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drawings/drawing17.xml" ContentType="application/vnd.openxmlformats-officedocument.drawing+xml"/>
  <Override PartName="/xl/charts/chart18.xml" ContentType="application/vnd.openxmlformats-officedocument.drawingml.chart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drawings/drawing19.xml" ContentType="application/vnd.openxmlformats-officedocument.drawing+xml"/>
  <Override PartName="/xl/charts/chart20.xml" ContentType="application/vnd.openxmlformats-officedocument.drawingml.chart+xml"/>
  <Override PartName="/xl/drawings/drawing20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1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5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7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28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2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30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31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3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33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4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35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36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37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38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drawings/drawing39.xml" ContentType="application/vnd.openxmlformats-officedocument.drawing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mp\ukht\par\"/>
    </mc:Choice>
  </mc:AlternateContent>
  <bookViews>
    <workbookView xWindow="2325" yWindow="660" windowWidth="26640" windowHeight="15510" tabRatio="771" firstSheet="1" activeTab="1"/>
  </bookViews>
  <sheets>
    <sheet name="howto" sheetId="3" r:id="rId1"/>
    <sheet name="setup" sheetId="1" r:id="rId2"/>
    <sheet name="summary" sheetId="195" r:id="rId3"/>
    <sheet name="assessment" sheetId="196" r:id="rId4"/>
    <sheet name="grass (permanent)" sheetId="198" state="hidden" r:id="rId5"/>
    <sheet name="grass (rotational)" sheetId="200" state="hidden" r:id="rId6"/>
    <sheet name="oil seed rape" sheetId="199" state="hidden" r:id="rId7"/>
    <sheet name="potatoes" sheetId="201" state="hidden" r:id="rId8"/>
    <sheet name="vegetables (bulb)" sheetId="202" state="hidden" r:id="rId9"/>
    <sheet name="vegetables (leafy)" sheetId="261" state="hidden" r:id="rId10"/>
    <sheet name="vegetables (root)" sheetId="260" state="hidden" r:id="rId11"/>
    <sheet name="field beans" sheetId="339" state="hidden" r:id="rId12"/>
    <sheet name="winter cereals" sheetId="197" state="hidden" r:id="rId13"/>
    <sheet name="pome-stone fruit" sheetId="338" state="hidden" r:id="rId14"/>
    <sheet name="spring cereals" sheetId="340" state="hidden" r:id="rId15"/>
    <sheet name="raspberries" sheetId="344" state="hidden" r:id="rId16"/>
    <sheet name="strawberries" sheetId="341" state="hidden" r:id="rId17"/>
    <sheet name="hardy nursery" sheetId="342" state="hidden" r:id="rId18"/>
    <sheet name="sugar beet" sheetId="343" state="hidden" r:id="rId19"/>
    <sheet name="maize" sheetId="345" state="hidden" r:id="rId20"/>
    <sheet name="bro_cam" sheetId="2" r:id="rId21"/>
    <sheet name="bro_hil" sheetId="319" r:id="rId22"/>
    <sheet name="bro_ros" sheetId="320" r:id="rId23"/>
    <sheet name="bro_yeo" sheetId="321" r:id="rId24"/>
    <sheet name="cli_cam" sheetId="322" r:id="rId25"/>
    <sheet name="cli_hil" sheetId="323" r:id="rId26"/>
    <sheet name="cli_ros" sheetId="324" r:id="rId27"/>
    <sheet name="cli_yeo" sheetId="325" r:id="rId28"/>
    <sheet name="den_cam" sheetId="326" r:id="rId29"/>
    <sheet name="den_hil" sheetId="327" r:id="rId30"/>
    <sheet name="den_ros" sheetId="328" r:id="rId31"/>
    <sheet name="den_yeo" sheetId="329" r:id="rId32"/>
    <sheet name="han_cam" sheetId="330" r:id="rId33"/>
    <sheet name="han_hil" sheetId="331" r:id="rId34"/>
    <sheet name="han_ros" sheetId="332" r:id="rId35"/>
    <sheet name="han_yeo" sheetId="333" r:id="rId36"/>
    <sheet name="quo_cam" sheetId="334" r:id="rId37"/>
    <sheet name="quo_hil" sheetId="335" r:id="rId38"/>
    <sheet name="quo_ros" sheetId="336" r:id="rId39"/>
    <sheet name="quo_yeo" sheetId="337" r:id="rId40"/>
  </sheets>
  <functionGroups builtInGroupCount="18"/>
  <externalReferences>
    <externalReference r:id="rId41"/>
  </externalReferences>
  <definedNames>
    <definedName name="_row11">assessment!$E$82</definedName>
    <definedName name="_row12">assessment!$F$82</definedName>
    <definedName name="_row21">assessment!$E$83</definedName>
    <definedName name="_row22">assessment!$F$83</definedName>
    <definedName name="_row31">assessment!$E$84</definedName>
    <definedName name="_row32">assessment!$F$84</definedName>
    <definedName name="col_concdrain">setup!$B$65</definedName>
    <definedName name="col_date">setup!$B$58</definedName>
    <definedName name="col_drain">setup!$B$60</definedName>
    <definedName name="col_evap">setup!$B$64</definedName>
    <definedName name="col_perc">setup!$B$62</definedName>
    <definedName name="col_rain">setup!$B$59</definedName>
    <definedName name="col_rainiri">setup!$B$63</definedName>
    <definedName name="col_runoff">setup!$B$61</definedName>
    <definedName name="Delimiter" localSheetId="19">[1]setup!$C$120</definedName>
    <definedName name="Delimiter">setup!$C$120</definedName>
    <definedName name="digits_format" localSheetId="19">[1]setup!$B$34</definedName>
    <definedName name="digits_format">setup!$B$34</definedName>
    <definedName name="dilution_factor" localSheetId="19">[1]setup!$B$29</definedName>
    <definedName name="dilution_factor">setup!$B$29</definedName>
    <definedName name="endpoint_PEC_anchor">setup!$D$42</definedName>
    <definedName name="endpoint_TWA_anchor">setup!$E$42</definedName>
    <definedName name="exc_num_format" localSheetId="19">[1]summary!$N$12</definedName>
    <definedName name="exc_num_format">summary!$N$12</definedName>
    <definedName name="filename_anchor">setup!$D$4</definedName>
    <definedName name="mixture_tol">setup!$B$35</definedName>
    <definedName name="name_anchor">setup!$A$4</definedName>
    <definedName name="NextRow" localSheetId="19">[1]setup!$C$122</definedName>
    <definedName name="NextRow">setup!$C$122</definedName>
    <definedName name="no_mixture_partners" localSheetId="19">[1]setup!$B$28</definedName>
    <definedName name="no_mixture_partners">setup!$B$28</definedName>
    <definedName name="no_of_days" localSheetId="19">[1]setup!$B$31</definedName>
    <definedName name="no_of_days">setup!$B$31</definedName>
    <definedName name="no_of_outs">setup!$B$32</definedName>
    <definedName name="no_of_years" localSheetId="19">[1]setup!$B$30</definedName>
    <definedName name="no_of_years">setup!$B$30</definedName>
    <definedName name="PEC_threshold" localSheetId="19">[1]setup!$B$33</definedName>
    <definedName name="PEC_threshold">setup!$B$33</definedName>
    <definedName name="PG_path">setup!$B$27</definedName>
    <definedName name="process_anchor">setup!$F$4</definedName>
    <definedName name="project_path" localSheetId="19">[1]setup!$B$39</definedName>
    <definedName name="project_path">setup!$B$39</definedName>
    <definedName name="project_path_anchor">setup!$B$42</definedName>
    <definedName name="range11">assessment!$C$82</definedName>
    <definedName name="range12">assessment!$D$82</definedName>
    <definedName name="range21">assessment!$C$83</definedName>
    <definedName name="range22">assessment!$D$83</definedName>
    <definedName name="range31">assessment!$C$84</definedName>
    <definedName name="range32">assessment!$D$84</definedName>
    <definedName name="rng_an_drain">setup!$C$101</definedName>
    <definedName name="rng_an_endpoint_PEC">setup!$C$106</definedName>
    <definedName name="rng_an_frac">setup!$C$105</definedName>
    <definedName name="rng_an_PEC">setup!$C$103</definedName>
    <definedName name="rng_an_PECdrain">setup!$C$102</definedName>
    <definedName name="rng_an_res_drain">setup!$C$84</definedName>
    <definedName name="rng_an_res_PECexc">setup!$C$87</definedName>
    <definedName name="rng_an_res_PECmax">setup!$C$85</definedName>
    <definedName name="rng_an_res_TWAexc">setup!$C$88</definedName>
    <definedName name="rng_an_res_TWAmax">setup!$C$86</definedName>
    <definedName name="rng_an_TWA">setup!$C$104</definedName>
    <definedName name="rng_an_year">setup!$C$100</definedName>
    <definedName name="rng_data_calc">setup!$C$92</definedName>
    <definedName name="rng_data_date">setup!$C$90</definedName>
    <definedName name="rng_data_drain">setup!$C$94</definedName>
    <definedName name="rng_data_endpoint">setup!$C$99</definedName>
    <definedName name="rng_data_inp">setup!$C$91</definedName>
    <definedName name="rng_data_PEC">setup!$C$97</definedName>
    <definedName name="rng_data_PECdrain">setup!$C$95</definedName>
    <definedName name="rng_data_PECfrac">setup!$C$96</definedName>
    <definedName name="rng_data_TWA">setup!$C$98</definedName>
    <definedName name="rng_data_year">setup!$C$93</definedName>
    <definedName name="rng_local_graph">setup!$C$116</definedName>
    <definedName name="rng_local_index">setup!$C$113</definedName>
    <definedName name="rng_local_name">setup!$C$112</definedName>
    <definedName name="rng_local_overgraph">setup!$C$117</definedName>
    <definedName name="rng_res">setup!$C$83</definedName>
    <definedName name="rng_scen_stat">setup!$C$75</definedName>
    <definedName name="rng_stat">setup!$C$81</definedName>
    <definedName name="rng_stat_evap">setup!$C$80</definedName>
    <definedName name="rng_stat_iri">setup!$C$77</definedName>
    <definedName name="rng_stat_perc">setup!$C$79</definedName>
    <definedName name="rng_stat_rain">setup!$C$76</definedName>
    <definedName name="rng_stat_runoff">setup!$C$78</definedName>
    <definedName name="scaling_factor">setup!$B$36</definedName>
    <definedName name="scen_select" localSheetId="19">[1]setup!$A$4:$G$24</definedName>
    <definedName name="scen_select">setup!$A$4:$G$24</definedName>
    <definedName name="text_format">setup!$B$35</definedName>
    <definedName name="ToolVersion">setup!$D$1</definedName>
    <definedName name="TWA_int" localSheetId="19">[1]setup!$B$38</definedName>
    <definedName name="TWA_int">setup!$B$38</definedName>
  </definedNames>
  <calcPr calcId="162913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4" i="1" l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  <c r="W1536" i="1"/>
  <c r="W1537" i="1"/>
  <c r="W1538" i="1"/>
  <c r="W1539" i="1"/>
  <c r="W1540" i="1"/>
  <c r="W1541" i="1"/>
  <c r="W1542" i="1"/>
  <c r="W1543" i="1"/>
  <c r="W1544" i="1"/>
  <c r="W1545" i="1"/>
  <c r="W1546" i="1"/>
  <c r="W1547" i="1"/>
  <c r="W1548" i="1"/>
  <c r="W1549" i="1"/>
  <c r="W1550" i="1"/>
  <c r="W1551" i="1"/>
  <c r="W1552" i="1"/>
  <c r="W1553" i="1"/>
  <c r="W1554" i="1"/>
  <c r="W1555" i="1"/>
  <c r="W1556" i="1"/>
  <c r="W1557" i="1"/>
  <c r="W1558" i="1"/>
  <c r="W1559" i="1"/>
  <c r="W1560" i="1"/>
  <c r="W1561" i="1"/>
  <c r="W1562" i="1"/>
  <c r="W1563" i="1"/>
  <c r="W1564" i="1"/>
  <c r="W1565" i="1"/>
  <c r="W1566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79" i="1"/>
  <c r="W1580" i="1"/>
  <c r="W1581" i="1"/>
  <c r="W1582" i="1"/>
  <c r="W1583" i="1"/>
  <c r="W1584" i="1"/>
  <c r="W1585" i="1"/>
  <c r="W1586" i="1"/>
  <c r="W1587" i="1"/>
  <c r="W1588" i="1"/>
  <c r="W1589" i="1"/>
  <c r="W1590" i="1"/>
  <c r="W1591" i="1"/>
  <c r="W1592" i="1"/>
  <c r="W1593" i="1"/>
  <c r="W1594" i="1"/>
  <c r="W1595" i="1"/>
  <c r="W1596" i="1"/>
  <c r="W1597" i="1"/>
  <c r="W1598" i="1"/>
  <c r="W1599" i="1"/>
  <c r="W1600" i="1"/>
  <c r="W1601" i="1"/>
  <c r="W1602" i="1"/>
  <c r="W1603" i="1"/>
  <c r="W1604" i="1"/>
  <c r="W1605" i="1"/>
  <c r="W1606" i="1"/>
  <c r="W1607" i="1"/>
  <c r="W1608" i="1"/>
  <c r="W1609" i="1"/>
  <c r="W1610" i="1"/>
  <c r="W1611" i="1"/>
  <c r="W1612" i="1"/>
  <c r="W1613" i="1"/>
  <c r="W1614" i="1"/>
  <c r="W1615" i="1"/>
  <c r="W1616" i="1"/>
  <c r="W1617" i="1"/>
  <c r="W1618" i="1"/>
  <c r="W1619" i="1"/>
  <c r="W1620" i="1"/>
  <c r="W1621" i="1"/>
  <c r="W1622" i="1"/>
  <c r="W1623" i="1"/>
  <c r="W1624" i="1"/>
  <c r="W1625" i="1"/>
  <c r="W1626" i="1"/>
  <c r="W1627" i="1"/>
  <c r="W1628" i="1"/>
  <c r="W1629" i="1"/>
  <c r="W1630" i="1"/>
  <c r="W1631" i="1"/>
  <c r="W1632" i="1"/>
  <c r="W1633" i="1"/>
  <c r="W1634" i="1"/>
  <c r="W1635" i="1"/>
  <c r="W1636" i="1"/>
  <c r="W1637" i="1"/>
  <c r="W1638" i="1"/>
  <c r="W1639" i="1"/>
  <c r="W1640" i="1"/>
  <c r="W1641" i="1"/>
  <c r="W1642" i="1"/>
  <c r="W1643" i="1"/>
  <c r="W1644" i="1"/>
  <c r="W1645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3" i="1"/>
  <c r="W1664" i="1"/>
  <c r="W1665" i="1"/>
  <c r="W1666" i="1"/>
  <c r="W1667" i="1"/>
  <c r="W1668" i="1"/>
  <c r="W1669" i="1"/>
  <c r="W1670" i="1"/>
  <c r="W1671" i="1"/>
  <c r="W1672" i="1"/>
  <c r="W1673" i="1"/>
  <c r="W1674" i="1"/>
  <c r="W1675" i="1"/>
  <c r="W1676" i="1"/>
  <c r="W1677" i="1"/>
  <c r="W1678" i="1"/>
  <c r="W1679" i="1"/>
  <c r="W1680" i="1"/>
  <c r="W1681" i="1"/>
  <c r="W1682" i="1"/>
  <c r="W1683" i="1"/>
  <c r="W1684" i="1"/>
  <c r="W1685" i="1"/>
  <c r="W1686" i="1"/>
  <c r="W1687" i="1"/>
  <c r="W1688" i="1"/>
  <c r="W1689" i="1"/>
  <c r="W1690" i="1"/>
  <c r="W1691" i="1"/>
  <c r="W1692" i="1"/>
  <c r="W1693" i="1"/>
  <c r="W1694" i="1"/>
  <c r="W1695" i="1"/>
  <c r="W1696" i="1"/>
  <c r="W1697" i="1"/>
  <c r="W1698" i="1"/>
  <c r="W1699" i="1"/>
  <c r="W1700" i="1"/>
  <c r="W1701" i="1"/>
  <c r="W1702" i="1"/>
  <c r="W1703" i="1"/>
  <c r="W1704" i="1"/>
  <c r="W1705" i="1"/>
  <c r="W1706" i="1"/>
  <c r="W1707" i="1"/>
  <c r="W1708" i="1"/>
  <c r="W1709" i="1"/>
  <c r="W1710" i="1"/>
  <c r="W1711" i="1"/>
  <c r="W1712" i="1"/>
  <c r="W1713" i="1"/>
  <c r="W1714" i="1"/>
  <c r="W1715" i="1"/>
  <c r="W1716" i="1"/>
  <c r="W1717" i="1"/>
  <c r="W1718" i="1"/>
  <c r="W1719" i="1"/>
  <c r="W1720" i="1"/>
  <c r="W1721" i="1"/>
  <c r="W1722" i="1"/>
  <c r="W1723" i="1"/>
  <c r="W1724" i="1"/>
  <c r="W1725" i="1"/>
  <c r="W1726" i="1"/>
  <c r="W1727" i="1"/>
  <c r="W1728" i="1"/>
  <c r="W1729" i="1"/>
  <c r="W1730" i="1"/>
  <c r="W1731" i="1"/>
  <c r="W1732" i="1"/>
  <c r="W1733" i="1"/>
  <c r="W1734" i="1"/>
  <c r="W1735" i="1"/>
  <c r="W173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49" i="1"/>
  <c r="W1750" i="1"/>
  <c r="W1751" i="1"/>
  <c r="W1752" i="1"/>
  <c r="W1753" i="1"/>
  <c r="W1754" i="1"/>
  <c r="W1755" i="1"/>
  <c r="W1756" i="1"/>
  <c r="W1757" i="1"/>
  <c r="W1758" i="1"/>
  <c r="W1759" i="1"/>
  <c r="W1760" i="1"/>
  <c r="W1761" i="1"/>
  <c r="W1762" i="1"/>
  <c r="W1763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8" i="1"/>
  <c r="W1779" i="1"/>
  <c r="W1780" i="1"/>
  <c r="W1781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796" i="1"/>
  <c r="W1797" i="1"/>
  <c r="W1798" i="1"/>
  <c r="W1799" i="1"/>
  <c r="W1800" i="1"/>
  <c r="W1801" i="1"/>
  <c r="W1802" i="1"/>
  <c r="W1803" i="1"/>
  <c r="W1804" i="1"/>
  <c r="W1805" i="1"/>
  <c r="W1806" i="1"/>
  <c r="W1807" i="1"/>
  <c r="W1808" i="1"/>
  <c r="W1809" i="1"/>
  <c r="W1810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4" i="1"/>
  <c r="W1825" i="1"/>
  <c r="W1826" i="1"/>
  <c r="W1827" i="1"/>
  <c r="W1828" i="1"/>
  <c r="W1829" i="1"/>
  <c r="W1830" i="1"/>
  <c r="W1831" i="1"/>
  <c r="W1832" i="1"/>
  <c r="W1833" i="1"/>
  <c r="W1834" i="1"/>
  <c r="W1835" i="1"/>
  <c r="W1836" i="1"/>
  <c r="W1837" i="1"/>
  <c r="W1838" i="1"/>
  <c r="W1839" i="1"/>
  <c r="W1840" i="1"/>
  <c r="W1841" i="1"/>
  <c r="W1842" i="1"/>
  <c r="W1843" i="1"/>
  <c r="W1844" i="1"/>
  <c r="W1845" i="1"/>
  <c r="W1846" i="1"/>
  <c r="W1847" i="1"/>
  <c r="W1848" i="1"/>
  <c r="W1849" i="1"/>
  <c r="W1850" i="1"/>
  <c r="W1851" i="1"/>
  <c r="W1852" i="1"/>
  <c r="W1853" i="1"/>
  <c r="W1854" i="1"/>
  <c r="W1855" i="1"/>
  <c r="W1856" i="1"/>
  <c r="W1857" i="1"/>
  <c r="W1858" i="1"/>
  <c r="W1859" i="1"/>
  <c r="W1860" i="1"/>
  <c r="W1861" i="1"/>
  <c r="W1862" i="1"/>
  <c r="W1863" i="1"/>
  <c r="W1864" i="1"/>
  <c r="W1865" i="1"/>
  <c r="W1866" i="1"/>
  <c r="W1867" i="1"/>
  <c r="W1868" i="1"/>
  <c r="W1869" i="1"/>
  <c r="W1870" i="1"/>
  <c r="W1871" i="1"/>
  <c r="W1872" i="1"/>
  <c r="W1873" i="1"/>
  <c r="W1874" i="1"/>
  <c r="W1875" i="1"/>
  <c r="W1876" i="1"/>
  <c r="W1877" i="1"/>
  <c r="W1878" i="1"/>
  <c r="W1879" i="1"/>
  <c r="W1880" i="1"/>
  <c r="W1881" i="1"/>
  <c r="W1882" i="1"/>
  <c r="W1883" i="1"/>
  <c r="W1884" i="1"/>
  <c r="W1885" i="1"/>
  <c r="W1886" i="1"/>
  <c r="W1887" i="1"/>
  <c r="W1888" i="1"/>
  <c r="W1889" i="1"/>
  <c r="W1890" i="1"/>
  <c r="W1891" i="1"/>
  <c r="W1892" i="1"/>
  <c r="W1893" i="1"/>
  <c r="W1894" i="1"/>
  <c r="W1895" i="1"/>
  <c r="W1896" i="1"/>
  <c r="W1897" i="1"/>
  <c r="W1898" i="1"/>
  <c r="W1899" i="1"/>
  <c r="W1900" i="1"/>
  <c r="W1901" i="1"/>
  <c r="W1902" i="1"/>
  <c r="W1903" i="1"/>
  <c r="W1904" i="1"/>
  <c r="W1905" i="1"/>
  <c r="W1906" i="1"/>
  <c r="W1907" i="1"/>
  <c r="W1908" i="1"/>
  <c r="W1909" i="1"/>
  <c r="W1910" i="1"/>
  <c r="W1911" i="1"/>
  <c r="W1912" i="1"/>
  <c r="W1913" i="1"/>
  <c r="W1914" i="1"/>
  <c r="W1915" i="1"/>
  <c r="W1916" i="1"/>
  <c r="W1917" i="1"/>
  <c r="W1918" i="1"/>
  <c r="W1919" i="1"/>
  <c r="W1920" i="1"/>
  <c r="W1921" i="1"/>
  <c r="W1922" i="1"/>
  <c r="W1923" i="1"/>
  <c r="W1924" i="1"/>
  <c r="W1925" i="1"/>
  <c r="W1926" i="1"/>
  <c r="W1927" i="1"/>
  <c r="W1928" i="1"/>
  <c r="W1929" i="1"/>
  <c r="W1930" i="1"/>
  <c r="W1931" i="1"/>
  <c r="W1932" i="1"/>
  <c r="W1933" i="1"/>
  <c r="W1934" i="1"/>
  <c r="W1935" i="1"/>
  <c r="W1936" i="1"/>
  <c r="W1937" i="1"/>
  <c r="W1938" i="1"/>
  <c r="W1939" i="1"/>
  <c r="W1940" i="1"/>
  <c r="W1941" i="1"/>
  <c r="W1942" i="1"/>
  <c r="W1943" i="1"/>
  <c r="W1944" i="1"/>
  <c r="W1945" i="1"/>
  <c r="W1946" i="1"/>
  <c r="W1947" i="1"/>
  <c r="W1948" i="1"/>
  <c r="W1949" i="1"/>
  <c r="W1950" i="1"/>
  <c r="W1951" i="1"/>
  <c r="W1952" i="1"/>
  <c r="W1953" i="1"/>
  <c r="W1954" i="1"/>
  <c r="W1955" i="1"/>
  <c r="W1956" i="1"/>
  <c r="W1957" i="1"/>
  <c r="W1958" i="1"/>
  <c r="W1959" i="1"/>
  <c r="W1960" i="1"/>
  <c r="W1961" i="1"/>
  <c r="W1962" i="1"/>
  <c r="W1963" i="1"/>
  <c r="W1964" i="1"/>
  <c r="W1965" i="1"/>
  <c r="W1966" i="1"/>
  <c r="W1967" i="1"/>
  <c r="W1968" i="1"/>
  <c r="W1969" i="1"/>
  <c r="W1970" i="1"/>
  <c r="W1971" i="1"/>
  <c r="W1972" i="1"/>
  <c r="W1973" i="1"/>
  <c r="W1974" i="1"/>
  <c r="W1975" i="1"/>
  <c r="W1976" i="1"/>
  <c r="W1977" i="1"/>
  <c r="W1978" i="1"/>
  <c r="W1979" i="1"/>
  <c r="W1980" i="1"/>
  <c r="W1981" i="1"/>
  <c r="W1982" i="1"/>
  <c r="W1983" i="1"/>
  <c r="W1984" i="1"/>
  <c r="W1985" i="1"/>
  <c r="W1986" i="1"/>
  <c r="W1987" i="1"/>
  <c r="W1988" i="1"/>
  <c r="W1989" i="1"/>
  <c r="W1990" i="1"/>
  <c r="W1991" i="1"/>
  <c r="W1992" i="1"/>
  <c r="W1993" i="1"/>
  <c r="W1994" i="1"/>
  <c r="W1995" i="1"/>
  <c r="W1996" i="1"/>
  <c r="W1997" i="1"/>
  <c r="W1998" i="1"/>
  <c r="W1999" i="1"/>
  <c r="W2000" i="1"/>
  <c r="W2001" i="1"/>
  <c r="W2002" i="1"/>
  <c r="W2003" i="1"/>
  <c r="W2004" i="1"/>
  <c r="W2005" i="1"/>
  <c r="W2006" i="1"/>
  <c r="W2007" i="1"/>
  <c r="W2008" i="1"/>
  <c r="W2009" i="1"/>
  <c r="W2010" i="1"/>
  <c r="W2011" i="1"/>
  <c r="W2012" i="1"/>
  <c r="W2013" i="1"/>
  <c r="W2014" i="1"/>
  <c r="W2015" i="1"/>
  <c r="W2016" i="1"/>
  <c r="W2017" i="1"/>
  <c r="W2018" i="1"/>
  <c r="W2019" i="1"/>
  <c r="W2020" i="1"/>
  <c r="W2021" i="1"/>
  <c r="W2022" i="1"/>
  <c r="W2023" i="1"/>
  <c r="W2024" i="1"/>
  <c r="W2025" i="1"/>
  <c r="W2026" i="1"/>
  <c r="W2027" i="1"/>
  <c r="W2028" i="1"/>
  <c r="W2029" i="1"/>
  <c r="W2030" i="1"/>
  <c r="W2031" i="1"/>
  <c r="W2032" i="1"/>
  <c r="W2033" i="1"/>
  <c r="W2034" i="1"/>
  <c r="W2035" i="1"/>
  <c r="W2036" i="1"/>
  <c r="W2037" i="1"/>
  <c r="W2038" i="1"/>
  <c r="W2039" i="1"/>
  <c r="W2040" i="1"/>
  <c r="W2041" i="1"/>
  <c r="W2042" i="1"/>
  <c r="W2043" i="1"/>
  <c r="W2044" i="1"/>
  <c r="W2045" i="1"/>
  <c r="W2046" i="1"/>
  <c r="W2047" i="1"/>
  <c r="W2048" i="1"/>
  <c r="W2049" i="1"/>
  <c r="W2050" i="1"/>
  <c r="W2051" i="1"/>
  <c r="W2052" i="1"/>
  <c r="W2053" i="1"/>
  <c r="W2054" i="1"/>
  <c r="W2055" i="1"/>
  <c r="W2056" i="1"/>
  <c r="W2057" i="1"/>
  <c r="W2058" i="1"/>
  <c r="W2059" i="1"/>
  <c r="W2060" i="1"/>
  <c r="W2061" i="1"/>
  <c r="W2062" i="1"/>
  <c r="W2063" i="1"/>
  <c r="W2064" i="1"/>
  <c r="W2065" i="1"/>
  <c r="W2066" i="1"/>
  <c r="W2067" i="1"/>
  <c r="W2068" i="1"/>
  <c r="W2069" i="1"/>
  <c r="W2070" i="1"/>
  <c r="W2071" i="1"/>
  <c r="W2072" i="1"/>
  <c r="W2073" i="1"/>
  <c r="W2074" i="1"/>
  <c r="W2075" i="1"/>
  <c r="W2076" i="1"/>
  <c r="W2077" i="1"/>
  <c r="W2078" i="1"/>
  <c r="W2079" i="1"/>
  <c r="W2080" i="1"/>
  <c r="W2081" i="1"/>
  <c r="W2082" i="1"/>
  <c r="W2083" i="1"/>
  <c r="W2084" i="1"/>
  <c r="W2085" i="1"/>
  <c r="W2086" i="1"/>
  <c r="W2087" i="1"/>
  <c r="W2088" i="1"/>
  <c r="W2089" i="1"/>
  <c r="W2090" i="1"/>
  <c r="W2091" i="1"/>
  <c r="W2092" i="1"/>
  <c r="W2093" i="1"/>
  <c r="W2094" i="1"/>
  <c r="W2095" i="1"/>
  <c r="W2096" i="1"/>
  <c r="W2097" i="1"/>
  <c r="W2098" i="1"/>
  <c r="W2099" i="1"/>
  <c r="W2100" i="1"/>
  <c r="W2101" i="1"/>
  <c r="W2102" i="1"/>
  <c r="W2103" i="1"/>
  <c r="W2104" i="1"/>
  <c r="W2105" i="1"/>
  <c r="W2106" i="1"/>
  <c r="W2107" i="1"/>
  <c r="W2108" i="1"/>
  <c r="W2109" i="1"/>
  <c r="W2110" i="1"/>
  <c r="W2111" i="1"/>
  <c r="W2112" i="1"/>
  <c r="W2113" i="1"/>
  <c r="W2114" i="1"/>
  <c r="W2115" i="1"/>
  <c r="W2116" i="1"/>
  <c r="W2117" i="1"/>
  <c r="W2118" i="1"/>
  <c r="W2119" i="1"/>
  <c r="W2120" i="1"/>
  <c r="W2121" i="1"/>
  <c r="W2122" i="1"/>
  <c r="W2123" i="1"/>
  <c r="W2124" i="1"/>
  <c r="W2125" i="1"/>
  <c r="W2126" i="1"/>
  <c r="W2127" i="1"/>
  <c r="W2128" i="1"/>
  <c r="W2129" i="1"/>
  <c r="W2130" i="1"/>
  <c r="W2131" i="1"/>
  <c r="W2132" i="1"/>
  <c r="W2133" i="1"/>
  <c r="W2134" i="1"/>
  <c r="W2135" i="1"/>
  <c r="W2136" i="1"/>
  <c r="W2137" i="1"/>
  <c r="W2138" i="1"/>
  <c r="W2139" i="1"/>
  <c r="W2140" i="1"/>
  <c r="W2141" i="1"/>
  <c r="W2142" i="1"/>
  <c r="W2143" i="1"/>
  <c r="W2144" i="1"/>
  <c r="W2145" i="1"/>
  <c r="W2146" i="1"/>
  <c r="W2147" i="1"/>
  <c r="W2148" i="1"/>
  <c r="W2149" i="1"/>
  <c r="W2150" i="1"/>
  <c r="W2151" i="1"/>
  <c r="W2152" i="1"/>
  <c r="W2153" i="1"/>
  <c r="W2154" i="1"/>
  <c r="W2155" i="1"/>
  <c r="W2156" i="1"/>
  <c r="W2157" i="1"/>
  <c r="W2158" i="1"/>
  <c r="W2159" i="1"/>
  <c r="W2160" i="1"/>
  <c r="W2161" i="1"/>
  <c r="W2162" i="1"/>
  <c r="W2163" i="1"/>
  <c r="W2164" i="1"/>
  <c r="W2165" i="1"/>
  <c r="W2166" i="1"/>
  <c r="W2167" i="1"/>
  <c r="W2168" i="1"/>
  <c r="W2169" i="1"/>
  <c r="W2170" i="1"/>
  <c r="W2171" i="1"/>
  <c r="W2172" i="1"/>
  <c r="W2173" i="1"/>
  <c r="W2174" i="1"/>
  <c r="W2175" i="1"/>
  <c r="W2176" i="1"/>
  <c r="W2177" i="1"/>
  <c r="W2178" i="1"/>
  <c r="W2179" i="1"/>
  <c r="W2180" i="1"/>
  <c r="W2181" i="1"/>
  <c r="W2182" i="1"/>
  <c r="W2183" i="1"/>
  <c r="W2184" i="1"/>
  <c r="W2185" i="1"/>
  <c r="W2186" i="1"/>
  <c r="W2187" i="1"/>
  <c r="W2188" i="1"/>
  <c r="W2189" i="1"/>
  <c r="W2190" i="1"/>
  <c r="W2191" i="1"/>
  <c r="W2192" i="1"/>
  <c r="W2193" i="1"/>
  <c r="W2194" i="1"/>
  <c r="W2195" i="1"/>
  <c r="W2196" i="1"/>
  <c r="W2197" i="1"/>
  <c r="W2198" i="1"/>
  <c r="W2199" i="1"/>
  <c r="W2200" i="1"/>
  <c r="W2201" i="1"/>
  <c r="W2202" i="1"/>
  <c r="W2203" i="1"/>
  <c r="W2204" i="1"/>
  <c r="W2205" i="1"/>
  <c r="W2206" i="1"/>
  <c r="W2207" i="1"/>
  <c r="W2208" i="1"/>
  <c r="W2209" i="1"/>
  <c r="W2210" i="1"/>
  <c r="W2211" i="1"/>
  <c r="W2212" i="1"/>
  <c r="W2213" i="1"/>
  <c r="W2214" i="1"/>
  <c r="W2215" i="1"/>
  <c r="W2216" i="1"/>
  <c r="W2217" i="1"/>
  <c r="W2218" i="1"/>
  <c r="W2219" i="1"/>
  <c r="W2220" i="1"/>
  <c r="W2221" i="1"/>
  <c r="W2222" i="1"/>
  <c r="W2223" i="1"/>
  <c r="W2224" i="1"/>
  <c r="W2225" i="1"/>
  <c r="W2226" i="1"/>
  <c r="W2227" i="1"/>
  <c r="W2228" i="1"/>
  <c r="W2229" i="1"/>
  <c r="W2230" i="1"/>
  <c r="W2231" i="1"/>
  <c r="W2232" i="1"/>
  <c r="W2233" i="1"/>
  <c r="W2234" i="1"/>
  <c r="W2235" i="1"/>
  <c r="W2236" i="1"/>
  <c r="W2237" i="1"/>
  <c r="W2238" i="1"/>
  <c r="W2239" i="1"/>
  <c r="W2240" i="1"/>
  <c r="W2241" i="1"/>
  <c r="W2242" i="1"/>
  <c r="W2243" i="1"/>
  <c r="W2244" i="1"/>
  <c r="W2245" i="1"/>
  <c r="W2246" i="1"/>
  <c r="W2247" i="1"/>
  <c r="W2248" i="1"/>
  <c r="W2249" i="1"/>
  <c r="W2250" i="1"/>
  <c r="W2251" i="1"/>
  <c r="W2252" i="1"/>
  <c r="W2253" i="1"/>
  <c r="W2254" i="1"/>
  <c r="W2255" i="1"/>
  <c r="W2256" i="1"/>
  <c r="W2257" i="1"/>
  <c r="W2258" i="1"/>
  <c r="W2259" i="1"/>
  <c r="W2260" i="1"/>
  <c r="W2261" i="1"/>
  <c r="W2262" i="1"/>
  <c r="W2263" i="1"/>
  <c r="W2264" i="1"/>
  <c r="W2265" i="1"/>
  <c r="W2266" i="1"/>
  <c r="W2267" i="1"/>
  <c r="W2268" i="1"/>
  <c r="W2269" i="1"/>
  <c r="W2270" i="1"/>
  <c r="W2271" i="1"/>
  <c r="W2272" i="1"/>
  <c r="W2273" i="1"/>
  <c r="W2274" i="1"/>
  <c r="W2275" i="1"/>
  <c r="W2276" i="1"/>
  <c r="W2277" i="1"/>
  <c r="W2278" i="1"/>
  <c r="W2279" i="1"/>
  <c r="W2280" i="1"/>
  <c r="W2281" i="1"/>
  <c r="W2282" i="1"/>
  <c r="W2283" i="1"/>
  <c r="W2284" i="1"/>
  <c r="W2285" i="1"/>
  <c r="W2286" i="1"/>
  <c r="W2287" i="1"/>
  <c r="W2288" i="1"/>
  <c r="W2289" i="1"/>
  <c r="W2290" i="1"/>
  <c r="W2291" i="1"/>
  <c r="W2292" i="1"/>
  <c r="W2293" i="1"/>
  <c r="W2294" i="1"/>
  <c r="W2295" i="1"/>
  <c r="W2296" i="1"/>
  <c r="W2297" i="1"/>
  <c r="W2298" i="1"/>
  <c r="W2299" i="1"/>
  <c r="W2300" i="1"/>
  <c r="W2301" i="1"/>
  <c r="W2302" i="1"/>
  <c r="W2303" i="1"/>
  <c r="W2304" i="1"/>
  <c r="W2305" i="1"/>
  <c r="W2306" i="1"/>
  <c r="W2307" i="1"/>
  <c r="W2308" i="1"/>
  <c r="W2309" i="1"/>
  <c r="W2310" i="1"/>
  <c r="W2311" i="1"/>
  <c r="W2312" i="1"/>
  <c r="W2313" i="1"/>
  <c r="W2314" i="1"/>
  <c r="W2315" i="1"/>
  <c r="W2316" i="1"/>
  <c r="W2317" i="1"/>
  <c r="W2318" i="1"/>
  <c r="W2319" i="1"/>
  <c r="W2320" i="1"/>
  <c r="W2321" i="1"/>
  <c r="W2322" i="1"/>
  <c r="W2323" i="1"/>
  <c r="W2324" i="1"/>
  <c r="W2325" i="1"/>
  <c r="W2326" i="1"/>
  <c r="W2327" i="1"/>
  <c r="W2328" i="1"/>
  <c r="W2329" i="1"/>
  <c r="W2330" i="1"/>
  <c r="W2331" i="1"/>
  <c r="W2332" i="1"/>
  <c r="W2333" i="1"/>
  <c r="W2334" i="1"/>
  <c r="W2335" i="1"/>
  <c r="W2336" i="1"/>
  <c r="W2337" i="1"/>
  <c r="W2338" i="1"/>
  <c r="W2339" i="1"/>
  <c r="W2340" i="1"/>
  <c r="W2341" i="1"/>
  <c r="W2342" i="1"/>
  <c r="W2343" i="1"/>
  <c r="W2344" i="1"/>
  <c r="W2345" i="1"/>
  <c r="W2346" i="1"/>
  <c r="W2347" i="1"/>
  <c r="W2348" i="1"/>
  <c r="W2349" i="1"/>
  <c r="W2350" i="1"/>
  <c r="W2351" i="1"/>
  <c r="W2352" i="1"/>
  <c r="W2353" i="1"/>
  <c r="W2354" i="1"/>
  <c r="W2355" i="1"/>
  <c r="W2356" i="1"/>
  <c r="W2357" i="1"/>
  <c r="W2358" i="1"/>
  <c r="W2359" i="1"/>
  <c r="W2360" i="1"/>
  <c r="W2361" i="1"/>
  <c r="W2362" i="1"/>
  <c r="W2363" i="1"/>
  <c r="W2364" i="1"/>
  <c r="W2365" i="1"/>
  <c r="W2366" i="1"/>
  <c r="W2367" i="1"/>
  <c r="W2368" i="1"/>
  <c r="W2369" i="1"/>
  <c r="W2370" i="1"/>
  <c r="W2371" i="1"/>
  <c r="W2372" i="1"/>
  <c r="W2373" i="1"/>
  <c r="W2374" i="1"/>
  <c r="W2375" i="1"/>
  <c r="W2376" i="1"/>
  <c r="W2377" i="1"/>
  <c r="W2378" i="1"/>
  <c r="W2379" i="1"/>
  <c r="W2380" i="1"/>
  <c r="W2381" i="1"/>
  <c r="W2382" i="1"/>
  <c r="W2383" i="1"/>
  <c r="W2384" i="1"/>
  <c r="W2385" i="1"/>
  <c r="W2386" i="1"/>
  <c r="W2387" i="1"/>
  <c r="W2388" i="1"/>
  <c r="W2389" i="1"/>
  <c r="W2390" i="1"/>
  <c r="W2391" i="1"/>
  <c r="W2392" i="1"/>
  <c r="W2393" i="1"/>
  <c r="W2394" i="1"/>
  <c r="W2395" i="1"/>
  <c r="W2396" i="1"/>
  <c r="W2397" i="1"/>
  <c r="W2398" i="1"/>
  <c r="W2399" i="1"/>
  <c r="W2400" i="1"/>
  <c r="W2401" i="1"/>
  <c r="W2402" i="1"/>
  <c r="W2403" i="1"/>
  <c r="W2404" i="1"/>
  <c r="W2405" i="1"/>
  <c r="W2406" i="1"/>
  <c r="W2407" i="1"/>
  <c r="W2408" i="1"/>
  <c r="W2409" i="1"/>
  <c r="W2410" i="1"/>
  <c r="W2411" i="1"/>
  <c r="W2412" i="1"/>
  <c r="W2413" i="1"/>
  <c r="W2414" i="1"/>
  <c r="W2415" i="1"/>
  <c r="W2416" i="1"/>
  <c r="W2417" i="1"/>
  <c r="W2418" i="1"/>
  <c r="W2419" i="1"/>
  <c r="W2420" i="1"/>
  <c r="W2421" i="1"/>
  <c r="W2422" i="1"/>
  <c r="W2423" i="1"/>
  <c r="W2424" i="1"/>
  <c r="W2425" i="1"/>
  <c r="W2426" i="1"/>
  <c r="W2427" i="1"/>
  <c r="W2428" i="1"/>
  <c r="W2429" i="1"/>
  <c r="W2430" i="1"/>
  <c r="W2431" i="1"/>
  <c r="W2432" i="1"/>
  <c r="W2433" i="1"/>
  <c r="W2434" i="1"/>
  <c r="W2435" i="1"/>
  <c r="W2436" i="1"/>
  <c r="W2437" i="1"/>
  <c r="W2438" i="1"/>
  <c r="W2439" i="1"/>
  <c r="W2440" i="1"/>
  <c r="W2441" i="1"/>
  <c r="W2442" i="1"/>
  <c r="W2443" i="1"/>
  <c r="W2444" i="1"/>
  <c r="W2445" i="1"/>
  <c r="W2446" i="1"/>
  <c r="W2447" i="1"/>
  <c r="W2448" i="1"/>
  <c r="W2449" i="1"/>
  <c r="W2450" i="1"/>
  <c r="W2451" i="1"/>
  <c r="W2452" i="1"/>
  <c r="W2453" i="1"/>
  <c r="W2454" i="1"/>
  <c r="W2455" i="1"/>
  <c r="W2456" i="1"/>
  <c r="W2457" i="1"/>
  <c r="W2458" i="1"/>
  <c r="W2459" i="1"/>
  <c r="W2460" i="1"/>
  <c r="W2461" i="1"/>
  <c r="W2462" i="1"/>
  <c r="W2463" i="1"/>
  <c r="W2464" i="1"/>
  <c r="W2465" i="1"/>
  <c r="W2466" i="1"/>
  <c r="W2467" i="1"/>
  <c r="W2468" i="1"/>
  <c r="W2469" i="1"/>
  <c r="W2470" i="1"/>
  <c r="W2471" i="1"/>
  <c r="W2472" i="1"/>
  <c r="W2473" i="1"/>
  <c r="W2474" i="1"/>
  <c r="W2475" i="1"/>
  <c r="W2476" i="1"/>
  <c r="W2477" i="1"/>
  <c r="W2478" i="1"/>
  <c r="W2479" i="1"/>
  <c r="W2480" i="1"/>
  <c r="W2481" i="1"/>
  <c r="W2482" i="1"/>
  <c r="W2483" i="1"/>
  <c r="W2484" i="1"/>
  <c r="W2485" i="1"/>
  <c r="W2486" i="1"/>
  <c r="W2487" i="1"/>
  <c r="W2488" i="1"/>
  <c r="W2489" i="1"/>
  <c r="W2490" i="1"/>
  <c r="W2491" i="1"/>
  <c r="W2492" i="1"/>
  <c r="W2493" i="1"/>
  <c r="W2494" i="1"/>
  <c r="W2495" i="1"/>
  <c r="W2496" i="1"/>
  <c r="W2497" i="1"/>
  <c r="W2498" i="1"/>
  <c r="W2499" i="1"/>
  <c r="W2500" i="1"/>
  <c r="W2501" i="1"/>
  <c r="W2502" i="1"/>
  <c r="W2503" i="1"/>
  <c r="W2504" i="1"/>
  <c r="W2505" i="1"/>
  <c r="W2506" i="1"/>
  <c r="W2507" i="1"/>
  <c r="W2508" i="1"/>
  <c r="W2509" i="1"/>
  <c r="W2510" i="1"/>
  <c r="W2511" i="1"/>
  <c r="W2512" i="1"/>
  <c r="W2513" i="1"/>
  <c r="W2514" i="1"/>
  <c r="W2515" i="1"/>
  <c r="W2516" i="1"/>
  <c r="W2517" i="1"/>
  <c r="W2518" i="1"/>
  <c r="W2519" i="1"/>
  <c r="W2520" i="1"/>
  <c r="W2521" i="1"/>
  <c r="W2522" i="1"/>
  <c r="W2523" i="1"/>
  <c r="W2524" i="1"/>
  <c r="W2525" i="1"/>
  <c r="W2526" i="1"/>
  <c r="W2527" i="1"/>
  <c r="W2528" i="1"/>
  <c r="W2529" i="1"/>
  <c r="W2530" i="1"/>
  <c r="W2531" i="1"/>
  <c r="W2532" i="1"/>
  <c r="W2533" i="1"/>
  <c r="W2534" i="1"/>
  <c r="W2535" i="1"/>
  <c r="W2536" i="1"/>
  <c r="W2537" i="1"/>
  <c r="W2538" i="1"/>
  <c r="W2539" i="1"/>
  <c r="W2540" i="1"/>
  <c r="W2541" i="1"/>
  <c r="W2542" i="1"/>
  <c r="W2543" i="1"/>
  <c r="W2544" i="1"/>
  <c r="W2545" i="1"/>
  <c r="W2546" i="1"/>
  <c r="W2547" i="1"/>
  <c r="W2548" i="1"/>
  <c r="W2549" i="1"/>
  <c r="W2550" i="1"/>
  <c r="W2551" i="1"/>
  <c r="W2552" i="1"/>
  <c r="W2553" i="1"/>
  <c r="W2554" i="1"/>
  <c r="W2555" i="1"/>
  <c r="W2556" i="1"/>
  <c r="W2557" i="1"/>
  <c r="W2558" i="1"/>
  <c r="W2559" i="1"/>
  <c r="W2560" i="1"/>
  <c r="W2561" i="1"/>
  <c r="W2562" i="1"/>
  <c r="W2563" i="1"/>
  <c r="W2564" i="1"/>
  <c r="W2565" i="1"/>
  <c r="W2566" i="1"/>
  <c r="W2567" i="1"/>
  <c r="W2568" i="1"/>
  <c r="W2569" i="1"/>
  <c r="W2570" i="1"/>
  <c r="W2571" i="1"/>
  <c r="W2572" i="1"/>
  <c r="W2573" i="1"/>
  <c r="W2574" i="1"/>
  <c r="W2575" i="1"/>
  <c r="W2576" i="1"/>
  <c r="W2577" i="1"/>
  <c r="W2578" i="1"/>
  <c r="W2579" i="1"/>
  <c r="W2580" i="1"/>
  <c r="W2581" i="1"/>
  <c r="W2582" i="1"/>
  <c r="W2583" i="1"/>
  <c r="W2584" i="1"/>
  <c r="W2585" i="1"/>
  <c r="W2586" i="1"/>
  <c r="W2587" i="1"/>
  <c r="W2588" i="1"/>
  <c r="W2589" i="1"/>
  <c r="W2590" i="1"/>
  <c r="W2591" i="1"/>
  <c r="W2592" i="1"/>
  <c r="W2593" i="1"/>
  <c r="W2594" i="1"/>
  <c r="W2595" i="1"/>
  <c r="W2596" i="1"/>
  <c r="W2597" i="1"/>
  <c r="W2598" i="1"/>
  <c r="W2599" i="1"/>
  <c r="W2600" i="1"/>
  <c r="W2601" i="1"/>
  <c r="W2602" i="1"/>
  <c r="W2603" i="1"/>
  <c r="W2604" i="1"/>
  <c r="W2605" i="1"/>
  <c r="W2606" i="1"/>
  <c r="W2607" i="1"/>
  <c r="W2608" i="1"/>
  <c r="W2609" i="1"/>
  <c r="W2610" i="1"/>
  <c r="W2611" i="1"/>
  <c r="W2612" i="1"/>
  <c r="W2613" i="1"/>
  <c r="W2614" i="1"/>
  <c r="W2615" i="1"/>
  <c r="W2616" i="1"/>
  <c r="W2617" i="1"/>
  <c r="W2618" i="1"/>
  <c r="W2619" i="1"/>
  <c r="W2620" i="1"/>
  <c r="W2621" i="1"/>
  <c r="W2622" i="1"/>
  <c r="W2623" i="1"/>
  <c r="W2624" i="1"/>
  <c r="W2625" i="1"/>
  <c r="W2626" i="1"/>
  <c r="W2627" i="1"/>
  <c r="W2628" i="1"/>
  <c r="W2629" i="1"/>
  <c r="W2630" i="1"/>
  <c r="W2631" i="1"/>
  <c r="W2632" i="1"/>
  <c r="W2633" i="1"/>
  <c r="W2634" i="1"/>
  <c r="W2635" i="1"/>
  <c r="W2636" i="1"/>
  <c r="W2637" i="1"/>
  <c r="W2638" i="1"/>
  <c r="W2639" i="1"/>
  <c r="W2640" i="1"/>
  <c r="W2641" i="1"/>
  <c r="W2642" i="1"/>
  <c r="W2643" i="1"/>
  <c r="W2644" i="1"/>
  <c r="W2645" i="1"/>
  <c r="W2646" i="1"/>
  <c r="W2647" i="1"/>
  <c r="W2648" i="1"/>
  <c r="W2649" i="1"/>
  <c r="W2650" i="1"/>
  <c r="W2651" i="1"/>
  <c r="W2652" i="1"/>
  <c r="W2653" i="1"/>
  <c r="W2654" i="1"/>
  <c r="W2655" i="1"/>
  <c r="W2656" i="1"/>
  <c r="W2657" i="1"/>
  <c r="W2658" i="1"/>
  <c r="W2659" i="1"/>
  <c r="W2660" i="1"/>
  <c r="W2661" i="1"/>
  <c r="W2662" i="1"/>
  <c r="W2663" i="1"/>
  <c r="W2664" i="1"/>
  <c r="W2665" i="1"/>
  <c r="W2666" i="1"/>
  <c r="W2667" i="1"/>
  <c r="W2668" i="1"/>
  <c r="W2669" i="1"/>
  <c r="W2670" i="1"/>
  <c r="W2671" i="1"/>
  <c r="W2672" i="1"/>
  <c r="W2673" i="1"/>
  <c r="W2674" i="1"/>
  <c r="W2675" i="1"/>
  <c r="W2676" i="1"/>
  <c r="W2677" i="1"/>
  <c r="W2678" i="1"/>
  <c r="W2679" i="1"/>
  <c r="W2680" i="1"/>
  <c r="W2681" i="1"/>
  <c r="W2682" i="1"/>
  <c r="W2683" i="1"/>
  <c r="W2684" i="1"/>
  <c r="W2685" i="1"/>
  <c r="W2686" i="1"/>
  <c r="W2687" i="1"/>
  <c r="W2688" i="1"/>
  <c r="W2689" i="1"/>
  <c r="W2690" i="1"/>
  <c r="W2691" i="1"/>
  <c r="W2692" i="1"/>
  <c r="W2693" i="1"/>
  <c r="W2694" i="1"/>
  <c r="W2695" i="1"/>
  <c r="W2696" i="1"/>
  <c r="W2697" i="1"/>
  <c r="W2698" i="1"/>
  <c r="W2699" i="1"/>
  <c r="W2700" i="1"/>
  <c r="W2701" i="1"/>
  <c r="W2702" i="1"/>
  <c r="W2703" i="1"/>
  <c r="W2704" i="1"/>
  <c r="W2705" i="1"/>
  <c r="W2706" i="1"/>
  <c r="W2707" i="1"/>
  <c r="W2708" i="1"/>
  <c r="W2709" i="1"/>
  <c r="W2710" i="1"/>
  <c r="W2711" i="1"/>
  <c r="W2712" i="1"/>
  <c r="W2713" i="1"/>
  <c r="W2714" i="1"/>
  <c r="W2715" i="1"/>
  <c r="W2716" i="1"/>
  <c r="W2717" i="1"/>
  <c r="W2718" i="1"/>
  <c r="W2719" i="1"/>
  <c r="W2720" i="1"/>
  <c r="W2721" i="1"/>
  <c r="W2722" i="1"/>
  <c r="W2723" i="1"/>
  <c r="W2724" i="1"/>
  <c r="W2725" i="1"/>
  <c r="W2726" i="1"/>
  <c r="W2727" i="1"/>
  <c r="W2728" i="1"/>
  <c r="W2729" i="1"/>
  <c r="W2730" i="1"/>
  <c r="W2731" i="1"/>
  <c r="W2732" i="1"/>
  <c r="W2733" i="1"/>
  <c r="W2734" i="1"/>
  <c r="W2735" i="1"/>
  <c r="W2736" i="1"/>
  <c r="W2737" i="1"/>
  <c r="W2738" i="1"/>
  <c r="W2739" i="1"/>
  <c r="W2740" i="1"/>
  <c r="W2741" i="1"/>
  <c r="W2742" i="1"/>
  <c r="W2743" i="1"/>
  <c r="W2744" i="1"/>
  <c r="W2745" i="1"/>
  <c r="W2746" i="1"/>
  <c r="W2747" i="1"/>
  <c r="W2748" i="1"/>
  <c r="W2749" i="1"/>
  <c r="W2750" i="1"/>
  <c r="W2751" i="1"/>
  <c r="W2752" i="1"/>
  <c r="W2753" i="1"/>
  <c r="W2754" i="1"/>
  <c r="W2755" i="1"/>
  <c r="W2756" i="1"/>
  <c r="W2757" i="1"/>
  <c r="W2758" i="1"/>
  <c r="W2759" i="1"/>
  <c r="W2760" i="1"/>
  <c r="W2761" i="1"/>
  <c r="W2762" i="1"/>
  <c r="W2763" i="1"/>
  <c r="W2764" i="1"/>
  <c r="W2765" i="1"/>
  <c r="W2766" i="1"/>
  <c r="W2767" i="1"/>
  <c r="W2768" i="1"/>
  <c r="W2769" i="1"/>
  <c r="W2770" i="1"/>
  <c r="W2771" i="1"/>
  <c r="W2772" i="1"/>
  <c r="W2773" i="1"/>
  <c r="W2774" i="1"/>
  <c r="W2775" i="1"/>
  <c r="W2776" i="1"/>
  <c r="W2777" i="1"/>
  <c r="W2778" i="1"/>
  <c r="W2779" i="1"/>
  <c r="W2780" i="1"/>
  <c r="W2781" i="1"/>
  <c r="W2782" i="1"/>
  <c r="W2783" i="1"/>
  <c r="W2784" i="1"/>
  <c r="W2785" i="1"/>
  <c r="W2786" i="1"/>
  <c r="W2787" i="1"/>
  <c r="W2788" i="1"/>
  <c r="W2789" i="1"/>
  <c r="W2790" i="1"/>
  <c r="W2791" i="1"/>
  <c r="W2792" i="1"/>
  <c r="W2793" i="1"/>
  <c r="W2794" i="1"/>
  <c r="W2795" i="1"/>
  <c r="W2796" i="1"/>
  <c r="W2797" i="1"/>
  <c r="W2798" i="1"/>
  <c r="W2799" i="1"/>
  <c r="W2800" i="1"/>
  <c r="W2801" i="1"/>
  <c r="W2802" i="1"/>
  <c r="W2803" i="1"/>
  <c r="W2804" i="1"/>
  <c r="W2805" i="1"/>
  <c r="W2806" i="1"/>
  <c r="W2807" i="1"/>
  <c r="W2808" i="1"/>
  <c r="W2809" i="1"/>
  <c r="W2810" i="1"/>
  <c r="W2811" i="1"/>
  <c r="W2812" i="1"/>
  <c r="W2813" i="1"/>
  <c r="W2814" i="1"/>
  <c r="W2815" i="1"/>
  <c r="W2816" i="1"/>
  <c r="W2817" i="1"/>
  <c r="W2818" i="1"/>
  <c r="W2819" i="1"/>
  <c r="W2820" i="1"/>
  <c r="W2821" i="1"/>
  <c r="W2822" i="1"/>
  <c r="W2823" i="1"/>
  <c r="W2824" i="1"/>
  <c r="W2825" i="1"/>
  <c r="W2826" i="1"/>
  <c r="W2827" i="1"/>
  <c r="W2828" i="1"/>
  <c r="W2829" i="1"/>
  <c r="W2830" i="1"/>
  <c r="W2831" i="1"/>
  <c r="W2832" i="1"/>
  <c r="W2833" i="1"/>
  <c r="W2834" i="1"/>
  <c r="W2835" i="1"/>
  <c r="W2836" i="1"/>
  <c r="W2837" i="1"/>
  <c r="W2838" i="1"/>
  <c r="W2839" i="1"/>
  <c r="W2840" i="1"/>
  <c r="W2841" i="1"/>
  <c r="W2842" i="1"/>
  <c r="W2843" i="1"/>
  <c r="W2844" i="1"/>
  <c r="W2845" i="1"/>
  <c r="W2846" i="1"/>
  <c r="W2847" i="1"/>
  <c r="W2848" i="1"/>
  <c r="W2849" i="1"/>
  <c r="W2850" i="1"/>
  <c r="W2851" i="1"/>
  <c r="W2852" i="1"/>
  <c r="W2853" i="1"/>
  <c r="W2854" i="1"/>
  <c r="W2855" i="1"/>
  <c r="W2856" i="1"/>
  <c r="W2857" i="1"/>
  <c r="W2858" i="1"/>
  <c r="W2859" i="1"/>
  <c r="W2860" i="1"/>
  <c r="W2861" i="1"/>
  <c r="W2862" i="1"/>
  <c r="W2863" i="1"/>
  <c r="W2864" i="1"/>
  <c r="W2865" i="1"/>
  <c r="W2866" i="1"/>
  <c r="W2867" i="1"/>
  <c r="W2868" i="1"/>
  <c r="W2869" i="1"/>
  <c r="W2870" i="1"/>
  <c r="W2871" i="1"/>
  <c r="W2872" i="1"/>
  <c r="W2873" i="1"/>
  <c r="W2874" i="1"/>
  <c r="W2875" i="1"/>
  <c r="W2876" i="1"/>
  <c r="W2877" i="1"/>
  <c r="W2878" i="1"/>
  <c r="W2879" i="1"/>
  <c r="W2880" i="1"/>
  <c r="W2881" i="1"/>
  <c r="W2882" i="1"/>
  <c r="W2883" i="1"/>
  <c r="W2884" i="1"/>
  <c r="W2885" i="1"/>
  <c r="W2886" i="1"/>
  <c r="W2887" i="1"/>
  <c r="W2888" i="1"/>
  <c r="W2889" i="1"/>
  <c r="W2890" i="1"/>
  <c r="W2891" i="1"/>
  <c r="W2892" i="1"/>
  <c r="W2893" i="1"/>
  <c r="W2894" i="1"/>
  <c r="W2895" i="1"/>
  <c r="W2896" i="1"/>
  <c r="W2897" i="1"/>
  <c r="W2898" i="1"/>
  <c r="W2899" i="1"/>
  <c r="W2900" i="1"/>
  <c r="W2901" i="1"/>
  <c r="W2902" i="1"/>
  <c r="W2903" i="1"/>
  <c r="W2904" i="1"/>
  <c r="W2905" i="1"/>
  <c r="W2906" i="1"/>
  <c r="W2907" i="1"/>
  <c r="W2908" i="1"/>
  <c r="W2909" i="1"/>
  <c r="W2910" i="1"/>
  <c r="W2911" i="1"/>
  <c r="W2912" i="1"/>
  <c r="W2913" i="1"/>
  <c r="W2914" i="1"/>
  <c r="W2915" i="1"/>
  <c r="W2916" i="1"/>
  <c r="W2917" i="1"/>
  <c r="W2918" i="1"/>
  <c r="W2919" i="1"/>
  <c r="W2920" i="1"/>
  <c r="W2921" i="1"/>
  <c r="W2922" i="1"/>
  <c r="W2923" i="1"/>
  <c r="W2924" i="1"/>
  <c r="W2925" i="1"/>
  <c r="W2926" i="1"/>
  <c r="W2927" i="1"/>
  <c r="W2928" i="1"/>
  <c r="W2929" i="1"/>
  <c r="W2930" i="1"/>
  <c r="W2931" i="1"/>
  <c r="W2932" i="1"/>
  <c r="W2933" i="1"/>
  <c r="W2934" i="1"/>
  <c r="W2935" i="1"/>
  <c r="W2936" i="1"/>
  <c r="W2937" i="1"/>
  <c r="W2938" i="1"/>
  <c r="W2939" i="1"/>
  <c r="W2940" i="1"/>
  <c r="W2941" i="1"/>
  <c r="W2942" i="1"/>
  <c r="W2943" i="1"/>
  <c r="W2944" i="1"/>
  <c r="W2945" i="1"/>
  <c r="W2946" i="1"/>
  <c r="W2947" i="1"/>
  <c r="W2948" i="1"/>
  <c r="W2949" i="1"/>
  <c r="W2950" i="1"/>
  <c r="W2951" i="1"/>
  <c r="W2952" i="1"/>
  <c r="W2953" i="1"/>
  <c r="W2954" i="1"/>
  <c r="W2955" i="1"/>
  <c r="W2956" i="1"/>
  <c r="W2957" i="1"/>
  <c r="W2958" i="1"/>
  <c r="W2959" i="1"/>
  <c r="W2960" i="1"/>
  <c r="W2961" i="1"/>
  <c r="W2962" i="1"/>
  <c r="W2963" i="1"/>
  <c r="W2964" i="1"/>
  <c r="W2965" i="1"/>
  <c r="W2966" i="1"/>
  <c r="W2967" i="1"/>
  <c r="W2968" i="1"/>
  <c r="W2969" i="1"/>
  <c r="W2970" i="1"/>
  <c r="W2971" i="1"/>
  <c r="W2972" i="1"/>
  <c r="W2973" i="1"/>
  <c r="W2974" i="1"/>
  <c r="W2975" i="1"/>
  <c r="W2976" i="1"/>
  <c r="W2977" i="1"/>
  <c r="W2978" i="1"/>
  <c r="W2979" i="1"/>
  <c r="W2980" i="1"/>
  <c r="W2981" i="1"/>
  <c r="W2982" i="1"/>
  <c r="W2983" i="1"/>
  <c r="W2984" i="1"/>
  <c r="W2985" i="1"/>
  <c r="W2986" i="1"/>
  <c r="W2987" i="1"/>
  <c r="W2988" i="1"/>
  <c r="W2989" i="1"/>
  <c r="W2990" i="1"/>
  <c r="W2991" i="1"/>
  <c r="W2992" i="1"/>
  <c r="W2993" i="1"/>
  <c r="W2994" i="1"/>
  <c r="W2995" i="1"/>
  <c r="W2996" i="1"/>
  <c r="W2997" i="1"/>
  <c r="W2998" i="1"/>
  <c r="W2999" i="1"/>
  <c r="W3000" i="1"/>
  <c r="W3001" i="1"/>
  <c r="W3002" i="1"/>
  <c r="W3003" i="1"/>
  <c r="W3004" i="1"/>
  <c r="W3005" i="1"/>
  <c r="W3006" i="1"/>
  <c r="W3007" i="1"/>
  <c r="W3008" i="1"/>
  <c r="W3009" i="1"/>
  <c r="W3010" i="1"/>
  <c r="W3011" i="1"/>
  <c r="W3012" i="1"/>
  <c r="W3013" i="1"/>
  <c r="W3014" i="1"/>
  <c r="W3015" i="1"/>
  <c r="W3016" i="1"/>
  <c r="W3017" i="1"/>
  <c r="W3018" i="1"/>
  <c r="W3019" i="1"/>
  <c r="W3020" i="1"/>
  <c r="W3021" i="1"/>
  <c r="W3022" i="1"/>
  <c r="W3023" i="1"/>
  <c r="W3024" i="1"/>
  <c r="W3025" i="1"/>
  <c r="W3026" i="1"/>
  <c r="W3027" i="1"/>
  <c r="W3028" i="1"/>
  <c r="W3029" i="1"/>
  <c r="W3030" i="1"/>
  <c r="W3031" i="1"/>
  <c r="W3032" i="1"/>
  <c r="W3033" i="1"/>
  <c r="W3034" i="1"/>
  <c r="W3035" i="1"/>
  <c r="W3036" i="1"/>
  <c r="W3037" i="1"/>
  <c r="W3038" i="1"/>
  <c r="W3039" i="1"/>
  <c r="W3040" i="1"/>
  <c r="W3041" i="1"/>
  <c r="W3042" i="1"/>
  <c r="W3043" i="1"/>
  <c r="W3044" i="1"/>
  <c r="W3045" i="1"/>
  <c r="W3046" i="1"/>
  <c r="W3047" i="1"/>
  <c r="W3048" i="1"/>
  <c r="W3049" i="1"/>
  <c r="W3050" i="1"/>
  <c r="W3051" i="1"/>
  <c r="W3052" i="1"/>
  <c r="W3053" i="1"/>
  <c r="W3054" i="1"/>
  <c r="W3055" i="1"/>
  <c r="W3056" i="1"/>
  <c r="W3057" i="1"/>
  <c r="W3058" i="1"/>
  <c r="W3059" i="1"/>
  <c r="W3060" i="1"/>
  <c r="W3061" i="1"/>
  <c r="W3062" i="1"/>
  <c r="W3063" i="1"/>
  <c r="W3064" i="1"/>
  <c r="W3065" i="1"/>
  <c r="W3066" i="1"/>
  <c r="W3067" i="1"/>
  <c r="W3068" i="1"/>
  <c r="W3069" i="1"/>
  <c r="W3070" i="1"/>
  <c r="W3071" i="1"/>
  <c r="W3072" i="1"/>
  <c r="W3073" i="1"/>
  <c r="W3074" i="1"/>
  <c r="W3075" i="1"/>
  <c r="W3076" i="1"/>
  <c r="W3077" i="1"/>
  <c r="W3078" i="1"/>
  <c r="W3079" i="1"/>
  <c r="W3080" i="1"/>
  <c r="W3081" i="1"/>
  <c r="W3082" i="1"/>
  <c r="W3083" i="1"/>
  <c r="W3084" i="1"/>
  <c r="W3085" i="1"/>
  <c r="W3086" i="1"/>
  <c r="W3087" i="1"/>
  <c r="W3088" i="1"/>
  <c r="W3089" i="1"/>
  <c r="W3090" i="1"/>
  <c r="W3091" i="1"/>
  <c r="W3092" i="1"/>
  <c r="W3093" i="1"/>
  <c r="W3094" i="1"/>
  <c r="W3095" i="1"/>
  <c r="W3096" i="1"/>
  <c r="W3097" i="1"/>
  <c r="W3098" i="1"/>
  <c r="W3099" i="1"/>
  <c r="W3100" i="1"/>
  <c r="W3101" i="1"/>
  <c r="W3102" i="1"/>
  <c r="W3103" i="1"/>
  <c r="W3104" i="1"/>
  <c r="W3105" i="1"/>
  <c r="W3106" i="1"/>
  <c r="W3107" i="1"/>
  <c r="W3108" i="1"/>
  <c r="W3109" i="1"/>
  <c r="W3110" i="1"/>
  <c r="W3111" i="1"/>
  <c r="W3112" i="1"/>
  <c r="W3113" i="1"/>
  <c r="W3114" i="1"/>
  <c r="W3115" i="1"/>
  <c r="W3116" i="1"/>
  <c r="W3117" i="1"/>
  <c r="W3118" i="1"/>
  <c r="W3119" i="1"/>
  <c r="W3120" i="1"/>
  <c r="W3121" i="1"/>
  <c r="W3122" i="1"/>
  <c r="W3123" i="1"/>
  <c r="W3124" i="1"/>
  <c r="W3125" i="1"/>
  <c r="W3126" i="1"/>
  <c r="W3127" i="1"/>
  <c r="W3128" i="1"/>
  <c r="W3129" i="1"/>
  <c r="W3130" i="1"/>
  <c r="W3131" i="1"/>
  <c r="W3132" i="1"/>
  <c r="W3133" i="1"/>
  <c r="W3134" i="1"/>
  <c r="W3135" i="1"/>
  <c r="W3136" i="1"/>
  <c r="W3137" i="1"/>
  <c r="W3138" i="1"/>
  <c r="W3139" i="1"/>
  <c r="W3140" i="1"/>
  <c r="W3141" i="1"/>
  <c r="W3142" i="1"/>
  <c r="W3143" i="1"/>
  <c r="W3144" i="1"/>
  <c r="W3145" i="1"/>
  <c r="W3146" i="1"/>
  <c r="W3147" i="1"/>
  <c r="W3148" i="1"/>
  <c r="W3149" i="1"/>
  <c r="W3150" i="1"/>
  <c r="W3151" i="1"/>
  <c r="W3152" i="1"/>
  <c r="W3153" i="1"/>
  <c r="W3154" i="1"/>
  <c r="W3155" i="1"/>
  <c r="W3156" i="1"/>
  <c r="W3157" i="1"/>
  <c r="W3158" i="1"/>
  <c r="W3159" i="1"/>
  <c r="W3160" i="1"/>
  <c r="W3161" i="1"/>
  <c r="W3162" i="1"/>
  <c r="W3163" i="1"/>
  <c r="W3164" i="1"/>
  <c r="W3165" i="1"/>
  <c r="W3166" i="1"/>
  <c r="W3167" i="1"/>
  <c r="W3168" i="1"/>
  <c r="W3169" i="1"/>
  <c r="W3170" i="1"/>
  <c r="W3171" i="1"/>
  <c r="W3172" i="1"/>
  <c r="W3173" i="1"/>
  <c r="W3174" i="1"/>
  <c r="W3175" i="1"/>
  <c r="W3176" i="1"/>
  <c r="W3177" i="1"/>
  <c r="W3178" i="1"/>
  <c r="W3179" i="1"/>
  <c r="W3180" i="1"/>
  <c r="W3181" i="1"/>
  <c r="W3182" i="1"/>
  <c r="W3183" i="1"/>
  <c r="W3184" i="1"/>
  <c r="W3185" i="1"/>
  <c r="W3186" i="1"/>
  <c r="W3187" i="1"/>
  <c r="W3188" i="1"/>
  <c r="W3189" i="1"/>
  <c r="W3190" i="1"/>
  <c r="W3191" i="1"/>
  <c r="W3192" i="1"/>
  <c r="W3193" i="1"/>
  <c r="W3194" i="1"/>
  <c r="W3195" i="1"/>
  <c r="W3196" i="1"/>
  <c r="W3197" i="1"/>
  <c r="W3198" i="1"/>
  <c r="W3199" i="1"/>
  <c r="W3200" i="1"/>
  <c r="W3201" i="1"/>
  <c r="W3202" i="1"/>
  <c r="W3203" i="1"/>
  <c r="W3204" i="1"/>
  <c r="W3205" i="1"/>
  <c r="W3206" i="1"/>
  <c r="W3207" i="1"/>
  <c r="W3208" i="1"/>
  <c r="W3209" i="1"/>
  <c r="W3210" i="1"/>
  <c r="W3211" i="1"/>
  <c r="W3212" i="1"/>
  <c r="W3213" i="1"/>
  <c r="W3214" i="1"/>
  <c r="W3215" i="1"/>
  <c r="W3216" i="1"/>
  <c r="W3217" i="1"/>
  <c r="W3218" i="1"/>
  <c r="W3219" i="1"/>
  <c r="W3220" i="1"/>
  <c r="W3221" i="1"/>
  <c r="W3222" i="1"/>
  <c r="W3223" i="1"/>
  <c r="W3224" i="1"/>
  <c r="W3225" i="1"/>
  <c r="W3226" i="1"/>
  <c r="W3227" i="1"/>
  <c r="W3228" i="1"/>
  <c r="W3229" i="1"/>
  <c r="W3230" i="1"/>
  <c r="W3231" i="1"/>
  <c r="W3232" i="1"/>
  <c r="W3233" i="1"/>
  <c r="W3234" i="1"/>
  <c r="W3235" i="1"/>
  <c r="W3236" i="1"/>
  <c r="W3237" i="1"/>
  <c r="W3238" i="1"/>
  <c r="W3239" i="1"/>
  <c r="W3240" i="1"/>
  <c r="W3241" i="1"/>
  <c r="W3242" i="1"/>
  <c r="W3243" i="1"/>
  <c r="W3244" i="1"/>
  <c r="W3245" i="1"/>
  <c r="W3246" i="1"/>
  <c r="W3247" i="1"/>
  <c r="W3248" i="1"/>
  <c r="W3249" i="1"/>
  <c r="W3250" i="1"/>
  <c r="W3251" i="1"/>
  <c r="W3252" i="1"/>
  <c r="W3253" i="1"/>
  <c r="W3254" i="1"/>
  <c r="W3255" i="1"/>
  <c r="W3256" i="1"/>
  <c r="W3257" i="1"/>
  <c r="W3258" i="1"/>
  <c r="W3259" i="1"/>
  <c r="W3260" i="1"/>
  <c r="W3261" i="1"/>
  <c r="W3262" i="1"/>
  <c r="W3263" i="1"/>
  <c r="W3264" i="1"/>
  <c r="W3265" i="1"/>
  <c r="W3266" i="1"/>
  <c r="W3267" i="1"/>
  <c r="W3268" i="1"/>
  <c r="W3269" i="1"/>
  <c r="W3270" i="1"/>
  <c r="W3271" i="1"/>
  <c r="W3272" i="1"/>
  <c r="W3273" i="1"/>
  <c r="W3274" i="1"/>
  <c r="W3275" i="1"/>
  <c r="W3276" i="1"/>
  <c r="W3277" i="1"/>
  <c r="W3278" i="1"/>
  <c r="W3279" i="1"/>
  <c r="W3280" i="1"/>
  <c r="W3281" i="1"/>
  <c r="W3282" i="1"/>
  <c r="W3283" i="1"/>
  <c r="W3284" i="1"/>
  <c r="W3285" i="1"/>
  <c r="W3286" i="1"/>
  <c r="W3287" i="1"/>
  <c r="W3288" i="1"/>
  <c r="W3289" i="1"/>
  <c r="W3290" i="1"/>
  <c r="W3291" i="1"/>
  <c r="W3292" i="1"/>
  <c r="W3293" i="1"/>
  <c r="W3294" i="1"/>
  <c r="W3295" i="1"/>
  <c r="W3296" i="1"/>
  <c r="W3297" i="1"/>
  <c r="W3298" i="1"/>
  <c r="W3299" i="1"/>
  <c r="W3300" i="1"/>
  <c r="W3301" i="1"/>
  <c r="W3302" i="1"/>
  <c r="W3303" i="1"/>
  <c r="W3304" i="1"/>
  <c r="W3305" i="1"/>
  <c r="W3306" i="1"/>
  <c r="W3307" i="1"/>
  <c r="W3308" i="1"/>
  <c r="W3309" i="1"/>
  <c r="W3310" i="1"/>
  <c r="W3311" i="1"/>
  <c r="W3312" i="1"/>
  <c r="W3313" i="1"/>
  <c r="W3314" i="1"/>
  <c r="W3315" i="1"/>
  <c r="W3316" i="1"/>
  <c r="W3317" i="1"/>
  <c r="W3318" i="1"/>
  <c r="W3319" i="1"/>
  <c r="W3320" i="1"/>
  <c r="W3321" i="1"/>
  <c r="W3322" i="1"/>
  <c r="W3323" i="1"/>
  <c r="W3324" i="1"/>
  <c r="W3325" i="1"/>
  <c r="W3326" i="1"/>
  <c r="W3327" i="1"/>
  <c r="W3328" i="1"/>
  <c r="W3329" i="1"/>
  <c r="W3330" i="1"/>
  <c r="W3331" i="1"/>
  <c r="W3332" i="1"/>
  <c r="W3333" i="1"/>
  <c r="W3334" i="1"/>
  <c r="W3335" i="1"/>
  <c r="W3336" i="1"/>
  <c r="W3337" i="1"/>
  <c r="W3338" i="1"/>
  <c r="W3339" i="1"/>
  <c r="W3340" i="1"/>
  <c r="W3341" i="1"/>
  <c r="W3342" i="1"/>
  <c r="W3343" i="1"/>
  <c r="W3344" i="1"/>
  <c r="W3345" i="1"/>
  <c r="W3346" i="1"/>
  <c r="W3347" i="1"/>
  <c r="W3348" i="1"/>
  <c r="W3349" i="1"/>
  <c r="W3350" i="1"/>
  <c r="W3351" i="1"/>
  <c r="W3352" i="1"/>
  <c r="W3353" i="1"/>
  <c r="W3354" i="1"/>
  <c r="W3355" i="1"/>
  <c r="W3356" i="1"/>
  <c r="W3357" i="1"/>
  <c r="W3358" i="1"/>
  <c r="W3359" i="1"/>
  <c r="W3360" i="1"/>
  <c r="W3361" i="1"/>
  <c r="W3362" i="1"/>
  <c r="W3363" i="1"/>
  <c r="W3364" i="1"/>
  <c r="W3365" i="1"/>
  <c r="W3366" i="1"/>
  <c r="W3367" i="1"/>
  <c r="W3368" i="1"/>
  <c r="W3369" i="1"/>
  <c r="W3370" i="1"/>
  <c r="W3371" i="1"/>
  <c r="W3372" i="1"/>
  <c r="W3373" i="1"/>
  <c r="W3374" i="1"/>
  <c r="W3375" i="1"/>
  <c r="W3376" i="1"/>
  <c r="W3377" i="1"/>
  <c r="W3378" i="1"/>
  <c r="W3379" i="1"/>
  <c r="W3380" i="1"/>
  <c r="W3381" i="1"/>
  <c r="W3382" i="1"/>
  <c r="W3383" i="1"/>
  <c r="W3384" i="1"/>
  <c r="W3385" i="1"/>
  <c r="W3386" i="1"/>
  <c r="W3387" i="1"/>
  <c r="W3388" i="1"/>
  <c r="W3389" i="1"/>
  <c r="W3390" i="1"/>
  <c r="W3391" i="1"/>
  <c r="W3392" i="1"/>
  <c r="W3393" i="1"/>
  <c r="W3394" i="1"/>
  <c r="W3395" i="1"/>
  <c r="W3396" i="1"/>
  <c r="W3397" i="1"/>
  <c r="W3398" i="1"/>
  <c r="W3399" i="1"/>
  <c r="W3400" i="1"/>
  <c r="W3401" i="1"/>
  <c r="W3402" i="1"/>
  <c r="W3403" i="1"/>
  <c r="W3404" i="1"/>
  <c r="W3405" i="1"/>
  <c r="W3406" i="1"/>
  <c r="W3407" i="1"/>
  <c r="W3408" i="1"/>
  <c r="W3409" i="1"/>
  <c r="W3410" i="1"/>
  <c r="W3411" i="1"/>
  <c r="W3412" i="1"/>
  <c r="W3413" i="1"/>
  <c r="W3414" i="1"/>
  <c r="W3415" i="1"/>
  <c r="W3416" i="1"/>
  <c r="W3417" i="1"/>
  <c r="W3418" i="1"/>
  <c r="W3419" i="1"/>
  <c r="W3420" i="1"/>
  <c r="W3421" i="1"/>
  <c r="W3422" i="1"/>
  <c r="W3423" i="1"/>
  <c r="W3424" i="1"/>
  <c r="W3425" i="1"/>
  <c r="W3426" i="1"/>
  <c r="W3427" i="1"/>
  <c r="W3428" i="1"/>
  <c r="W3429" i="1"/>
  <c r="W3430" i="1"/>
  <c r="W3431" i="1"/>
  <c r="W3432" i="1"/>
  <c r="W3433" i="1"/>
  <c r="W3434" i="1"/>
  <c r="W3435" i="1"/>
  <c r="W3436" i="1"/>
  <c r="W3437" i="1"/>
  <c r="W3438" i="1"/>
  <c r="W3439" i="1"/>
  <c r="W3440" i="1"/>
  <c r="W3441" i="1"/>
  <c r="W3442" i="1"/>
  <c r="W3443" i="1"/>
  <c r="W3444" i="1"/>
  <c r="W3445" i="1"/>
  <c r="W3446" i="1"/>
  <c r="W3447" i="1"/>
  <c r="W3448" i="1"/>
  <c r="W3449" i="1"/>
  <c r="W3450" i="1"/>
  <c r="W3451" i="1"/>
  <c r="W3452" i="1"/>
  <c r="W3453" i="1"/>
  <c r="W3454" i="1"/>
  <c r="W3455" i="1"/>
  <c r="W3456" i="1"/>
  <c r="W3457" i="1"/>
  <c r="W3458" i="1"/>
  <c r="W3459" i="1"/>
  <c r="W3460" i="1"/>
  <c r="W3461" i="1"/>
  <c r="W3462" i="1"/>
  <c r="W3463" i="1"/>
  <c r="W3464" i="1"/>
  <c r="W3465" i="1"/>
  <c r="W3466" i="1"/>
  <c r="W3467" i="1"/>
  <c r="W3468" i="1"/>
  <c r="W3469" i="1"/>
  <c r="W3470" i="1"/>
  <c r="W3471" i="1"/>
  <c r="W3472" i="1"/>
  <c r="W3473" i="1"/>
  <c r="W3474" i="1"/>
  <c r="W3475" i="1"/>
  <c r="W3476" i="1"/>
  <c r="W3477" i="1"/>
  <c r="W3478" i="1"/>
  <c r="W3479" i="1"/>
  <c r="W3480" i="1"/>
  <c r="W3481" i="1"/>
  <c r="W3482" i="1"/>
  <c r="W3483" i="1"/>
  <c r="W3484" i="1"/>
  <c r="W3485" i="1"/>
  <c r="W3486" i="1"/>
  <c r="W3487" i="1"/>
  <c r="W3488" i="1"/>
  <c r="W3489" i="1"/>
  <c r="W3490" i="1"/>
  <c r="W3491" i="1"/>
  <c r="W3492" i="1"/>
  <c r="W3493" i="1"/>
  <c r="W3494" i="1"/>
  <c r="W3495" i="1"/>
  <c r="W3496" i="1"/>
  <c r="W3497" i="1"/>
  <c r="W3498" i="1"/>
  <c r="W3499" i="1"/>
  <c r="W3500" i="1"/>
  <c r="W3501" i="1"/>
  <c r="W3502" i="1"/>
  <c r="W3503" i="1"/>
  <c r="W3504" i="1"/>
  <c r="W3505" i="1"/>
  <c r="W3506" i="1"/>
  <c r="W3507" i="1"/>
  <c r="W3508" i="1"/>
  <c r="W3509" i="1"/>
  <c r="W3510" i="1"/>
  <c r="W3511" i="1"/>
  <c r="W3512" i="1"/>
  <c r="W3513" i="1"/>
  <c r="W3514" i="1"/>
  <c r="W3515" i="1"/>
  <c r="W3516" i="1"/>
  <c r="W3517" i="1"/>
  <c r="W3518" i="1"/>
  <c r="W3519" i="1"/>
  <c r="W3520" i="1"/>
  <c r="W3521" i="1"/>
  <c r="W3522" i="1"/>
  <c r="W3523" i="1"/>
  <c r="W3524" i="1"/>
  <c r="W3525" i="1"/>
  <c r="W3526" i="1"/>
  <c r="W3527" i="1"/>
  <c r="W3528" i="1"/>
  <c r="W3529" i="1"/>
  <c r="W3530" i="1"/>
  <c r="W3531" i="1"/>
  <c r="W3532" i="1"/>
  <c r="W3533" i="1"/>
  <c r="W3534" i="1"/>
  <c r="W3535" i="1"/>
  <c r="W3536" i="1"/>
  <c r="W3537" i="1"/>
  <c r="W3538" i="1"/>
  <c r="W3539" i="1"/>
  <c r="W3540" i="1"/>
  <c r="W3541" i="1"/>
  <c r="W3542" i="1"/>
  <c r="W3543" i="1"/>
  <c r="W3544" i="1"/>
  <c r="W3545" i="1"/>
  <c r="W3546" i="1"/>
  <c r="W3547" i="1"/>
  <c r="W3548" i="1"/>
  <c r="W3549" i="1"/>
  <c r="W3550" i="1"/>
  <c r="W3551" i="1"/>
  <c r="W3552" i="1"/>
  <c r="W3553" i="1"/>
  <c r="W3554" i="1"/>
  <c r="W3555" i="1"/>
  <c r="W3556" i="1"/>
  <c r="W3557" i="1"/>
  <c r="W3558" i="1"/>
  <c r="W3559" i="1"/>
  <c r="W3560" i="1"/>
  <c r="W3561" i="1"/>
  <c r="W3562" i="1"/>
  <c r="W3563" i="1"/>
  <c r="W3564" i="1"/>
  <c r="W3565" i="1"/>
  <c r="W3566" i="1"/>
  <c r="W3567" i="1"/>
  <c r="W3568" i="1"/>
  <c r="W3569" i="1"/>
  <c r="W3570" i="1"/>
  <c r="W3571" i="1"/>
  <c r="W3572" i="1"/>
  <c r="W3573" i="1"/>
  <c r="W3574" i="1"/>
  <c r="W3575" i="1"/>
  <c r="W3576" i="1"/>
  <c r="W3577" i="1"/>
  <c r="W3578" i="1"/>
  <c r="W3579" i="1"/>
  <c r="W3580" i="1"/>
  <c r="W3581" i="1"/>
  <c r="W3582" i="1"/>
  <c r="W3583" i="1"/>
  <c r="W3584" i="1"/>
  <c r="W3585" i="1"/>
  <c r="W3586" i="1"/>
  <c r="W3587" i="1"/>
  <c r="W3588" i="1"/>
  <c r="W3589" i="1"/>
  <c r="W3590" i="1"/>
  <c r="W3591" i="1"/>
  <c r="W3592" i="1"/>
  <c r="W3593" i="1"/>
  <c r="W3594" i="1"/>
  <c r="W3595" i="1"/>
  <c r="W3596" i="1"/>
  <c r="W3597" i="1"/>
  <c r="W3598" i="1"/>
  <c r="W3599" i="1"/>
  <c r="W3600" i="1"/>
  <c r="W3601" i="1"/>
  <c r="W3602" i="1"/>
  <c r="W3603" i="1"/>
  <c r="W3604" i="1"/>
  <c r="W3605" i="1"/>
  <c r="W3606" i="1"/>
  <c r="W3607" i="1"/>
  <c r="W3608" i="1"/>
  <c r="W3609" i="1"/>
  <c r="W3610" i="1"/>
  <c r="W3611" i="1"/>
  <c r="W3612" i="1"/>
  <c r="W3613" i="1"/>
  <c r="W3614" i="1"/>
  <c r="W3615" i="1"/>
  <c r="W3616" i="1"/>
  <c r="W3617" i="1"/>
  <c r="W3618" i="1"/>
  <c r="W3619" i="1"/>
  <c r="W3620" i="1"/>
  <c r="W3621" i="1"/>
  <c r="W3622" i="1"/>
  <c r="W3623" i="1"/>
  <c r="W3624" i="1"/>
  <c r="W3625" i="1"/>
  <c r="W3626" i="1"/>
  <c r="W3627" i="1"/>
  <c r="W3628" i="1"/>
  <c r="W3629" i="1"/>
  <c r="W3630" i="1"/>
  <c r="W3631" i="1"/>
  <c r="W3632" i="1"/>
  <c r="W3633" i="1"/>
  <c r="W3634" i="1"/>
  <c r="W3635" i="1"/>
  <c r="W3636" i="1"/>
  <c r="W3637" i="1"/>
  <c r="W3638" i="1"/>
  <c r="W3639" i="1"/>
  <c r="W3640" i="1"/>
  <c r="W3641" i="1"/>
  <c r="W3642" i="1"/>
  <c r="W3643" i="1"/>
  <c r="W3644" i="1"/>
  <c r="W3645" i="1"/>
  <c r="W3646" i="1"/>
  <c r="W3647" i="1"/>
  <c r="W3648" i="1"/>
  <c r="W3649" i="1"/>
  <c r="W3650" i="1"/>
  <c r="W3651" i="1"/>
  <c r="W3652" i="1"/>
  <c r="W3653" i="1"/>
  <c r="W3654" i="1"/>
  <c r="W3655" i="1"/>
  <c r="W3656" i="1"/>
  <c r="W3657" i="1"/>
  <c r="W3658" i="1"/>
  <c r="W3659" i="1"/>
  <c r="W3660" i="1"/>
  <c r="W3661" i="1"/>
  <c r="W3662" i="1"/>
  <c r="W3663" i="1"/>
  <c r="W3664" i="1"/>
  <c r="W3665" i="1"/>
  <c r="W3666" i="1"/>
  <c r="W3667" i="1"/>
  <c r="W3668" i="1"/>
  <c r="W3669" i="1"/>
  <c r="W3670" i="1"/>
  <c r="W3671" i="1"/>
  <c r="W3672" i="1"/>
  <c r="W3673" i="1"/>
  <c r="W3674" i="1"/>
  <c r="W3675" i="1"/>
  <c r="W3676" i="1"/>
  <c r="W3677" i="1"/>
  <c r="W3678" i="1"/>
  <c r="W3679" i="1"/>
  <c r="W3680" i="1"/>
  <c r="W3681" i="1"/>
  <c r="W3682" i="1"/>
  <c r="W3683" i="1"/>
  <c r="W3684" i="1"/>
  <c r="W3685" i="1"/>
  <c r="W3686" i="1"/>
  <c r="W3687" i="1"/>
  <c r="W3688" i="1"/>
  <c r="W3689" i="1"/>
  <c r="W3690" i="1"/>
  <c r="W3691" i="1"/>
  <c r="W3692" i="1"/>
  <c r="W3693" i="1"/>
  <c r="W3694" i="1"/>
  <c r="W3695" i="1"/>
  <c r="W3696" i="1"/>
  <c r="W3697" i="1"/>
  <c r="W3698" i="1"/>
  <c r="W3699" i="1"/>
  <c r="W3700" i="1"/>
  <c r="W3701" i="1"/>
  <c r="W3702" i="1"/>
  <c r="W3703" i="1"/>
  <c r="W3704" i="1"/>
  <c r="W3705" i="1"/>
  <c r="W3706" i="1"/>
  <c r="W3707" i="1"/>
  <c r="W3708" i="1"/>
  <c r="W3709" i="1"/>
  <c r="W3710" i="1"/>
  <c r="W3711" i="1"/>
  <c r="W3712" i="1"/>
  <c r="W3713" i="1"/>
  <c r="W3714" i="1"/>
  <c r="W3715" i="1"/>
  <c r="W3716" i="1"/>
  <c r="W3717" i="1"/>
  <c r="W3718" i="1"/>
  <c r="W3719" i="1"/>
  <c r="W3720" i="1"/>
  <c r="W3721" i="1"/>
  <c r="W3722" i="1"/>
  <c r="W3723" i="1"/>
  <c r="W3724" i="1"/>
  <c r="W3725" i="1"/>
  <c r="W3726" i="1"/>
  <c r="W3727" i="1"/>
  <c r="W3728" i="1"/>
  <c r="W3729" i="1"/>
  <c r="W3730" i="1"/>
  <c r="W3731" i="1"/>
  <c r="W3732" i="1"/>
  <c r="W3733" i="1"/>
  <c r="W3734" i="1"/>
  <c r="W3735" i="1"/>
  <c r="W3736" i="1"/>
  <c r="W3737" i="1"/>
  <c r="W3738" i="1"/>
  <c r="W3739" i="1"/>
  <c r="W3740" i="1"/>
  <c r="W3741" i="1"/>
  <c r="W3742" i="1"/>
  <c r="W3743" i="1"/>
  <c r="W3744" i="1"/>
  <c r="W3745" i="1"/>
  <c r="W3746" i="1"/>
  <c r="W3747" i="1"/>
  <c r="W3748" i="1"/>
  <c r="W3749" i="1"/>
  <c r="W3750" i="1"/>
  <c r="W3751" i="1"/>
  <c r="W3752" i="1"/>
  <c r="W3753" i="1"/>
  <c r="W3754" i="1"/>
  <c r="W3755" i="1"/>
  <c r="W3756" i="1"/>
  <c r="W3757" i="1"/>
  <c r="W3758" i="1"/>
  <c r="W3759" i="1"/>
  <c r="W3760" i="1"/>
  <c r="W3761" i="1"/>
  <c r="W3762" i="1"/>
  <c r="W3763" i="1"/>
  <c r="W3764" i="1"/>
  <c r="W3765" i="1"/>
  <c r="W3766" i="1"/>
  <c r="W3767" i="1"/>
  <c r="W3768" i="1"/>
  <c r="W3769" i="1"/>
  <c r="W3770" i="1"/>
  <c r="W3771" i="1"/>
  <c r="W3772" i="1"/>
  <c r="W3773" i="1"/>
  <c r="W3774" i="1"/>
  <c r="W3775" i="1"/>
  <c r="W3776" i="1"/>
  <c r="W3777" i="1"/>
  <c r="W3778" i="1"/>
  <c r="W3779" i="1"/>
  <c r="W3780" i="1"/>
  <c r="W3781" i="1"/>
  <c r="W3782" i="1"/>
  <c r="W3783" i="1"/>
  <c r="W3784" i="1"/>
  <c r="W3785" i="1"/>
  <c r="W3786" i="1"/>
  <c r="W3787" i="1"/>
  <c r="W3788" i="1"/>
  <c r="W3789" i="1"/>
  <c r="W3790" i="1"/>
  <c r="W3791" i="1"/>
  <c r="W3792" i="1"/>
  <c r="W3793" i="1"/>
  <c r="W3794" i="1"/>
  <c r="W3795" i="1"/>
  <c r="W3796" i="1"/>
  <c r="W3797" i="1"/>
  <c r="W3798" i="1"/>
  <c r="W3799" i="1"/>
  <c r="W3800" i="1"/>
  <c r="W3801" i="1"/>
  <c r="W3802" i="1"/>
  <c r="W3803" i="1"/>
  <c r="W3804" i="1"/>
  <c r="W3805" i="1"/>
  <c r="W3806" i="1"/>
  <c r="W3807" i="1"/>
  <c r="W3808" i="1"/>
  <c r="W3809" i="1"/>
  <c r="W3810" i="1"/>
  <c r="W3811" i="1"/>
  <c r="W3812" i="1"/>
  <c r="W3813" i="1"/>
  <c r="W3814" i="1"/>
  <c r="W3815" i="1"/>
  <c r="W3816" i="1"/>
  <c r="W3817" i="1"/>
  <c r="W3818" i="1"/>
  <c r="W3819" i="1"/>
  <c r="W3820" i="1"/>
  <c r="W3821" i="1"/>
  <c r="W3822" i="1"/>
  <c r="W3823" i="1"/>
  <c r="W3824" i="1"/>
  <c r="W3825" i="1"/>
  <c r="W3826" i="1"/>
  <c r="W3827" i="1"/>
  <c r="W3828" i="1"/>
  <c r="W3829" i="1"/>
  <c r="W3830" i="1"/>
  <c r="W3831" i="1"/>
  <c r="W3832" i="1"/>
  <c r="W3833" i="1"/>
  <c r="W3834" i="1"/>
  <c r="W3835" i="1"/>
  <c r="W3836" i="1"/>
  <c r="W3837" i="1"/>
  <c r="W3838" i="1"/>
  <c r="W3839" i="1"/>
  <c r="W3840" i="1"/>
  <c r="W3841" i="1"/>
  <c r="W3842" i="1"/>
  <c r="W3843" i="1"/>
  <c r="W3844" i="1"/>
  <c r="W3845" i="1"/>
  <c r="W3846" i="1"/>
  <c r="W3847" i="1"/>
  <c r="W3848" i="1"/>
  <c r="W3849" i="1"/>
  <c r="W3850" i="1"/>
  <c r="W3851" i="1"/>
  <c r="W3852" i="1"/>
  <c r="W3853" i="1"/>
  <c r="W3854" i="1"/>
  <c r="W3855" i="1"/>
  <c r="W3856" i="1"/>
  <c r="W3857" i="1"/>
  <c r="W3858" i="1"/>
  <c r="W3859" i="1"/>
  <c r="W3860" i="1"/>
  <c r="W3861" i="1"/>
  <c r="W3862" i="1"/>
  <c r="W3863" i="1"/>
  <c r="W3864" i="1"/>
  <c r="W3865" i="1"/>
  <c r="W3866" i="1"/>
  <c r="W3867" i="1"/>
  <c r="W3868" i="1"/>
  <c r="W3869" i="1"/>
  <c r="W3870" i="1"/>
  <c r="W3871" i="1"/>
  <c r="W3872" i="1"/>
  <c r="W3873" i="1"/>
  <c r="W3874" i="1"/>
  <c r="W3875" i="1"/>
  <c r="W3876" i="1"/>
  <c r="W3877" i="1"/>
  <c r="W3878" i="1"/>
  <c r="W3879" i="1"/>
  <c r="W3880" i="1"/>
  <c r="W3881" i="1"/>
  <c r="W3882" i="1"/>
  <c r="W3883" i="1"/>
  <c r="W3884" i="1"/>
  <c r="W3885" i="1"/>
  <c r="W3886" i="1"/>
  <c r="W3887" i="1"/>
  <c r="W3888" i="1"/>
  <c r="W3889" i="1"/>
  <c r="W3890" i="1"/>
  <c r="W3891" i="1"/>
  <c r="W3892" i="1"/>
  <c r="W3893" i="1"/>
  <c r="W3894" i="1"/>
  <c r="W3895" i="1"/>
  <c r="W3896" i="1"/>
  <c r="W3897" i="1"/>
  <c r="W3898" i="1"/>
  <c r="W3899" i="1"/>
  <c r="W3900" i="1"/>
  <c r="W3901" i="1"/>
  <c r="W3902" i="1"/>
  <c r="W3903" i="1"/>
  <c r="W3904" i="1"/>
  <c r="W3905" i="1"/>
  <c r="W3906" i="1"/>
  <c r="W3907" i="1"/>
  <c r="W3908" i="1"/>
  <c r="W3909" i="1"/>
  <c r="W3910" i="1"/>
  <c r="W3911" i="1"/>
  <c r="W3912" i="1"/>
  <c r="W3913" i="1"/>
  <c r="W3914" i="1"/>
  <c r="W3915" i="1"/>
  <c r="W3916" i="1"/>
  <c r="W3917" i="1"/>
  <c r="W3918" i="1"/>
  <c r="W3919" i="1"/>
  <c r="W3920" i="1"/>
  <c r="W3921" i="1"/>
  <c r="W3922" i="1"/>
  <c r="W3923" i="1"/>
  <c r="W3924" i="1"/>
  <c r="W3925" i="1"/>
  <c r="W3926" i="1"/>
  <c r="W3927" i="1"/>
  <c r="W3928" i="1"/>
  <c r="W3929" i="1"/>
  <c r="W3930" i="1"/>
  <c r="W3931" i="1"/>
  <c r="W3932" i="1"/>
  <c r="W3933" i="1"/>
  <c r="W3934" i="1"/>
  <c r="W3935" i="1"/>
  <c r="W3936" i="1"/>
  <c r="W3937" i="1"/>
  <c r="W3938" i="1"/>
  <c r="W3939" i="1"/>
  <c r="W3940" i="1"/>
  <c r="W3941" i="1"/>
  <c r="W3942" i="1"/>
  <c r="W3943" i="1"/>
  <c r="W3944" i="1"/>
  <c r="W3945" i="1"/>
  <c r="W3946" i="1"/>
  <c r="W3947" i="1"/>
  <c r="W3948" i="1"/>
  <c r="W3949" i="1"/>
  <c r="W3950" i="1"/>
  <c r="W3951" i="1"/>
  <c r="W3952" i="1"/>
  <c r="W3953" i="1"/>
  <c r="W3954" i="1"/>
  <c r="W3955" i="1"/>
  <c r="W3956" i="1"/>
  <c r="W3957" i="1"/>
  <c r="W3958" i="1"/>
  <c r="W3959" i="1"/>
  <c r="W3960" i="1"/>
  <c r="W3961" i="1"/>
  <c r="W3962" i="1"/>
  <c r="W3963" i="1"/>
  <c r="W3964" i="1"/>
  <c r="W3965" i="1"/>
  <c r="W3966" i="1"/>
  <c r="W3967" i="1"/>
  <c r="W3968" i="1"/>
  <c r="W3969" i="1"/>
  <c r="W3970" i="1"/>
  <c r="W3971" i="1"/>
  <c r="W3972" i="1"/>
  <c r="W3973" i="1"/>
  <c r="W3974" i="1"/>
  <c r="W3975" i="1"/>
  <c r="W3976" i="1"/>
  <c r="W3977" i="1"/>
  <c r="W3978" i="1"/>
  <c r="W3979" i="1"/>
  <c r="W3980" i="1"/>
  <c r="W3981" i="1"/>
  <c r="W3982" i="1"/>
  <c r="W3983" i="1"/>
  <c r="W3984" i="1"/>
  <c r="W3985" i="1"/>
  <c r="W3986" i="1"/>
  <c r="W3987" i="1"/>
  <c r="W3988" i="1"/>
  <c r="W3989" i="1"/>
  <c r="W3990" i="1"/>
  <c r="W3991" i="1"/>
  <c r="W3992" i="1"/>
  <c r="W3993" i="1"/>
  <c r="W3994" i="1"/>
  <c r="W3995" i="1"/>
  <c r="W3996" i="1"/>
  <c r="W3997" i="1"/>
  <c r="W3998" i="1"/>
  <c r="W3999" i="1"/>
  <c r="W4000" i="1"/>
  <c r="W4001" i="1"/>
  <c r="W4002" i="1"/>
  <c r="W4003" i="1"/>
  <c r="W4004" i="1"/>
  <c r="W4005" i="1"/>
  <c r="W4006" i="1"/>
  <c r="W4007" i="1"/>
  <c r="W4008" i="1"/>
  <c r="W4009" i="1"/>
  <c r="W4010" i="1"/>
  <c r="W4011" i="1"/>
  <c r="W4012" i="1"/>
  <c r="W4013" i="1"/>
  <c r="W4014" i="1"/>
  <c r="W4015" i="1"/>
  <c r="W4016" i="1"/>
  <c r="W4017" i="1"/>
  <c r="W4018" i="1"/>
  <c r="W4019" i="1"/>
  <c r="W4020" i="1"/>
  <c r="W4021" i="1"/>
  <c r="W4022" i="1"/>
  <c r="W4023" i="1"/>
  <c r="W4024" i="1"/>
  <c r="W4025" i="1"/>
  <c r="W4026" i="1"/>
  <c r="W4027" i="1"/>
  <c r="W4028" i="1"/>
  <c r="W4029" i="1"/>
  <c r="W4030" i="1"/>
  <c r="W4031" i="1"/>
  <c r="W4032" i="1"/>
  <c r="W4033" i="1"/>
  <c r="W4034" i="1"/>
  <c r="W4035" i="1"/>
  <c r="W4036" i="1"/>
  <c r="W4037" i="1"/>
  <c r="W4038" i="1"/>
  <c r="W4039" i="1"/>
  <c r="W4040" i="1"/>
  <c r="W4041" i="1"/>
  <c r="W4042" i="1"/>
  <c r="W4043" i="1"/>
  <c r="W4044" i="1"/>
  <c r="W4045" i="1"/>
  <c r="W4046" i="1"/>
  <c r="W4047" i="1"/>
  <c r="W4048" i="1"/>
  <c r="W4049" i="1"/>
  <c r="W4050" i="1"/>
  <c r="W4051" i="1"/>
  <c r="W4052" i="1"/>
  <c r="W4053" i="1"/>
  <c r="W4054" i="1"/>
  <c r="W4055" i="1"/>
  <c r="W4056" i="1"/>
  <c r="W4057" i="1"/>
  <c r="W4058" i="1"/>
  <c r="W4059" i="1"/>
  <c r="W4060" i="1"/>
  <c r="W4061" i="1"/>
  <c r="W4062" i="1"/>
  <c r="W4063" i="1"/>
  <c r="W4064" i="1"/>
  <c r="W4065" i="1"/>
  <c r="W4066" i="1"/>
  <c r="W4067" i="1"/>
  <c r="W4068" i="1"/>
  <c r="W4069" i="1"/>
  <c r="W4070" i="1"/>
  <c r="W4071" i="1"/>
  <c r="W4072" i="1"/>
  <c r="W4073" i="1"/>
  <c r="W4074" i="1"/>
  <c r="W4075" i="1"/>
  <c r="W4076" i="1"/>
  <c r="W4077" i="1"/>
  <c r="W4078" i="1"/>
  <c r="W4079" i="1"/>
  <c r="W4080" i="1"/>
  <c r="W4081" i="1"/>
  <c r="W4082" i="1"/>
  <c r="W4083" i="1"/>
  <c r="W4084" i="1"/>
  <c r="W4085" i="1"/>
  <c r="W4086" i="1"/>
  <c r="W4087" i="1"/>
  <c r="W4088" i="1"/>
  <c r="W4089" i="1"/>
  <c r="W4090" i="1"/>
  <c r="W4091" i="1"/>
  <c r="W4092" i="1"/>
  <c r="W4093" i="1"/>
  <c r="W4094" i="1"/>
  <c r="W4095" i="1"/>
  <c r="W4096" i="1"/>
  <c r="W4097" i="1"/>
  <c r="W4098" i="1"/>
  <c r="W4099" i="1"/>
  <c r="W4100" i="1"/>
  <c r="W4101" i="1"/>
  <c r="W4102" i="1"/>
  <c r="W4103" i="1"/>
  <c r="W4104" i="1"/>
  <c r="W4105" i="1"/>
  <c r="W4106" i="1"/>
  <c r="W4107" i="1"/>
  <c r="W4108" i="1"/>
  <c r="W4109" i="1"/>
  <c r="W4110" i="1"/>
  <c r="W4111" i="1"/>
  <c r="W4112" i="1"/>
  <c r="W4113" i="1"/>
  <c r="W4114" i="1"/>
  <c r="W4115" i="1"/>
  <c r="W4116" i="1"/>
  <c r="W4117" i="1"/>
  <c r="W4118" i="1"/>
  <c r="W4119" i="1"/>
  <c r="W4120" i="1"/>
  <c r="W4121" i="1"/>
  <c r="W4122" i="1"/>
  <c r="W4123" i="1"/>
  <c r="W4124" i="1"/>
  <c r="W4125" i="1"/>
  <c r="W4126" i="1"/>
  <c r="W4127" i="1"/>
  <c r="W4128" i="1"/>
  <c r="W4129" i="1"/>
  <c r="W4130" i="1"/>
  <c r="W4131" i="1"/>
  <c r="W4132" i="1"/>
  <c r="W4133" i="1"/>
  <c r="W4134" i="1"/>
  <c r="W4135" i="1"/>
  <c r="W4136" i="1"/>
  <c r="W4137" i="1"/>
  <c r="W4138" i="1"/>
  <c r="W4139" i="1"/>
  <c r="W4140" i="1"/>
  <c r="W4141" i="1"/>
  <c r="W4142" i="1"/>
  <c r="W4143" i="1"/>
  <c r="W4144" i="1"/>
  <c r="W4145" i="1"/>
  <c r="W4146" i="1"/>
  <c r="W4147" i="1"/>
  <c r="W4148" i="1"/>
  <c r="W4149" i="1"/>
  <c r="W4150" i="1"/>
  <c r="W4151" i="1"/>
  <c r="W4152" i="1"/>
  <c r="W4153" i="1"/>
  <c r="W4154" i="1"/>
  <c r="W4155" i="1"/>
  <c r="W4156" i="1"/>
  <c r="W4157" i="1"/>
  <c r="W4158" i="1"/>
  <c r="W4159" i="1"/>
  <c r="W4160" i="1"/>
  <c r="W4161" i="1"/>
  <c r="W4162" i="1"/>
  <c r="W4163" i="1"/>
  <c r="W4164" i="1"/>
  <c r="W4165" i="1"/>
  <c r="W4166" i="1"/>
  <c r="W4167" i="1"/>
  <c r="W4168" i="1"/>
  <c r="W4169" i="1"/>
  <c r="W4170" i="1"/>
  <c r="W4171" i="1"/>
  <c r="W4172" i="1"/>
  <c r="W4173" i="1"/>
  <c r="W4174" i="1"/>
  <c r="W4175" i="1"/>
  <c r="W4176" i="1"/>
  <c r="W4177" i="1"/>
  <c r="W4178" i="1"/>
  <c r="W4179" i="1"/>
  <c r="W4180" i="1"/>
  <c r="W4181" i="1"/>
  <c r="W4182" i="1"/>
  <c r="W4183" i="1"/>
  <c r="W4184" i="1"/>
  <c r="W4185" i="1"/>
  <c r="W4186" i="1"/>
  <c r="W4187" i="1"/>
  <c r="W4188" i="1"/>
  <c r="W4189" i="1"/>
  <c r="W4190" i="1"/>
  <c r="W4191" i="1"/>
  <c r="W4192" i="1"/>
  <c r="W4193" i="1"/>
  <c r="W4194" i="1"/>
  <c r="W4195" i="1"/>
  <c r="W4196" i="1"/>
  <c r="W4197" i="1"/>
  <c r="W4198" i="1"/>
  <c r="W4199" i="1"/>
  <c r="W4200" i="1"/>
  <c r="W4201" i="1"/>
  <c r="W4202" i="1"/>
  <c r="W4203" i="1"/>
  <c r="W4204" i="1"/>
  <c r="W4205" i="1"/>
  <c r="W4206" i="1"/>
  <c r="W4207" i="1"/>
  <c r="W4208" i="1"/>
  <c r="W4209" i="1"/>
  <c r="W4210" i="1"/>
  <c r="W4211" i="1"/>
  <c r="W4212" i="1"/>
  <c r="W4213" i="1"/>
  <c r="W4214" i="1"/>
  <c r="W4215" i="1"/>
  <c r="W4216" i="1"/>
  <c r="W4217" i="1"/>
  <c r="W4218" i="1"/>
  <c r="W4219" i="1"/>
  <c r="W4220" i="1"/>
  <c r="W4221" i="1"/>
  <c r="W4222" i="1"/>
  <c r="W4223" i="1"/>
  <c r="W4224" i="1"/>
  <c r="W4225" i="1"/>
  <c r="W4226" i="1"/>
  <c r="W4227" i="1"/>
  <c r="W4228" i="1"/>
  <c r="W4229" i="1"/>
  <c r="W4230" i="1"/>
  <c r="W4231" i="1"/>
  <c r="W4232" i="1"/>
  <c r="W4233" i="1"/>
  <c r="W4234" i="1"/>
  <c r="W4235" i="1"/>
  <c r="W4236" i="1"/>
  <c r="W4237" i="1"/>
  <c r="W4238" i="1"/>
  <c r="W4239" i="1"/>
  <c r="W4240" i="1"/>
  <c r="W4241" i="1"/>
  <c r="W4242" i="1"/>
  <c r="W4243" i="1"/>
  <c r="W4244" i="1"/>
  <c r="W4245" i="1"/>
  <c r="W4246" i="1"/>
  <c r="W4247" i="1"/>
  <c r="W4248" i="1"/>
  <c r="W4249" i="1"/>
  <c r="W4250" i="1"/>
  <c r="W4251" i="1"/>
  <c r="W4252" i="1"/>
  <c r="W4253" i="1"/>
  <c r="W4254" i="1"/>
  <c r="W4255" i="1"/>
  <c r="W4256" i="1"/>
  <c r="W4257" i="1"/>
  <c r="W4258" i="1"/>
  <c r="W4259" i="1"/>
  <c r="W4260" i="1"/>
  <c r="W4261" i="1"/>
  <c r="W4262" i="1"/>
  <c r="W4263" i="1"/>
  <c r="W4264" i="1"/>
  <c r="W4265" i="1"/>
  <c r="W4266" i="1"/>
  <c r="W4267" i="1"/>
  <c r="W4268" i="1"/>
  <c r="W4269" i="1"/>
  <c r="W4270" i="1"/>
  <c r="W4271" i="1"/>
  <c r="W4272" i="1"/>
  <c r="W4273" i="1"/>
  <c r="W4274" i="1"/>
  <c r="W4275" i="1"/>
  <c r="W4276" i="1"/>
  <c r="W4277" i="1"/>
  <c r="W4278" i="1"/>
  <c r="W4279" i="1"/>
  <c r="W4280" i="1"/>
  <c r="W4281" i="1"/>
  <c r="W4282" i="1"/>
  <c r="W4283" i="1"/>
  <c r="W4284" i="1"/>
  <c r="W4285" i="1"/>
  <c r="W4286" i="1"/>
  <c r="W4287" i="1"/>
  <c r="W4288" i="1"/>
  <c r="W4289" i="1"/>
  <c r="W4290" i="1"/>
  <c r="W4291" i="1"/>
  <c r="W4292" i="1"/>
  <c r="W4293" i="1"/>
  <c r="W4294" i="1"/>
  <c r="W4295" i="1"/>
  <c r="W4296" i="1"/>
  <c r="W4297" i="1"/>
  <c r="W4298" i="1"/>
  <c r="W4299" i="1"/>
  <c r="W4300" i="1"/>
  <c r="W4301" i="1"/>
  <c r="W4302" i="1"/>
  <c r="W4303" i="1"/>
  <c r="W4304" i="1"/>
  <c r="W4305" i="1"/>
  <c r="W4306" i="1"/>
  <c r="W4307" i="1"/>
  <c r="W4308" i="1"/>
  <c r="W4309" i="1"/>
  <c r="W4310" i="1"/>
  <c r="W4311" i="1"/>
  <c r="W4312" i="1"/>
  <c r="W4313" i="1"/>
  <c r="W4314" i="1"/>
  <c r="W4315" i="1"/>
  <c r="W4316" i="1"/>
  <c r="W4317" i="1"/>
  <c r="W4318" i="1"/>
  <c r="W4319" i="1"/>
  <c r="W4320" i="1"/>
  <c r="W4321" i="1"/>
  <c r="W4322" i="1"/>
  <c r="W4323" i="1"/>
  <c r="W4324" i="1"/>
  <c r="W4325" i="1"/>
  <c r="W4326" i="1"/>
  <c r="W4327" i="1"/>
  <c r="W4328" i="1"/>
  <c r="W4329" i="1"/>
  <c r="W4330" i="1"/>
  <c r="W4331" i="1"/>
  <c r="W4332" i="1"/>
  <c r="W4333" i="1"/>
  <c r="W4334" i="1"/>
  <c r="W4335" i="1"/>
  <c r="W4336" i="1"/>
  <c r="W4337" i="1"/>
  <c r="W4338" i="1"/>
  <c r="W4339" i="1"/>
  <c r="W4340" i="1"/>
  <c r="W4341" i="1"/>
  <c r="W4342" i="1"/>
  <c r="W4343" i="1"/>
  <c r="W4344" i="1"/>
  <c r="W4345" i="1"/>
  <c r="W4346" i="1"/>
  <c r="W4347" i="1"/>
  <c r="W4348" i="1"/>
  <c r="W4349" i="1"/>
  <c r="W4350" i="1"/>
  <c r="W4351" i="1"/>
  <c r="W4352" i="1"/>
  <c r="W4353" i="1"/>
  <c r="W4354" i="1"/>
  <c r="W4355" i="1"/>
  <c r="W4356" i="1"/>
  <c r="W4357" i="1"/>
  <c r="W4358" i="1"/>
  <c r="W4359" i="1"/>
  <c r="W4360" i="1"/>
  <c r="W4361" i="1"/>
  <c r="W4362" i="1"/>
  <c r="W4363" i="1"/>
  <c r="W4364" i="1"/>
  <c r="W4365" i="1"/>
  <c r="W4366" i="1"/>
  <c r="W4367" i="1"/>
  <c r="W4368" i="1"/>
  <c r="W4369" i="1"/>
  <c r="W4370" i="1"/>
  <c r="W4371" i="1"/>
  <c r="W4372" i="1"/>
  <c r="W4373" i="1"/>
  <c r="W4374" i="1"/>
  <c r="W4375" i="1"/>
  <c r="W4376" i="1"/>
  <c r="W4377" i="1"/>
  <c r="W4378" i="1"/>
  <c r="W4379" i="1"/>
  <c r="W4380" i="1"/>
  <c r="W4381" i="1"/>
  <c r="W4382" i="1"/>
  <c r="W4383" i="1"/>
  <c r="W4384" i="1"/>
  <c r="W4385" i="1"/>
  <c r="W4386" i="1"/>
  <c r="W4387" i="1"/>
  <c r="W4388" i="1"/>
  <c r="W4389" i="1"/>
  <c r="W4390" i="1"/>
  <c r="W4391" i="1"/>
  <c r="W4392" i="1"/>
  <c r="W4393" i="1"/>
  <c r="W4394" i="1"/>
  <c r="W4395" i="1"/>
  <c r="W4396" i="1"/>
  <c r="W4397" i="1"/>
  <c r="W4398" i="1"/>
  <c r="W4399" i="1"/>
  <c r="W4400" i="1"/>
  <c r="W4401" i="1"/>
  <c r="W4402" i="1"/>
  <c r="W4403" i="1"/>
  <c r="W4404" i="1"/>
  <c r="W4405" i="1"/>
  <c r="W4406" i="1"/>
  <c r="W4407" i="1"/>
  <c r="W4408" i="1"/>
  <c r="W4409" i="1"/>
  <c r="W4410" i="1"/>
  <c r="W4411" i="1"/>
  <c r="W4412" i="1"/>
  <c r="W4413" i="1"/>
  <c r="W4414" i="1"/>
  <c r="W4415" i="1"/>
  <c r="W4416" i="1"/>
  <c r="W4417" i="1"/>
  <c r="W4418" i="1"/>
  <c r="W4419" i="1"/>
  <c r="W4420" i="1"/>
  <c r="W4421" i="1"/>
  <c r="W4422" i="1"/>
  <c r="W4423" i="1"/>
  <c r="W4424" i="1"/>
  <c r="W4425" i="1"/>
  <c r="W4426" i="1"/>
  <c r="W4427" i="1"/>
  <c r="W4428" i="1"/>
  <c r="W4429" i="1"/>
  <c r="W4430" i="1"/>
  <c r="W4431" i="1"/>
  <c r="W4432" i="1"/>
  <c r="W4433" i="1"/>
  <c r="W4434" i="1"/>
  <c r="W4435" i="1"/>
  <c r="W4436" i="1"/>
  <c r="W4437" i="1"/>
  <c r="W4438" i="1"/>
  <c r="W4439" i="1"/>
  <c r="W4440" i="1"/>
  <c r="W4441" i="1"/>
  <c r="W4442" i="1"/>
  <c r="W4443" i="1"/>
  <c r="W4444" i="1"/>
  <c r="W4445" i="1"/>
  <c r="W4446" i="1"/>
  <c r="W4447" i="1"/>
  <c r="W4448" i="1"/>
  <c r="W4449" i="1"/>
  <c r="W4450" i="1"/>
  <c r="W4451" i="1"/>
  <c r="W4452" i="1"/>
  <c r="W4453" i="1"/>
  <c r="W4454" i="1"/>
  <c r="W4455" i="1"/>
  <c r="W4456" i="1"/>
  <c r="W4457" i="1"/>
  <c r="W4458" i="1"/>
  <c r="W4459" i="1"/>
  <c r="W4460" i="1"/>
  <c r="W4461" i="1"/>
  <c r="W4462" i="1"/>
  <c r="W4463" i="1"/>
  <c r="W4464" i="1"/>
  <c r="W4465" i="1"/>
  <c r="W4466" i="1"/>
  <c r="W4467" i="1"/>
  <c r="W4468" i="1"/>
  <c r="W4469" i="1"/>
  <c r="W4470" i="1"/>
  <c r="W4471" i="1"/>
  <c r="W4472" i="1"/>
  <c r="W4473" i="1"/>
  <c r="W4474" i="1"/>
  <c r="W4475" i="1"/>
  <c r="W4476" i="1"/>
  <c r="W4477" i="1"/>
  <c r="W4478" i="1"/>
  <c r="W4479" i="1"/>
  <c r="W4480" i="1"/>
  <c r="W4481" i="1"/>
  <c r="W4482" i="1"/>
  <c r="W4483" i="1"/>
  <c r="W4484" i="1"/>
  <c r="W4485" i="1"/>
  <c r="W4486" i="1"/>
  <c r="W4487" i="1"/>
  <c r="W4488" i="1"/>
  <c r="W4489" i="1"/>
  <c r="W4490" i="1"/>
  <c r="W4491" i="1"/>
  <c r="W4492" i="1"/>
  <c r="W4493" i="1"/>
  <c r="W4494" i="1"/>
  <c r="W4495" i="1"/>
  <c r="W4496" i="1"/>
  <c r="W4497" i="1"/>
  <c r="W4498" i="1"/>
  <c r="W4499" i="1"/>
  <c r="W4500" i="1"/>
  <c r="W4501" i="1"/>
  <c r="W4502" i="1"/>
  <c r="W4503" i="1"/>
  <c r="W4504" i="1"/>
  <c r="W4505" i="1"/>
  <c r="W4506" i="1"/>
  <c r="W4507" i="1"/>
  <c r="W4508" i="1"/>
  <c r="W4509" i="1"/>
  <c r="W4510" i="1"/>
  <c r="W4511" i="1"/>
  <c r="W4512" i="1"/>
  <c r="W4513" i="1"/>
  <c r="W4514" i="1"/>
  <c r="W4515" i="1"/>
  <c r="W4516" i="1"/>
  <c r="W4517" i="1"/>
  <c r="W4518" i="1"/>
  <c r="W4519" i="1"/>
  <c r="W4520" i="1"/>
  <c r="W4521" i="1"/>
  <c r="W4522" i="1"/>
  <c r="W4523" i="1"/>
  <c r="W4524" i="1"/>
  <c r="W4525" i="1"/>
  <c r="W4526" i="1"/>
  <c r="W4527" i="1"/>
  <c r="W4528" i="1"/>
  <c r="W4529" i="1"/>
  <c r="W4530" i="1"/>
  <c r="W4531" i="1"/>
  <c r="W4532" i="1"/>
  <c r="W4533" i="1"/>
  <c r="W4534" i="1"/>
  <c r="W4535" i="1"/>
  <c r="W4536" i="1"/>
  <c r="W4537" i="1"/>
  <c r="W4538" i="1"/>
  <c r="W4539" i="1"/>
  <c r="W4540" i="1"/>
  <c r="W4541" i="1"/>
  <c r="W4542" i="1"/>
  <c r="W4543" i="1"/>
  <c r="W4544" i="1"/>
  <c r="W4545" i="1"/>
  <c r="W4546" i="1"/>
  <c r="W4547" i="1"/>
  <c r="W4548" i="1"/>
  <c r="W4549" i="1"/>
  <c r="W4550" i="1"/>
  <c r="W4551" i="1"/>
  <c r="W4552" i="1"/>
  <c r="W4553" i="1"/>
  <c r="W4554" i="1"/>
  <c r="W4555" i="1"/>
  <c r="W4556" i="1"/>
  <c r="W4557" i="1"/>
  <c r="W4558" i="1"/>
  <c r="W4559" i="1"/>
  <c r="W4560" i="1"/>
  <c r="W4561" i="1"/>
  <c r="W4562" i="1"/>
  <c r="W4563" i="1"/>
  <c r="W4564" i="1"/>
  <c r="W4565" i="1"/>
  <c r="W4566" i="1"/>
  <c r="W4567" i="1"/>
  <c r="W4568" i="1"/>
  <c r="W4569" i="1"/>
  <c r="W4570" i="1"/>
  <c r="W4571" i="1"/>
  <c r="W4572" i="1"/>
  <c r="W4573" i="1"/>
  <c r="W4574" i="1"/>
  <c r="W4575" i="1"/>
  <c r="W4576" i="1"/>
  <c r="W4577" i="1"/>
  <c r="W4578" i="1"/>
  <c r="W4579" i="1"/>
  <c r="W4580" i="1"/>
  <c r="W4581" i="1"/>
  <c r="W4582" i="1"/>
  <c r="W4583" i="1"/>
  <c r="W4584" i="1"/>
  <c r="W4585" i="1"/>
  <c r="W4586" i="1"/>
  <c r="W4587" i="1"/>
  <c r="W4588" i="1"/>
  <c r="W4589" i="1"/>
  <c r="W4590" i="1"/>
  <c r="W4591" i="1"/>
  <c r="W4592" i="1"/>
  <c r="W4593" i="1"/>
  <c r="W4594" i="1"/>
  <c r="W4595" i="1"/>
  <c r="W4596" i="1"/>
  <c r="W4597" i="1"/>
  <c r="W4598" i="1"/>
  <c r="W4599" i="1"/>
  <c r="W4600" i="1"/>
  <c r="W4601" i="1"/>
  <c r="W4602" i="1"/>
  <c r="W4603" i="1"/>
  <c r="W4604" i="1"/>
  <c r="W4605" i="1"/>
  <c r="W4606" i="1"/>
  <c r="W4607" i="1"/>
  <c r="W4608" i="1"/>
  <c r="W4609" i="1"/>
  <c r="W4610" i="1"/>
  <c r="W4611" i="1"/>
  <c r="W4612" i="1"/>
  <c r="W4613" i="1"/>
  <c r="W4614" i="1"/>
  <c r="W4615" i="1"/>
  <c r="W4616" i="1"/>
  <c r="W4617" i="1"/>
  <c r="W4618" i="1"/>
  <c r="W4619" i="1"/>
  <c r="W4620" i="1"/>
  <c r="W4621" i="1"/>
  <c r="W4622" i="1"/>
  <c r="W4623" i="1"/>
  <c r="W4624" i="1"/>
  <c r="W4625" i="1"/>
  <c r="W4626" i="1"/>
  <c r="W4627" i="1"/>
  <c r="W4628" i="1"/>
  <c r="W4629" i="1"/>
  <c r="W4630" i="1"/>
  <c r="W4631" i="1"/>
  <c r="W4632" i="1"/>
  <c r="W4633" i="1"/>
  <c r="W4634" i="1"/>
  <c r="W4635" i="1"/>
  <c r="W4636" i="1"/>
  <c r="W4637" i="1"/>
  <c r="W4638" i="1"/>
  <c r="W4639" i="1"/>
  <c r="W4640" i="1"/>
  <c r="W4641" i="1"/>
  <c r="W4642" i="1"/>
  <c r="W4643" i="1"/>
  <c r="W4644" i="1"/>
  <c r="W4645" i="1"/>
  <c r="W4646" i="1"/>
  <c r="W4647" i="1"/>
  <c r="W4648" i="1"/>
  <c r="W4649" i="1"/>
  <c r="W4650" i="1"/>
  <c r="W4651" i="1"/>
  <c r="W4652" i="1"/>
  <c r="W4653" i="1"/>
  <c r="W4654" i="1"/>
  <c r="W4655" i="1"/>
  <c r="W4656" i="1"/>
  <c r="W4657" i="1"/>
  <c r="W4658" i="1"/>
  <c r="W4659" i="1"/>
  <c r="W4660" i="1"/>
  <c r="W4661" i="1"/>
  <c r="W4662" i="1"/>
  <c r="W4663" i="1"/>
  <c r="W4664" i="1"/>
  <c r="W4665" i="1"/>
  <c r="W4666" i="1"/>
  <c r="W4667" i="1"/>
  <c r="W4668" i="1"/>
  <c r="W4669" i="1"/>
  <c r="W4670" i="1"/>
  <c r="W4671" i="1"/>
  <c r="W4672" i="1"/>
  <c r="W4673" i="1"/>
  <c r="W4674" i="1"/>
  <c r="W4675" i="1"/>
  <c r="W4676" i="1"/>
  <c r="W4677" i="1"/>
  <c r="W4678" i="1"/>
  <c r="W4679" i="1"/>
  <c r="W4680" i="1"/>
  <c r="W4681" i="1"/>
  <c r="W4682" i="1"/>
  <c r="W4683" i="1"/>
  <c r="W4684" i="1"/>
  <c r="W4685" i="1"/>
  <c r="W4686" i="1"/>
  <c r="W4687" i="1"/>
  <c r="W4688" i="1"/>
  <c r="W4689" i="1"/>
  <c r="W4690" i="1"/>
  <c r="W4691" i="1"/>
  <c r="W4692" i="1"/>
  <c r="W4693" i="1"/>
  <c r="W4694" i="1"/>
  <c r="W4695" i="1"/>
  <c r="W4696" i="1"/>
  <c r="W4697" i="1"/>
  <c r="W4698" i="1"/>
  <c r="W4699" i="1"/>
  <c r="W4700" i="1"/>
  <c r="W4701" i="1"/>
  <c r="W4702" i="1"/>
  <c r="W4703" i="1"/>
  <c r="W4704" i="1"/>
  <c r="W4705" i="1"/>
  <c r="W4706" i="1"/>
  <c r="W4707" i="1"/>
  <c r="W4708" i="1"/>
  <c r="W4709" i="1"/>
  <c r="W4710" i="1"/>
  <c r="W4711" i="1"/>
  <c r="W4712" i="1"/>
  <c r="W4713" i="1"/>
  <c r="W4714" i="1"/>
  <c r="W4715" i="1"/>
  <c r="W4716" i="1"/>
  <c r="W4717" i="1"/>
  <c r="W4718" i="1"/>
  <c r="W4719" i="1"/>
  <c r="W4720" i="1"/>
  <c r="W4721" i="1"/>
  <c r="W4722" i="1"/>
  <c r="W4723" i="1"/>
  <c r="W4724" i="1"/>
  <c r="W4725" i="1"/>
  <c r="W4726" i="1"/>
  <c r="W4727" i="1"/>
  <c r="W4728" i="1"/>
  <c r="W4729" i="1"/>
  <c r="W4730" i="1"/>
  <c r="W4731" i="1"/>
  <c r="W4732" i="1"/>
  <c r="W4733" i="1"/>
  <c r="W4734" i="1"/>
  <c r="W4735" i="1"/>
  <c r="W4736" i="1"/>
  <c r="W4737" i="1"/>
  <c r="W4738" i="1"/>
  <c r="W4739" i="1"/>
  <c r="W4740" i="1"/>
  <c r="W4741" i="1"/>
  <c r="W4742" i="1"/>
  <c r="W4743" i="1"/>
  <c r="W4744" i="1"/>
  <c r="W4745" i="1"/>
  <c r="W4746" i="1"/>
  <c r="W4747" i="1"/>
  <c r="W4748" i="1"/>
  <c r="W4749" i="1"/>
  <c r="W4750" i="1"/>
  <c r="W4751" i="1"/>
  <c r="W4752" i="1"/>
  <c r="W4753" i="1"/>
  <c r="W4754" i="1"/>
  <c r="W4755" i="1"/>
  <c r="W4756" i="1"/>
  <c r="W4757" i="1"/>
  <c r="W4758" i="1"/>
  <c r="W4759" i="1"/>
  <c r="W4760" i="1"/>
  <c r="W4761" i="1"/>
  <c r="W4762" i="1"/>
  <c r="W4763" i="1"/>
  <c r="W4764" i="1"/>
  <c r="W4765" i="1"/>
  <c r="W4766" i="1"/>
  <c r="W4767" i="1"/>
  <c r="W4768" i="1"/>
  <c r="W4769" i="1"/>
  <c r="W4770" i="1"/>
  <c r="W4771" i="1"/>
  <c r="W4772" i="1"/>
  <c r="W4773" i="1"/>
  <c r="W4774" i="1"/>
  <c r="W4775" i="1"/>
  <c r="W4776" i="1"/>
  <c r="W4777" i="1"/>
  <c r="W4778" i="1"/>
  <c r="W4779" i="1"/>
  <c r="W4780" i="1"/>
  <c r="W4781" i="1"/>
  <c r="W4782" i="1"/>
  <c r="W4783" i="1"/>
  <c r="W4784" i="1"/>
  <c r="W4785" i="1"/>
  <c r="W4786" i="1"/>
  <c r="W4787" i="1"/>
  <c r="W4788" i="1"/>
  <c r="W4789" i="1"/>
  <c r="W4790" i="1"/>
  <c r="W4791" i="1"/>
  <c r="W4792" i="1"/>
  <c r="W4793" i="1"/>
  <c r="W4794" i="1"/>
  <c r="W4795" i="1"/>
  <c r="W4796" i="1"/>
  <c r="W4797" i="1"/>
  <c r="W4798" i="1"/>
  <c r="W4799" i="1"/>
  <c r="W4800" i="1"/>
  <c r="W4801" i="1"/>
  <c r="W4802" i="1"/>
  <c r="W4803" i="1"/>
  <c r="W4804" i="1"/>
  <c r="W4805" i="1"/>
  <c r="W4806" i="1"/>
  <c r="W4807" i="1"/>
  <c r="W4808" i="1"/>
  <c r="W4809" i="1"/>
  <c r="W4810" i="1"/>
  <c r="W4811" i="1"/>
  <c r="W4812" i="1"/>
  <c r="W4813" i="1"/>
  <c r="W4814" i="1"/>
  <c r="W4815" i="1"/>
  <c r="W4816" i="1"/>
  <c r="W4817" i="1"/>
  <c r="W4818" i="1"/>
  <c r="W4819" i="1"/>
  <c r="W4820" i="1"/>
  <c r="W4821" i="1"/>
  <c r="W4822" i="1"/>
  <c r="W4823" i="1"/>
  <c r="W4824" i="1"/>
  <c r="W4825" i="1"/>
  <c r="W4826" i="1"/>
  <c r="W4827" i="1"/>
  <c r="W4828" i="1"/>
  <c r="W4829" i="1"/>
  <c r="W4830" i="1"/>
  <c r="W4831" i="1"/>
  <c r="W4832" i="1"/>
  <c r="W4833" i="1"/>
  <c r="W4834" i="1"/>
  <c r="W4835" i="1"/>
  <c r="W4836" i="1"/>
  <c r="W4837" i="1"/>
  <c r="W4838" i="1"/>
  <c r="W4839" i="1"/>
  <c r="W4840" i="1"/>
  <c r="W4841" i="1"/>
  <c r="W4842" i="1"/>
  <c r="W4843" i="1"/>
  <c r="W4844" i="1"/>
  <c r="W4845" i="1"/>
  <c r="W4846" i="1"/>
  <c r="W4847" i="1"/>
  <c r="W4848" i="1"/>
  <c r="W4849" i="1"/>
  <c r="W4850" i="1"/>
  <c r="W4851" i="1"/>
  <c r="W4852" i="1"/>
  <c r="W4853" i="1"/>
  <c r="W4854" i="1"/>
  <c r="W4855" i="1"/>
  <c r="W4856" i="1"/>
  <c r="W4857" i="1"/>
  <c r="W4858" i="1"/>
  <c r="W4859" i="1"/>
  <c r="W4860" i="1"/>
  <c r="W4861" i="1"/>
  <c r="W4862" i="1"/>
  <c r="W4863" i="1"/>
  <c r="W4864" i="1"/>
  <c r="W4865" i="1"/>
  <c r="W4866" i="1"/>
  <c r="W4867" i="1"/>
  <c r="W4868" i="1"/>
  <c r="W4869" i="1"/>
  <c r="W4870" i="1"/>
  <c r="W4871" i="1"/>
  <c r="W4872" i="1"/>
  <c r="W4873" i="1"/>
  <c r="W4874" i="1"/>
  <c r="W4875" i="1"/>
  <c r="W4876" i="1"/>
  <c r="W4877" i="1"/>
  <c r="W4878" i="1"/>
  <c r="W4879" i="1"/>
  <c r="W4880" i="1"/>
  <c r="W4881" i="1"/>
  <c r="W4882" i="1"/>
  <c r="W4883" i="1"/>
  <c r="W4884" i="1"/>
  <c r="W4885" i="1"/>
  <c r="W4886" i="1"/>
  <c r="W4887" i="1"/>
  <c r="W4888" i="1"/>
  <c r="W4889" i="1"/>
  <c r="W4890" i="1"/>
  <c r="W4891" i="1"/>
  <c r="W4892" i="1"/>
  <c r="W4893" i="1"/>
  <c r="W4894" i="1"/>
  <c r="W4895" i="1"/>
  <c r="W4896" i="1"/>
  <c r="W4897" i="1"/>
  <c r="W4898" i="1"/>
  <c r="W4899" i="1"/>
  <c r="W4900" i="1"/>
  <c r="W4901" i="1"/>
  <c r="W4902" i="1"/>
  <c r="W4903" i="1"/>
  <c r="W4904" i="1"/>
  <c r="W4905" i="1"/>
  <c r="W4906" i="1"/>
  <c r="W4907" i="1"/>
  <c r="W4908" i="1"/>
  <c r="W4909" i="1"/>
  <c r="W4910" i="1"/>
  <c r="W4911" i="1"/>
  <c r="W4912" i="1"/>
  <c r="W4913" i="1"/>
  <c r="W4914" i="1"/>
  <c r="W4915" i="1"/>
  <c r="W4916" i="1"/>
  <c r="W4917" i="1"/>
  <c r="W4918" i="1"/>
  <c r="W4919" i="1"/>
  <c r="W4920" i="1"/>
  <c r="W4921" i="1"/>
  <c r="W4922" i="1"/>
  <c r="W4923" i="1"/>
  <c r="W4924" i="1"/>
  <c r="W4925" i="1"/>
  <c r="W4926" i="1"/>
  <c r="W4927" i="1"/>
  <c r="W4928" i="1"/>
  <c r="W4929" i="1"/>
  <c r="W4930" i="1"/>
  <c r="W4931" i="1"/>
  <c r="W4932" i="1"/>
  <c r="W4933" i="1"/>
  <c r="W4934" i="1"/>
  <c r="W4935" i="1"/>
  <c r="W4936" i="1"/>
  <c r="W4937" i="1"/>
  <c r="W4938" i="1"/>
  <c r="W4939" i="1"/>
  <c r="W4940" i="1"/>
  <c r="W4941" i="1"/>
  <c r="W4942" i="1"/>
  <c r="W4943" i="1"/>
  <c r="W4944" i="1"/>
  <c r="W4945" i="1"/>
  <c r="W4946" i="1"/>
  <c r="W4947" i="1"/>
  <c r="W4948" i="1"/>
  <c r="W4949" i="1"/>
  <c r="W4950" i="1"/>
  <c r="W4951" i="1"/>
  <c r="W4952" i="1"/>
  <c r="W4953" i="1"/>
  <c r="W4954" i="1"/>
  <c r="W4955" i="1"/>
  <c r="W4956" i="1"/>
  <c r="W4957" i="1"/>
  <c r="W4958" i="1"/>
  <c r="W4959" i="1"/>
  <c r="W4960" i="1"/>
  <c r="W4961" i="1"/>
  <c r="W4962" i="1"/>
  <c r="W4963" i="1"/>
  <c r="W4964" i="1"/>
  <c r="W4965" i="1"/>
  <c r="W4966" i="1"/>
  <c r="W4967" i="1"/>
  <c r="W4968" i="1"/>
  <c r="W4969" i="1"/>
  <c r="W4970" i="1"/>
  <c r="W4971" i="1"/>
  <c r="W4972" i="1"/>
  <c r="W4973" i="1"/>
  <c r="W4974" i="1"/>
  <c r="W4975" i="1"/>
  <c r="W4976" i="1"/>
  <c r="W4977" i="1"/>
  <c r="W4978" i="1"/>
  <c r="W4979" i="1"/>
  <c r="W4980" i="1"/>
  <c r="W4981" i="1"/>
  <c r="W4982" i="1"/>
  <c r="W4983" i="1"/>
  <c r="W4984" i="1"/>
  <c r="W4985" i="1"/>
  <c r="W4986" i="1"/>
  <c r="W4987" i="1"/>
  <c r="W4988" i="1"/>
  <c r="W4989" i="1"/>
  <c r="W4990" i="1"/>
  <c r="W4991" i="1"/>
  <c r="W4992" i="1"/>
  <c r="W4993" i="1"/>
  <c r="W4994" i="1"/>
  <c r="W4995" i="1"/>
  <c r="W4996" i="1"/>
  <c r="W4997" i="1"/>
  <c r="W4998" i="1"/>
  <c r="W4999" i="1"/>
  <c r="W5000" i="1"/>
  <c r="W5001" i="1"/>
  <c r="W5002" i="1"/>
  <c r="W5003" i="1"/>
  <c r="W5004" i="1"/>
  <c r="W5005" i="1"/>
  <c r="W5006" i="1"/>
  <c r="W5007" i="1"/>
  <c r="W5008" i="1"/>
  <c r="W5009" i="1"/>
  <c r="W5010" i="1"/>
  <c r="W5011" i="1"/>
  <c r="W5012" i="1"/>
  <c r="W5013" i="1"/>
  <c r="W5014" i="1"/>
  <c r="W5015" i="1"/>
  <c r="W5016" i="1"/>
  <c r="W5017" i="1"/>
  <c r="W5018" i="1"/>
  <c r="W5019" i="1"/>
  <c r="W5020" i="1"/>
  <c r="W5021" i="1"/>
  <c r="W5022" i="1"/>
  <c r="W5023" i="1"/>
  <c r="W5024" i="1"/>
  <c r="W5025" i="1"/>
  <c r="W5026" i="1"/>
  <c r="W5027" i="1"/>
  <c r="W5028" i="1"/>
  <c r="W5029" i="1"/>
  <c r="W5030" i="1"/>
  <c r="W5031" i="1"/>
  <c r="W5032" i="1"/>
  <c r="W5033" i="1"/>
  <c r="W5034" i="1"/>
  <c r="W5035" i="1"/>
  <c r="W5036" i="1"/>
  <c r="W5037" i="1"/>
  <c r="W5038" i="1"/>
  <c r="W5039" i="1"/>
  <c r="W5040" i="1"/>
  <c r="W5041" i="1"/>
  <c r="W5042" i="1"/>
  <c r="W5043" i="1"/>
  <c r="W5044" i="1"/>
  <c r="W5045" i="1"/>
  <c r="W5046" i="1"/>
  <c r="W5047" i="1"/>
  <c r="W5048" i="1"/>
  <c r="W5049" i="1"/>
  <c r="W5050" i="1"/>
  <c r="W5051" i="1"/>
  <c r="W5052" i="1"/>
  <c r="W5053" i="1"/>
  <c r="W5054" i="1"/>
  <c r="W5055" i="1"/>
  <c r="W5056" i="1"/>
  <c r="W5057" i="1"/>
  <c r="W5058" i="1"/>
  <c r="W5059" i="1"/>
  <c r="W5060" i="1"/>
  <c r="W5061" i="1"/>
  <c r="W5062" i="1"/>
  <c r="W5063" i="1"/>
  <c r="W5064" i="1"/>
  <c r="W5065" i="1"/>
  <c r="W5066" i="1"/>
  <c r="W5067" i="1"/>
  <c r="W5068" i="1"/>
  <c r="W5069" i="1"/>
  <c r="W5070" i="1"/>
  <c r="W5071" i="1"/>
  <c r="W5072" i="1"/>
  <c r="W5073" i="1"/>
  <c r="W5074" i="1"/>
  <c r="W5075" i="1"/>
  <c r="W5076" i="1"/>
  <c r="W5077" i="1"/>
  <c r="W5078" i="1"/>
  <c r="W5079" i="1"/>
  <c r="W5080" i="1"/>
  <c r="W5081" i="1"/>
  <c r="W5082" i="1"/>
  <c r="W5083" i="1"/>
  <c r="W5084" i="1"/>
  <c r="W5085" i="1"/>
  <c r="W5086" i="1"/>
  <c r="W5087" i="1"/>
  <c r="W5088" i="1"/>
  <c r="W5089" i="1"/>
  <c r="W5090" i="1"/>
  <c r="W5091" i="1"/>
  <c r="W5092" i="1"/>
  <c r="W5093" i="1"/>
  <c r="W5094" i="1"/>
  <c r="W5095" i="1"/>
  <c r="W5096" i="1"/>
  <c r="W5097" i="1"/>
  <c r="W5098" i="1"/>
  <c r="W5099" i="1"/>
  <c r="W5100" i="1"/>
  <c r="W5101" i="1"/>
  <c r="W5102" i="1"/>
  <c r="W5103" i="1"/>
  <c r="W5104" i="1"/>
  <c r="W5105" i="1"/>
  <c r="W5106" i="1"/>
  <c r="W5107" i="1"/>
  <c r="W5108" i="1"/>
  <c r="W5109" i="1"/>
  <c r="W5110" i="1"/>
  <c r="W5111" i="1"/>
  <c r="W5112" i="1"/>
  <c r="W5113" i="1"/>
  <c r="W5114" i="1"/>
  <c r="W5115" i="1"/>
  <c r="W5116" i="1"/>
  <c r="W5117" i="1"/>
  <c r="W5118" i="1"/>
  <c r="W5119" i="1"/>
  <c r="W5120" i="1"/>
  <c r="W5121" i="1"/>
  <c r="W5122" i="1"/>
  <c r="W5123" i="1"/>
  <c r="W5124" i="1"/>
  <c r="W5125" i="1"/>
  <c r="W5126" i="1"/>
  <c r="W5127" i="1"/>
  <c r="W5128" i="1"/>
  <c r="W5129" i="1"/>
  <c r="W5130" i="1"/>
  <c r="W5131" i="1"/>
  <c r="W5132" i="1"/>
  <c r="W5133" i="1"/>
  <c r="W5134" i="1"/>
  <c r="W5135" i="1"/>
  <c r="W5136" i="1"/>
  <c r="W5137" i="1"/>
  <c r="W5138" i="1"/>
  <c r="W5139" i="1"/>
  <c r="W5140" i="1"/>
  <c r="W5141" i="1"/>
  <c r="W5142" i="1"/>
  <c r="W5143" i="1"/>
  <c r="W5144" i="1"/>
  <c r="W5145" i="1"/>
  <c r="W5146" i="1"/>
  <c r="W5147" i="1"/>
  <c r="W5148" i="1"/>
  <c r="W5149" i="1"/>
  <c r="W5150" i="1"/>
  <c r="W5151" i="1"/>
  <c r="W5152" i="1"/>
  <c r="W5153" i="1"/>
  <c r="W5154" i="1"/>
  <c r="W5155" i="1"/>
  <c r="W5156" i="1"/>
  <c r="W5157" i="1"/>
  <c r="W5158" i="1"/>
  <c r="W5159" i="1"/>
  <c r="W5160" i="1"/>
  <c r="W5161" i="1"/>
  <c r="W5162" i="1"/>
  <c r="W5163" i="1"/>
  <c r="W5164" i="1"/>
  <c r="W5165" i="1"/>
  <c r="W5166" i="1"/>
  <c r="W5167" i="1"/>
  <c r="W5168" i="1"/>
  <c r="W5169" i="1"/>
  <c r="W5170" i="1"/>
  <c r="W5171" i="1"/>
  <c r="W5172" i="1"/>
  <c r="W5173" i="1"/>
  <c r="W5174" i="1"/>
  <c r="W5175" i="1"/>
  <c r="W5176" i="1"/>
  <c r="W5177" i="1"/>
  <c r="W5178" i="1"/>
  <c r="W5179" i="1"/>
  <c r="W5180" i="1"/>
  <c r="W5181" i="1"/>
  <c r="W5182" i="1"/>
  <c r="W5183" i="1"/>
  <c r="W5184" i="1"/>
  <c r="W5185" i="1"/>
  <c r="W5186" i="1"/>
  <c r="W5187" i="1"/>
  <c r="W5188" i="1"/>
  <c r="W5189" i="1"/>
  <c r="W5190" i="1"/>
  <c r="W5191" i="1"/>
  <c r="W5192" i="1"/>
  <c r="W5193" i="1"/>
  <c r="W5194" i="1"/>
  <c r="W5195" i="1"/>
  <c r="W5196" i="1"/>
  <c r="W5197" i="1"/>
  <c r="W5198" i="1"/>
  <c r="W5199" i="1"/>
  <c r="W5200" i="1"/>
  <c r="W5201" i="1"/>
  <c r="W5202" i="1"/>
  <c r="W5203" i="1"/>
  <c r="W5204" i="1"/>
  <c r="W5205" i="1"/>
  <c r="W5206" i="1"/>
  <c r="W5207" i="1"/>
  <c r="W5208" i="1"/>
  <c r="W5209" i="1"/>
  <c r="W5210" i="1"/>
  <c r="W5211" i="1"/>
  <c r="W5212" i="1"/>
  <c r="W5213" i="1"/>
  <c r="W5214" i="1"/>
  <c r="W5215" i="1"/>
  <c r="W5216" i="1"/>
  <c r="W5217" i="1"/>
  <c r="W5218" i="1"/>
  <c r="W5219" i="1"/>
  <c r="W5220" i="1"/>
  <c r="W5221" i="1"/>
  <c r="W5222" i="1"/>
  <c r="W5223" i="1"/>
  <c r="W5224" i="1"/>
  <c r="W5225" i="1"/>
  <c r="W5226" i="1"/>
  <c r="W5227" i="1"/>
  <c r="W5228" i="1"/>
  <c r="W5229" i="1"/>
  <c r="W5230" i="1"/>
  <c r="W5231" i="1"/>
  <c r="W5232" i="1"/>
  <c r="W5233" i="1"/>
  <c r="W5234" i="1"/>
  <c r="W5235" i="1"/>
  <c r="W5236" i="1"/>
  <c r="W5237" i="1"/>
  <c r="W5238" i="1"/>
  <c r="W5239" i="1"/>
  <c r="W5240" i="1"/>
  <c r="W5241" i="1"/>
  <c r="W5242" i="1"/>
  <c r="W5243" i="1"/>
  <c r="W5244" i="1"/>
  <c r="W5245" i="1"/>
  <c r="W5246" i="1"/>
  <c r="W5247" i="1"/>
  <c r="W5248" i="1"/>
  <c r="W5249" i="1"/>
  <c r="W5250" i="1"/>
  <c r="W5251" i="1"/>
  <c r="W5252" i="1"/>
  <c r="W5253" i="1"/>
  <c r="W5254" i="1"/>
  <c r="W5255" i="1"/>
  <c r="W5256" i="1"/>
  <c r="W5257" i="1"/>
  <c r="W5258" i="1"/>
  <c r="W5259" i="1"/>
  <c r="W5260" i="1"/>
  <c r="W5261" i="1"/>
  <c r="W5262" i="1"/>
  <c r="W5263" i="1"/>
  <c r="W5264" i="1"/>
  <c r="W5265" i="1"/>
  <c r="W5266" i="1"/>
  <c r="W5267" i="1"/>
  <c r="W5268" i="1"/>
  <c r="W5269" i="1"/>
  <c r="W5270" i="1"/>
  <c r="W5271" i="1"/>
  <c r="W5272" i="1"/>
  <c r="W5273" i="1"/>
  <c r="W5274" i="1"/>
  <c r="W5275" i="1"/>
  <c r="W5276" i="1"/>
  <c r="W5277" i="1"/>
  <c r="W5278" i="1"/>
  <c r="W5279" i="1"/>
  <c r="W5280" i="1"/>
  <c r="W5281" i="1"/>
  <c r="W5282" i="1"/>
  <c r="W5283" i="1"/>
  <c r="W5284" i="1"/>
  <c r="W5285" i="1"/>
  <c r="W5286" i="1"/>
  <c r="W5287" i="1"/>
  <c r="W5288" i="1"/>
  <c r="W5289" i="1"/>
  <c r="W5290" i="1"/>
  <c r="W5291" i="1"/>
  <c r="W5292" i="1"/>
  <c r="W5293" i="1"/>
  <c r="W5294" i="1"/>
  <c r="W5295" i="1"/>
  <c r="W5296" i="1"/>
  <c r="W5297" i="1"/>
  <c r="W5298" i="1"/>
  <c r="W5299" i="1"/>
  <c r="W5300" i="1"/>
  <c r="W5301" i="1"/>
  <c r="W5302" i="1"/>
  <c r="W5303" i="1"/>
  <c r="W5304" i="1"/>
  <c r="W5305" i="1"/>
  <c r="W5306" i="1"/>
  <c r="W5307" i="1"/>
  <c r="W5308" i="1"/>
  <c r="W5309" i="1"/>
  <c r="W5310" i="1"/>
  <c r="W5311" i="1"/>
  <c r="W5312" i="1"/>
  <c r="W5313" i="1"/>
  <c r="W5314" i="1"/>
  <c r="W5315" i="1"/>
  <c r="W5316" i="1"/>
  <c r="W5317" i="1"/>
  <c r="W5318" i="1"/>
  <c r="W5319" i="1"/>
  <c r="W5320" i="1"/>
  <c r="W5321" i="1"/>
  <c r="W5322" i="1"/>
  <c r="W5323" i="1"/>
  <c r="W5324" i="1"/>
  <c r="W5325" i="1"/>
  <c r="W5326" i="1"/>
  <c r="W5327" i="1"/>
  <c r="W5328" i="1"/>
  <c r="W5329" i="1"/>
  <c r="W5330" i="1"/>
  <c r="W5331" i="1"/>
  <c r="W5332" i="1"/>
  <c r="W5333" i="1"/>
  <c r="W5334" i="1"/>
  <c r="W5335" i="1"/>
  <c r="W5336" i="1"/>
  <c r="W5337" i="1"/>
  <c r="W5338" i="1"/>
  <c r="W5339" i="1"/>
  <c r="W5340" i="1"/>
  <c r="W5341" i="1"/>
  <c r="W5342" i="1"/>
  <c r="W5343" i="1"/>
  <c r="W5344" i="1"/>
  <c r="W5345" i="1"/>
  <c r="W5346" i="1"/>
  <c r="W5347" i="1"/>
  <c r="W5348" i="1"/>
  <c r="W5349" i="1"/>
  <c r="W5350" i="1"/>
  <c r="W5351" i="1"/>
  <c r="W5352" i="1"/>
  <c r="W5353" i="1"/>
  <c r="W5354" i="1"/>
  <c r="W5355" i="1"/>
  <c r="W5356" i="1"/>
  <c r="W5357" i="1"/>
  <c r="W5358" i="1"/>
  <c r="W5359" i="1"/>
  <c r="W5360" i="1"/>
  <c r="W5361" i="1"/>
  <c r="W5362" i="1"/>
  <c r="W5363" i="1"/>
  <c r="W5364" i="1"/>
  <c r="W5365" i="1"/>
  <c r="W5366" i="1"/>
  <c r="W5367" i="1"/>
  <c r="W5368" i="1"/>
  <c r="W5369" i="1"/>
  <c r="W5370" i="1"/>
  <c r="W5371" i="1"/>
  <c r="W5372" i="1"/>
  <c r="W5373" i="1"/>
  <c r="W5374" i="1"/>
  <c r="W5375" i="1"/>
  <c r="W5376" i="1"/>
  <c r="W5377" i="1"/>
  <c r="W5378" i="1"/>
  <c r="W5379" i="1"/>
  <c r="W5380" i="1"/>
  <c r="W5381" i="1"/>
  <c r="W5382" i="1"/>
  <c r="W5383" i="1"/>
  <c r="W5384" i="1"/>
  <c r="W5385" i="1"/>
  <c r="W5386" i="1"/>
  <c r="W5387" i="1"/>
  <c r="W5388" i="1"/>
  <c r="W5389" i="1"/>
  <c r="W5390" i="1"/>
  <c r="W5391" i="1"/>
  <c r="W5392" i="1"/>
  <c r="W5393" i="1"/>
  <c r="W5394" i="1"/>
  <c r="W5395" i="1"/>
  <c r="W5396" i="1"/>
  <c r="W5397" i="1"/>
  <c r="W5398" i="1"/>
  <c r="W5399" i="1"/>
  <c r="W5400" i="1"/>
  <c r="W5401" i="1"/>
  <c r="W5402" i="1"/>
  <c r="W5403" i="1"/>
  <c r="W5404" i="1"/>
  <c r="W5405" i="1"/>
  <c r="W5406" i="1"/>
  <c r="W5407" i="1"/>
  <c r="W5408" i="1"/>
  <c r="W5409" i="1"/>
  <c r="W5410" i="1"/>
  <c r="W5411" i="1"/>
  <c r="W5412" i="1"/>
  <c r="W5413" i="1"/>
  <c r="W5414" i="1"/>
  <c r="W5415" i="1"/>
  <c r="W5416" i="1"/>
  <c r="W5417" i="1"/>
  <c r="W5418" i="1"/>
  <c r="W5419" i="1"/>
  <c r="W5420" i="1"/>
  <c r="W5421" i="1"/>
  <c r="W5422" i="1"/>
  <c r="W5423" i="1"/>
  <c r="W5424" i="1"/>
  <c r="W5425" i="1"/>
  <c r="W5426" i="1"/>
  <c r="W5427" i="1"/>
  <c r="W5428" i="1"/>
  <c r="W5429" i="1"/>
  <c r="W5430" i="1"/>
  <c r="W5431" i="1"/>
  <c r="W5432" i="1"/>
  <c r="W5433" i="1"/>
  <c r="W5434" i="1"/>
  <c r="W5435" i="1"/>
  <c r="W5436" i="1"/>
  <c r="W5437" i="1"/>
  <c r="W5438" i="1"/>
  <c r="W5439" i="1"/>
  <c r="W5440" i="1"/>
  <c r="W5441" i="1"/>
  <c r="W5442" i="1"/>
  <c r="W5443" i="1"/>
  <c r="W5444" i="1"/>
  <c r="W5445" i="1"/>
  <c r="W5446" i="1"/>
  <c r="W5447" i="1"/>
  <c r="W5448" i="1"/>
  <c r="W5449" i="1"/>
  <c r="W5450" i="1"/>
  <c r="W5451" i="1"/>
  <c r="W5452" i="1"/>
  <c r="W5453" i="1"/>
  <c r="W5454" i="1"/>
  <c r="W5455" i="1"/>
  <c r="W5456" i="1"/>
  <c r="W5457" i="1"/>
  <c r="W5458" i="1"/>
  <c r="W5459" i="1"/>
  <c r="W5460" i="1"/>
  <c r="W5461" i="1"/>
  <c r="W5462" i="1"/>
  <c r="W5463" i="1"/>
  <c r="W5464" i="1"/>
  <c r="W5465" i="1"/>
  <c r="W5466" i="1"/>
  <c r="W5467" i="1"/>
  <c r="W5468" i="1"/>
  <c r="W5469" i="1"/>
  <c r="W5470" i="1"/>
  <c r="W5471" i="1"/>
  <c r="W5472" i="1"/>
  <c r="W5473" i="1"/>
  <c r="W5474" i="1"/>
  <c r="W5475" i="1"/>
  <c r="W5476" i="1"/>
  <c r="W5477" i="1"/>
  <c r="W5478" i="1"/>
  <c r="W5479" i="1"/>
  <c r="W5480" i="1"/>
  <c r="W5481" i="1"/>
  <c r="W5482" i="1"/>
  <c r="W5483" i="1"/>
  <c r="W5484" i="1"/>
  <c r="W5485" i="1"/>
  <c r="W5486" i="1"/>
  <c r="W5487" i="1"/>
  <c r="W5488" i="1"/>
  <c r="W5489" i="1"/>
  <c r="W5490" i="1"/>
  <c r="W5491" i="1"/>
  <c r="W5492" i="1"/>
  <c r="W5493" i="1"/>
  <c r="W5494" i="1"/>
  <c r="W5495" i="1"/>
  <c r="W5496" i="1"/>
  <c r="W5497" i="1"/>
  <c r="W5498" i="1"/>
  <c r="W5499" i="1"/>
  <c r="W5500" i="1"/>
  <c r="W5501" i="1"/>
  <c r="W5502" i="1"/>
  <c r="W5503" i="1"/>
  <c r="W5504" i="1"/>
  <c r="W5505" i="1"/>
  <c r="W5506" i="1"/>
  <c r="W5507" i="1"/>
  <c r="W5508" i="1"/>
  <c r="W5509" i="1"/>
  <c r="W5510" i="1"/>
  <c r="W5511" i="1"/>
  <c r="W5512" i="1"/>
  <c r="W5513" i="1"/>
  <c r="W5514" i="1"/>
  <c r="W5515" i="1"/>
  <c r="W5516" i="1"/>
  <c r="W5517" i="1"/>
  <c r="W5518" i="1"/>
  <c r="W5519" i="1"/>
  <c r="W5520" i="1"/>
  <c r="W5521" i="1"/>
  <c r="W5522" i="1"/>
  <c r="W5523" i="1"/>
  <c r="W5524" i="1"/>
  <c r="W5525" i="1"/>
  <c r="W5526" i="1"/>
  <c r="W5527" i="1"/>
  <c r="W5528" i="1"/>
  <c r="W5529" i="1"/>
  <c r="W5530" i="1"/>
  <c r="W5531" i="1"/>
  <c r="W5532" i="1"/>
  <c r="W5533" i="1"/>
  <c r="W5534" i="1"/>
  <c r="W5535" i="1"/>
  <c r="W5536" i="1"/>
  <c r="W5537" i="1"/>
  <c r="W5538" i="1"/>
  <c r="W5539" i="1"/>
  <c r="W5540" i="1"/>
  <c r="W5541" i="1"/>
  <c r="W5542" i="1"/>
  <c r="W5543" i="1"/>
  <c r="W5544" i="1"/>
  <c r="W5545" i="1"/>
  <c r="W5546" i="1"/>
  <c r="W5547" i="1"/>
  <c r="W5548" i="1"/>
  <c r="W5549" i="1"/>
  <c r="W5550" i="1"/>
  <c r="W5551" i="1"/>
  <c r="W5552" i="1"/>
  <c r="W5553" i="1"/>
  <c r="W5554" i="1"/>
  <c r="W5555" i="1"/>
  <c r="W5556" i="1"/>
  <c r="W5557" i="1"/>
  <c r="W5558" i="1"/>
  <c r="W5559" i="1"/>
  <c r="W5560" i="1"/>
  <c r="W5561" i="1"/>
  <c r="W5562" i="1"/>
  <c r="W5563" i="1"/>
  <c r="W5564" i="1"/>
  <c r="W5565" i="1"/>
  <c r="W5566" i="1"/>
  <c r="W5567" i="1"/>
  <c r="W5568" i="1"/>
  <c r="W5569" i="1"/>
  <c r="W5570" i="1"/>
  <c r="W5571" i="1"/>
  <c r="W5572" i="1"/>
  <c r="W5573" i="1"/>
  <c r="W5574" i="1"/>
  <c r="W5575" i="1"/>
  <c r="W5576" i="1"/>
  <c r="W5577" i="1"/>
  <c r="W5578" i="1"/>
  <c r="W5579" i="1"/>
  <c r="W5580" i="1"/>
  <c r="W5581" i="1"/>
  <c r="W5582" i="1"/>
  <c r="W5583" i="1"/>
  <c r="W5584" i="1"/>
  <c r="W5585" i="1"/>
  <c r="W5586" i="1"/>
  <c r="W5587" i="1"/>
  <c r="W5588" i="1"/>
  <c r="W5589" i="1"/>
  <c r="W5590" i="1"/>
  <c r="W5591" i="1"/>
  <c r="W5592" i="1"/>
  <c r="W5593" i="1"/>
  <c r="W5594" i="1"/>
  <c r="W5595" i="1"/>
  <c r="W5596" i="1"/>
  <c r="W5597" i="1"/>
  <c r="W5598" i="1"/>
  <c r="W5599" i="1"/>
  <c r="W5600" i="1"/>
  <c r="W5601" i="1"/>
  <c r="W5602" i="1"/>
  <c r="W5603" i="1"/>
  <c r="W5604" i="1"/>
  <c r="W5605" i="1"/>
  <c r="W5606" i="1"/>
  <c r="W5607" i="1"/>
  <c r="W5608" i="1"/>
  <c r="W5609" i="1"/>
  <c r="W5610" i="1"/>
  <c r="W5611" i="1"/>
  <c r="W5612" i="1"/>
  <c r="W5613" i="1"/>
  <c r="W5614" i="1"/>
  <c r="W5615" i="1"/>
  <c r="W5616" i="1"/>
  <c r="W5617" i="1"/>
  <c r="W5618" i="1"/>
  <c r="W5619" i="1"/>
  <c r="W5620" i="1"/>
  <c r="W5621" i="1"/>
  <c r="W5622" i="1"/>
  <c r="W5623" i="1"/>
  <c r="W5624" i="1"/>
  <c r="W5625" i="1"/>
  <c r="W5626" i="1"/>
  <c r="W5627" i="1"/>
  <c r="W5628" i="1"/>
  <c r="W5629" i="1"/>
  <c r="W5630" i="1"/>
  <c r="W5631" i="1"/>
  <c r="W5632" i="1"/>
  <c r="W5633" i="1"/>
  <c r="W5634" i="1"/>
  <c r="W5635" i="1"/>
  <c r="W5636" i="1"/>
  <c r="W5637" i="1"/>
  <c r="W5638" i="1"/>
  <c r="W5639" i="1"/>
  <c r="W5640" i="1"/>
  <c r="W5641" i="1"/>
  <c r="W5642" i="1"/>
  <c r="W5643" i="1"/>
  <c r="W5644" i="1"/>
  <c r="W5645" i="1"/>
  <c r="W5646" i="1"/>
  <c r="W5647" i="1"/>
  <c r="W5648" i="1"/>
  <c r="W5649" i="1"/>
  <c r="W5650" i="1"/>
  <c r="W5651" i="1"/>
  <c r="W5652" i="1"/>
  <c r="W5653" i="1"/>
  <c r="W5654" i="1"/>
  <c r="W5655" i="1"/>
  <c r="W5656" i="1"/>
  <c r="W5657" i="1"/>
  <c r="W5658" i="1"/>
  <c r="W5659" i="1"/>
  <c r="W5660" i="1"/>
  <c r="W5661" i="1"/>
  <c r="W5662" i="1"/>
  <c r="W5663" i="1"/>
  <c r="W5664" i="1"/>
  <c r="W5665" i="1"/>
  <c r="W5666" i="1"/>
  <c r="W5667" i="1"/>
  <c r="W5668" i="1"/>
  <c r="W5669" i="1"/>
  <c r="W5670" i="1"/>
  <c r="W5671" i="1"/>
  <c r="W5672" i="1"/>
  <c r="W5673" i="1"/>
  <c r="W5674" i="1"/>
  <c r="W5675" i="1"/>
  <c r="W5676" i="1"/>
  <c r="W5677" i="1"/>
  <c r="W5678" i="1"/>
  <c r="W5679" i="1"/>
  <c r="W5680" i="1"/>
  <c r="W5681" i="1"/>
  <c r="W5682" i="1"/>
  <c r="W5683" i="1"/>
  <c r="W5684" i="1"/>
  <c r="W5685" i="1"/>
  <c r="W5686" i="1"/>
  <c r="W5687" i="1"/>
  <c r="W5688" i="1"/>
  <c r="W5689" i="1"/>
  <c r="W5690" i="1"/>
  <c r="W5691" i="1"/>
  <c r="W5692" i="1"/>
  <c r="W5693" i="1"/>
  <c r="W5694" i="1"/>
  <c r="W5695" i="1"/>
  <c r="W5696" i="1"/>
  <c r="W5697" i="1"/>
  <c r="W5698" i="1"/>
  <c r="W5699" i="1"/>
  <c r="W5700" i="1"/>
  <c r="W5701" i="1"/>
  <c r="W5702" i="1"/>
  <c r="W5703" i="1"/>
  <c r="W5704" i="1"/>
  <c r="W5705" i="1"/>
  <c r="W5706" i="1"/>
  <c r="W5707" i="1"/>
  <c r="W5708" i="1"/>
  <c r="W5709" i="1"/>
  <c r="W5710" i="1"/>
  <c r="W5711" i="1"/>
  <c r="W5712" i="1"/>
  <c r="W5713" i="1"/>
  <c r="W5714" i="1"/>
  <c r="W5715" i="1"/>
  <c r="W5716" i="1"/>
  <c r="W5717" i="1"/>
  <c r="W5718" i="1"/>
  <c r="W5719" i="1"/>
  <c r="W5720" i="1"/>
  <c r="W5721" i="1"/>
  <c r="W5722" i="1"/>
  <c r="W5723" i="1"/>
  <c r="W5724" i="1"/>
  <c r="W5725" i="1"/>
  <c r="W5726" i="1"/>
  <c r="W5727" i="1"/>
  <c r="W5728" i="1"/>
  <c r="W5729" i="1"/>
  <c r="W5730" i="1"/>
  <c r="W5731" i="1"/>
  <c r="W5732" i="1"/>
  <c r="W5733" i="1"/>
  <c r="W5734" i="1"/>
  <c r="W5735" i="1"/>
  <c r="W5736" i="1"/>
  <c r="W5737" i="1"/>
  <c r="W5738" i="1"/>
  <c r="W5739" i="1"/>
  <c r="W5740" i="1"/>
  <c r="W5741" i="1"/>
  <c r="W5742" i="1"/>
  <c r="W5743" i="1"/>
  <c r="W5744" i="1"/>
  <c r="W5745" i="1"/>
  <c r="W5746" i="1"/>
  <c r="W5747" i="1"/>
  <c r="W5748" i="1"/>
  <c r="W5749" i="1"/>
  <c r="W5750" i="1"/>
  <c r="W5751" i="1"/>
  <c r="W5752" i="1"/>
  <c r="W5753" i="1"/>
  <c r="W5754" i="1"/>
  <c r="W5755" i="1"/>
  <c r="W5756" i="1"/>
  <c r="W5757" i="1"/>
  <c r="W5758" i="1"/>
  <c r="W5759" i="1"/>
  <c r="W5760" i="1"/>
  <c r="W5761" i="1"/>
  <c r="W5762" i="1"/>
  <c r="W5763" i="1"/>
  <c r="W5764" i="1"/>
  <c r="W5765" i="1"/>
  <c r="W5766" i="1"/>
  <c r="W5767" i="1"/>
  <c r="W5768" i="1"/>
  <c r="W5769" i="1"/>
  <c r="W5770" i="1"/>
  <c r="W5771" i="1"/>
  <c r="W5772" i="1"/>
  <c r="W5773" i="1"/>
  <c r="W5774" i="1"/>
  <c r="W5775" i="1"/>
  <c r="W5776" i="1"/>
  <c r="W5777" i="1"/>
  <c r="W5778" i="1"/>
  <c r="W5779" i="1"/>
  <c r="W5780" i="1"/>
  <c r="W5781" i="1"/>
  <c r="W5782" i="1"/>
  <c r="W5783" i="1"/>
  <c r="W5784" i="1"/>
  <c r="W5785" i="1"/>
  <c r="W5786" i="1"/>
  <c r="W5787" i="1"/>
  <c r="W5788" i="1"/>
  <c r="W5789" i="1"/>
  <c r="W5790" i="1"/>
  <c r="W5791" i="1"/>
  <c r="W5792" i="1"/>
  <c r="W5793" i="1"/>
  <c r="W5794" i="1"/>
  <c r="W5795" i="1"/>
  <c r="W5796" i="1"/>
  <c r="W5797" i="1"/>
  <c r="W5798" i="1"/>
  <c r="W5799" i="1"/>
  <c r="W5800" i="1"/>
  <c r="W5801" i="1"/>
  <c r="W5802" i="1"/>
  <c r="W5803" i="1"/>
  <c r="W5804" i="1"/>
  <c r="W5805" i="1"/>
  <c r="W5806" i="1"/>
  <c r="W5807" i="1"/>
  <c r="W5808" i="1"/>
  <c r="W5809" i="1"/>
  <c r="W5810" i="1"/>
  <c r="W5811" i="1"/>
  <c r="W5812" i="1"/>
  <c r="W5813" i="1"/>
  <c r="W5814" i="1"/>
  <c r="W5815" i="1"/>
  <c r="W5816" i="1"/>
  <c r="W5817" i="1"/>
  <c r="W5818" i="1"/>
  <c r="W5819" i="1"/>
  <c r="W5820" i="1"/>
  <c r="W5821" i="1"/>
  <c r="W5822" i="1"/>
  <c r="W5823" i="1"/>
  <c r="W5824" i="1"/>
  <c r="W5825" i="1"/>
  <c r="W5826" i="1"/>
  <c r="W5827" i="1"/>
  <c r="W5828" i="1"/>
  <c r="W5829" i="1"/>
  <c r="W5830" i="1"/>
  <c r="W5831" i="1"/>
  <c r="W5832" i="1"/>
  <c r="W5833" i="1"/>
  <c r="W5834" i="1"/>
  <c r="W5835" i="1"/>
  <c r="W5836" i="1"/>
  <c r="W5837" i="1"/>
  <c r="W5838" i="1"/>
  <c r="W5839" i="1"/>
  <c r="W5840" i="1"/>
  <c r="W5841" i="1"/>
  <c r="W5842" i="1"/>
  <c r="W5843" i="1"/>
  <c r="W5844" i="1"/>
  <c r="W5845" i="1"/>
  <c r="W5846" i="1"/>
  <c r="W5847" i="1"/>
  <c r="W5848" i="1"/>
  <c r="W5849" i="1"/>
  <c r="W5850" i="1"/>
  <c r="W5851" i="1"/>
  <c r="W5852" i="1"/>
  <c r="W5853" i="1"/>
  <c r="W5854" i="1"/>
  <c r="W5855" i="1"/>
  <c r="W5856" i="1"/>
  <c r="W5857" i="1"/>
  <c r="W5858" i="1"/>
  <c r="W5859" i="1"/>
  <c r="W5860" i="1"/>
  <c r="W5861" i="1"/>
  <c r="W5862" i="1"/>
  <c r="W5863" i="1"/>
  <c r="W5864" i="1"/>
  <c r="W5865" i="1"/>
  <c r="W5866" i="1"/>
  <c r="W5867" i="1"/>
  <c r="W5868" i="1"/>
  <c r="W5869" i="1"/>
  <c r="W5870" i="1"/>
  <c r="W5871" i="1"/>
  <c r="W5872" i="1"/>
  <c r="W5873" i="1"/>
  <c r="W5874" i="1"/>
  <c r="W5875" i="1"/>
  <c r="W5876" i="1"/>
  <c r="W5877" i="1"/>
  <c r="W5878" i="1"/>
  <c r="W5879" i="1"/>
  <c r="W5880" i="1"/>
  <c r="W5881" i="1"/>
  <c r="W5882" i="1"/>
  <c r="W5883" i="1"/>
  <c r="W5884" i="1"/>
  <c r="W5885" i="1"/>
  <c r="W5886" i="1"/>
  <c r="W5887" i="1"/>
  <c r="W5888" i="1"/>
  <c r="W5889" i="1"/>
  <c r="W5890" i="1"/>
  <c r="W5891" i="1"/>
  <c r="W5892" i="1"/>
  <c r="W5893" i="1"/>
  <c r="W5894" i="1"/>
  <c r="W5895" i="1"/>
  <c r="W5896" i="1"/>
  <c r="W5897" i="1"/>
  <c r="W5898" i="1"/>
  <c r="W5899" i="1"/>
  <c r="W5900" i="1"/>
  <c r="W5901" i="1"/>
  <c r="W5902" i="1"/>
  <c r="W5903" i="1"/>
  <c r="W5904" i="1"/>
  <c r="W5905" i="1"/>
  <c r="W5906" i="1"/>
  <c r="W5907" i="1"/>
  <c r="W5908" i="1"/>
  <c r="W5909" i="1"/>
  <c r="W5910" i="1"/>
  <c r="W5911" i="1"/>
  <c r="W5912" i="1"/>
  <c r="W5913" i="1"/>
  <c r="W5914" i="1"/>
  <c r="W5915" i="1"/>
  <c r="W5916" i="1"/>
  <c r="W5917" i="1"/>
  <c r="W5918" i="1"/>
  <c r="W5919" i="1"/>
  <c r="W5920" i="1"/>
  <c r="W5921" i="1"/>
  <c r="W5922" i="1"/>
  <c r="W5923" i="1"/>
  <c r="W5924" i="1"/>
  <c r="W5925" i="1"/>
  <c r="W5926" i="1"/>
  <c r="W5927" i="1"/>
  <c r="W5928" i="1"/>
  <c r="W5929" i="1"/>
  <c r="W5930" i="1"/>
  <c r="W5931" i="1"/>
  <c r="W5932" i="1"/>
  <c r="W5933" i="1"/>
  <c r="W5934" i="1"/>
  <c r="W5935" i="1"/>
  <c r="W5936" i="1"/>
  <c r="W5937" i="1"/>
  <c r="W5938" i="1"/>
  <c r="W5939" i="1"/>
  <c r="W5940" i="1"/>
  <c r="W5941" i="1"/>
  <c r="W5942" i="1"/>
  <c r="W5943" i="1"/>
  <c r="W5944" i="1"/>
  <c r="W5945" i="1"/>
  <c r="W5946" i="1"/>
  <c r="W5947" i="1"/>
  <c r="W5948" i="1"/>
  <c r="W5949" i="1"/>
  <c r="W5950" i="1"/>
  <c r="W5951" i="1"/>
  <c r="W5952" i="1"/>
  <c r="W5953" i="1"/>
  <c r="W5954" i="1"/>
  <c r="W5955" i="1"/>
  <c r="W5956" i="1"/>
  <c r="W5957" i="1"/>
  <c r="W5958" i="1"/>
  <c r="W5959" i="1"/>
  <c r="W5960" i="1"/>
  <c r="W5961" i="1"/>
  <c r="W5962" i="1"/>
  <c r="W5963" i="1"/>
  <c r="W5964" i="1"/>
  <c r="W5965" i="1"/>
  <c r="W5966" i="1"/>
  <c r="W5967" i="1"/>
  <c r="W5968" i="1"/>
  <c r="W5969" i="1"/>
  <c r="W5970" i="1"/>
  <c r="W5971" i="1"/>
  <c r="W5972" i="1"/>
  <c r="W5973" i="1"/>
  <c r="W5974" i="1"/>
  <c r="W5975" i="1"/>
  <c r="W5976" i="1"/>
  <c r="W5977" i="1"/>
  <c r="W5978" i="1"/>
  <c r="W5979" i="1"/>
  <c r="W5980" i="1"/>
  <c r="W5981" i="1"/>
  <c r="W5982" i="1"/>
  <c r="W5983" i="1"/>
  <c r="W5984" i="1"/>
  <c r="W5985" i="1"/>
  <c r="W5986" i="1"/>
  <c r="W5987" i="1"/>
  <c r="W5988" i="1"/>
  <c r="W5989" i="1"/>
  <c r="W5990" i="1"/>
  <c r="W5991" i="1"/>
  <c r="W5992" i="1"/>
  <c r="W5993" i="1"/>
  <c r="W5994" i="1"/>
  <c r="W5995" i="1"/>
  <c r="W5996" i="1"/>
  <c r="W5997" i="1"/>
  <c r="W5998" i="1"/>
  <c r="W5999" i="1"/>
  <c r="W6000" i="1"/>
  <c r="W6001" i="1"/>
  <c r="W6002" i="1"/>
  <c r="W6003" i="1"/>
  <c r="W6004" i="1"/>
  <c r="W6005" i="1"/>
  <c r="W6006" i="1"/>
  <c r="W6007" i="1"/>
  <c r="W6008" i="1"/>
  <c r="W6009" i="1"/>
  <c r="W6010" i="1"/>
  <c r="W6011" i="1"/>
  <c r="W6012" i="1"/>
  <c r="W6013" i="1"/>
  <c r="W6014" i="1"/>
  <c r="W6015" i="1"/>
  <c r="W6016" i="1"/>
  <c r="W6017" i="1"/>
  <c r="W6018" i="1"/>
  <c r="W6019" i="1"/>
  <c r="W6020" i="1"/>
  <c r="W6021" i="1"/>
  <c r="W6022" i="1"/>
  <c r="W6023" i="1"/>
  <c r="W6024" i="1"/>
  <c r="W6025" i="1"/>
  <c r="W6026" i="1"/>
  <c r="W6027" i="1"/>
  <c r="W6028" i="1"/>
  <c r="W6029" i="1"/>
  <c r="W6030" i="1"/>
  <c r="W6031" i="1"/>
  <c r="W6032" i="1"/>
  <c r="W6033" i="1"/>
  <c r="W6034" i="1"/>
  <c r="W6035" i="1"/>
  <c r="W6036" i="1"/>
  <c r="W6037" i="1"/>
  <c r="W6038" i="1"/>
  <c r="W6039" i="1"/>
  <c r="W6040" i="1"/>
  <c r="W6041" i="1"/>
  <c r="W6042" i="1"/>
  <c r="W6043" i="1"/>
  <c r="W6044" i="1"/>
  <c r="W6045" i="1"/>
  <c r="W6046" i="1"/>
  <c r="W6047" i="1"/>
  <c r="W6048" i="1"/>
  <c r="W6049" i="1"/>
  <c r="W6050" i="1"/>
  <c r="W6051" i="1"/>
  <c r="W6052" i="1"/>
  <c r="W6053" i="1"/>
  <c r="W6054" i="1"/>
  <c r="W6055" i="1"/>
  <c r="W6056" i="1"/>
  <c r="W6057" i="1"/>
  <c r="W6058" i="1"/>
  <c r="W6059" i="1"/>
  <c r="W6060" i="1"/>
  <c r="W6061" i="1"/>
  <c r="W6062" i="1"/>
  <c r="W6063" i="1"/>
  <c r="W6064" i="1"/>
  <c r="W6065" i="1"/>
  <c r="W6066" i="1"/>
  <c r="W6067" i="1"/>
  <c r="W6068" i="1"/>
  <c r="W6069" i="1"/>
  <c r="W6070" i="1"/>
  <c r="W6071" i="1"/>
  <c r="W6072" i="1"/>
  <c r="W6073" i="1"/>
  <c r="W6074" i="1"/>
  <c r="W6075" i="1"/>
  <c r="W6076" i="1"/>
  <c r="W6077" i="1"/>
  <c r="W6078" i="1"/>
  <c r="W6079" i="1"/>
  <c r="W6080" i="1"/>
  <c r="W6081" i="1"/>
  <c r="W6082" i="1"/>
  <c r="W6083" i="1"/>
  <c r="W6084" i="1"/>
  <c r="W6085" i="1"/>
  <c r="W6086" i="1"/>
  <c r="W6087" i="1"/>
  <c r="W6088" i="1"/>
  <c r="W6089" i="1"/>
  <c r="W6090" i="1"/>
  <c r="W6091" i="1"/>
  <c r="W6092" i="1"/>
  <c r="W6093" i="1"/>
  <c r="W6094" i="1"/>
  <c r="W6095" i="1"/>
  <c r="W6096" i="1"/>
  <c r="W6097" i="1"/>
  <c r="W6098" i="1"/>
  <c r="W6099" i="1"/>
  <c r="W6100" i="1"/>
  <c r="W6101" i="1"/>
  <c r="W6102" i="1"/>
  <c r="W6103" i="1"/>
  <c r="W6104" i="1"/>
  <c r="W6105" i="1"/>
  <c r="W6106" i="1"/>
  <c r="W6107" i="1"/>
  <c r="W6108" i="1"/>
  <c r="W6109" i="1"/>
  <c r="W6110" i="1"/>
  <c r="W6111" i="1"/>
  <c r="W6112" i="1"/>
  <c r="W6113" i="1"/>
  <c r="W6114" i="1"/>
  <c r="W6115" i="1"/>
  <c r="W6116" i="1"/>
  <c r="W6117" i="1"/>
  <c r="W6118" i="1"/>
  <c r="W6119" i="1"/>
  <c r="W6120" i="1"/>
  <c r="W6121" i="1"/>
  <c r="W6122" i="1"/>
  <c r="W6123" i="1"/>
  <c r="W6124" i="1"/>
  <c r="W6125" i="1"/>
  <c r="W6126" i="1"/>
  <c r="W6127" i="1"/>
  <c r="W6128" i="1"/>
  <c r="W6129" i="1"/>
  <c r="W6130" i="1"/>
  <c r="W6131" i="1"/>
  <c r="W6132" i="1"/>
  <c r="W6133" i="1"/>
  <c r="W6134" i="1"/>
  <c r="W6135" i="1"/>
  <c r="W6136" i="1"/>
  <c r="W6137" i="1"/>
  <c r="W6138" i="1"/>
  <c r="W6139" i="1"/>
  <c r="W6140" i="1"/>
  <c r="W6141" i="1"/>
  <c r="W6142" i="1"/>
  <c r="W6143" i="1"/>
  <c r="W6144" i="1"/>
  <c r="W6145" i="1"/>
  <c r="W6146" i="1"/>
  <c r="W6147" i="1"/>
  <c r="W6148" i="1"/>
  <c r="W6149" i="1"/>
  <c r="W6150" i="1"/>
  <c r="W6151" i="1"/>
  <c r="W6152" i="1"/>
  <c r="W6153" i="1"/>
  <c r="W6154" i="1"/>
  <c r="W6155" i="1"/>
  <c r="W6156" i="1"/>
  <c r="W6157" i="1"/>
  <c r="W6158" i="1"/>
  <c r="W6159" i="1"/>
  <c r="W6160" i="1"/>
  <c r="W6161" i="1"/>
  <c r="W6162" i="1"/>
  <c r="W6163" i="1"/>
  <c r="W6164" i="1"/>
  <c r="W6165" i="1"/>
  <c r="W6166" i="1"/>
  <c r="W6167" i="1"/>
  <c r="W6168" i="1"/>
  <c r="W6169" i="1"/>
  <c r="W6170" i="1"/>
  <c r="W6171" i="1"/>
  <c r="W6172" i="1"/>
  <c r="W6173" i="1"/>
  <c r="W6174" i="1"/>
  <c r="W6175" i="1"/>
  <c r="W6176" i="1"/>
  <c r="W6177" i="1"/>
  <c r="W6178" i="1"/>
  <c r="W6179" i="1"/>
  <c r="W6180" i="1"/>
  <c r="W6181" i="1"/>
  <c r="W6182" i="1"/>
  <c r="W6183" i="1"/>
  <c r="W6184" i="1"/>
  <c r="W6185" i="1"/>
  <c r="W6186" i="1"/>
  <c r="W6187" i="1"/>
  <c r="W6188" i="1"/>
  <c r="W6189" i="1"/>
  <c r="W6190" i="1"/>
  <c r="W6191" i="1"/>
  <c r="W6192" i="1"/>
  <c r="W6193" i="1"/>
  <c r="W6194" i="1"/>
  <c r="W6195" i="1"/>
  <c r="W6196" i="1"/>
  <c r="W6197" i="1"/>
  <c r="W6198" i="1"/>
  <c r="W6199" i="1"/>
  <c r="W6200" i="1"/>
  <c r="W6201" i="1"/>
  <c r="W6202" i="1"/>
  <c r="W6203" i="1"/>
  <c r="W6204" i="1"/>
  <c r="W6205" i="1"/>
  <c r="W6206" i="1"/>
  <c r="W6207" i="1"/>
  <c r="W6208" i="1"/>
  <c r="W6209" i="1"/>
  <c r="W6210" i="1"/>
  <c r="W6211" i="1"/>
  <c r="W6212" i="1"/>
  <c r="W6213" i="1"/>
  <c r="W6214" i="1"/>
  <c r="W6215" i="1"/>
  <c r="W6216" i="1"/>
  <c r="W6217" i="1"/>
  <c r="W6218" i="1"/>
  <c r="W6219" i="1"/>
  <c r="W6220" i="1"/>
  <c r="W6221" i="1"/>
  <c r="W6222" i="1"/>
  <c r="W6223" i="1"/>
  <c r="W6224" i="1"/>
  <c r="W6225" i="1"/>
  <c r="W6226" i="1"/>
  <c r="W6227" i="1"/>
  <c r="W6228" i="1"/>
  <c r="W6229" i="1"/>
  <c r="W6230" i="1"/>
  <c r="W6231" i="1"/>
  <c r="W6232" i="1"/>
  <c r="W6233" i="1"/>
  <c r="W6234" i="1"/>
  <c r="W6235" i="1"/>
  <c r="W6236" i="1"/>
  <c r="W6237" i="1"/>
  <c r="W6238" i="1"/>
  <c r="W6239" i="1"/>
  <c r="W6240" i="1"/>
  <c r="W6241" i="1"/>
  <c r="W6242" i="1"/>
  <c r="W6243" i="1"/>
  <c r="W6244" i="1"/>
  <c r="W6245" i="1"/>
  <c r="W6246" i="1"/>
  <c r="W6247" i="1"/>
  <c r="W6248" i="1"/>
  <c r="W6249" i="1"/>
  <c r="W6250" i="1"/>
  <c r="W6251" i="1"/>
  <c r="W6252" i="1"/>
  <c r="W6253" i="1"/>
  <c r="W6254" i="1"/>
  <c r="W6255" i="1"/>
  <c r="W6256" i="1"/>
  <c r="W6257" i="1"/>
  <c r="W6258" i="1"/>
  <c r="W6259" i="1"/>
  <c r="W6260" i="1"/>
  <c r="W6261" i="1"/>
  <c r="W6262" i="1"/>
  <c r="W6263" i="1"/>
  <c r="W6264" i="1"/>
  <c r="W6265" i="1"/>
  <c r="W6266" i="1"/>
  <c r="W6267" i="1"/>
  <c r="W6268" i="1"/>
  <c r="W6269" i="1"/>
  <c r="W6270" i="1"/>
  <c r="W6271" i="1"/>
  <c r="W6272" i="1"/>
  <c r="W6273" i="1"/>
  <c r="W6274" i="1"/>
  <c r="W6275" i="1"/>
  <c r="W6276" i="1"/>
  <c r="W6277" i="1"/>
  <c r="W6278" i="1"/>
  <c r="W6279" i="1"/>
  <c r="W6280" i="1"/>
  <c r="W6281" i="1"/>
  <c r="W6282" i="1"/>
  <c r="W6283" i="1"/>
  <c r="W6284" i="1"/>
  <c r="W6285" i="1"/>
  <c r="W6286" i="1"/>
  <c r="W6287" i="1"/>
  <c r="W6288" i="1"/>
  <c r="W6289" i="1"/>
  <c r="W6290" i="1"/>
  <c r="W6291" i="1"/>
  <c r="W6292" i="1"/>
  <c r="W6293" i="1"/>
  <c r="W6294" i="1"/>
  <c r="W6295" i="1"/>
  <c r="W6296" i="1"/>
  <c r="W6297" i="1"/>
  <c r="W6298" i="1"/>
  <c r="W6299" i="1"/>
  <c r="W6300" i="1"/>
  <c r="W6301" i="1"/>
  <c r="W6302" i="1"/>
  <c r="W6303" i="1"/>
  <c r="W6304" i="1"/>
  <c r="W6305" i="1"/>
  <c r="W6306" i="1"/>
  <c r="W6307" i="1"/>
  <c r="W6308" i="1"/>
  <c r="W6309" i="1"/>
  <c r="W6310" i="1"/>
  <c r="W6311" i="1"/>
  <c r="W6312" i="1"/>
  <c r="W6313" i="1"/>
  <c r="W6314" i="1"/>
  <c r="W6315" i="1"/>
  <c r="W6316" i="1"/>
  <c r="W6317" i="1"/>
  <c r="W6318" i="1"/>
  <c r="W6319" i="1"/>
  <c r="W6320" i="1"/>
  <c r="W6321" i="1"/>
  <c r="W6322" i="1"/>
  <c r="W6323" i="1"/>
  <c r="W6324" i="1"/>
  <c r="W6325" i="1"/>
  <c r="W6326" i="1"/>
  <c r="W6327" i="1"/>
  <c r="W6328" i="1"/>
  <c r="W6329" i="1"/>
  <c r="W6330" i="1"/>
  <c r="W6331" i="1"/>
  <c r="W6332" i="1"/>
  <c r="W6333" i="1"/>
  <c r="W6334" i="1"/>
  <c r="W6335" i="1"/>
  <c r="W6336" i="1"/>
  <c r="W6337" i="1"/>
  <c r="W6338" i="1"/>
  <c r="W6339" i="1"/>
  <c r="W6340" i="1"/>
  <c r="W6341" i="1"/>
  <c r="W6342" i="1"/>
  <c r="W6343" i="1"/>
  <c r="W6344" i="1"/>
  <c r="W6345" i="1"/>
  <c r="W6346" i="1"/>
  <c r="W6347" i="1"/>
  <c r="W6348" i="1"/>
  <c r="W6349" i="1"/>
  <c r="W6350" i="1"/>
  <c r="W6351" i="1"/>
  <c r="W6352" i="1"/>
  <c r="W6353" i="1"/>
  <c r="W6354" i="1"/>
  <c r="W6355" i="1"/>
  <c r="W6356" i="1"/>
  <c r="W6357" i="1"/>
  <c r="W6358" i="1"/>
  <c r="W6359" i="1"/>
  <c r="W6360" i="1"/>
  <c r="W6361" i="1"/>
  <c r="W6362" i="1"/>
  <c r="W6363" i="1"/>
  <c r="W6364" i="1"/>
  <c r="W6365" i="1"/>
  <c r="W6366" i="1"/>
  <c r="W6367" i="1"/>
  <c r="W6368" i="1"/>
  <c r="W6369" i="1"/>
  <c r="W6370" i="1"/>
  <c r="W6371" i="1"/>
  <c r="W6372" i="1"/>
  <c r="W6373" i="1"/>
  <c r="W6374" i="1"/>
  <c r="W6375" i="1"/>
  <c r="W6376" i="1"/>
  <c r="W6377" i="1"/>
  <c r="W6378" i="1"/>
  <c r="W6379" i="1"/>
  <c r="W6380" i="1"/>
  <c r="W6381" i="1"/>
  <c r="W6382" i="1"/>
  <c r="W6383" i="1"/>
  <c r="W6384" i="1"/>
  <c r="W6385" i="1"/>
  <c r="W6386" i="1"/>
  <c r="W6387" i="1"/>
  <c r="W6388" i="1"/>
  <c r="W6389" i="1"/>
  <c r="W6390" i="1"/>
  <c r="W6391" i="1"/>
  <c r="W6392" i="1"/>
  <c r="W6393" i="1"/>
  <c r="W6394" i="1"/>
  <c r="W6395" i="1"/>
  <c r="W6396" i="1"/>
  <c r="W6397" i="1"/>
  <c r="W6398" i="1"/>
  <c r="W6399" i="1"/>
  <c r="W6400" i="1"/>
  <c r="W6401" i="1"/>
  <c r="W6402" i="1"/>
  <c r="W6403" i="1"/>
  <c r="W6404" i="1"/>
  <c r="W6405" i="1"/>
  <c r="W6406" i="1"/>
  <c r="W6407" i="1"/>
  <c r="W6408" i="1"/>
  <c r="W6409" i="1"/>
  <c r="W6410" i="1"/>
  <c r="W6411" i="1"/>
  <c r="W6412" i="1"/>
  <c r="W6413" i="1"/>
  <c r="W6414" i="1"/>
  <c r="W6415" i="1"/>
  <c r="W6416" i="1"/>
  <c r="W6417" i="1"/>
  <c r="W6418" i="1"/>
  <c r="W6419" i="1"/>
  <c r="W6420" i="1"/>
  <c r="W6421" i="1"/>
  <c r="W6422" i="1"/>
  <c r="W6423" i="1"/>
  <c r="W6424" i="1"/>
  <c r="W6425" i="1"/>
  <c r="W6426" i="1"/>
  <c r="W6427" i="1"/>
  <c r="W6428" i="1"/>
  <c r="W6429" i="1"/>
  <c r="W6430" i="1"/>
  <c r="W6431" i="1"/>
  <c r="W6432" i="1"/>
  <c r="W6433" i="1"/>
  <c r="W6434" i="1"/>
  <c r="W6435" i="1"/>
  <c r="W6436" i="1"/>
  <c r="W6437" i="1"/>
  <c r="W6438" i="1"/>
  <c r="W6439" i="1"/>
  <c r="W6440" i="1"/>
  <c r="W6441" i="1"/>
  <c r="W6442" i="1"/>
  <c r="W6443" i="1"/>
  <c r="W6444" i="1"/>
  <c r="W6445" i="1"/>
  <c r="W6446" i="1"/>
  <c r="W6447" i="1"/>
  <c r="W6448" i="1"/>
  <c r="W6449" i="1"/>
  <c r="W6450" i="1"/>
  <c r="W6451" i="1"/>
  <c r="W6452" i="1"/>
  <c r="W6453" i="1"/>
  <c r="W6454" i="1"/>
  <c r="W6455" i="1"/>
  <c r="W6456" i="1"/>
  <c r="W6457" i="1"/>
  <c r="W6458" i="1"/>
  <c r="W6459" i="1"/>
  <c r="W6460" i="1"/>
  <c r="W6461" i="1"/>
  <c r="W6462" i="1"/>
  <c r="W6463" i="1"/>
  <c r="W6464" i="1"/>
  <c r="W6465" i="1"/>
  <c r="W6466" i="1"/>
  <c r="W6467" i="1"/>
  <c r="W6468" i="1"/>
  <c r="W6469" i="1"/>
  <c r="W6470" i="1"/>
  <c r="W6471" i="1"/>
  <c r="W6472" i="1"/>
  <c r="W6473" i="1"/>
  <c r="W6474" i="1"/>
  <c r="W6475" i="1"/>
  <c r="W6476" i="1"/>
  <c r="W6477" i="1"/>
  <c r="W6478" i="1"/>
  <c r="W6479" i="1"/>
  <c r="W6480" i="1"/>
  <c r="W6481" i="1"/>
  <c r="W6482" i="1"/>
  <c r="W6483" i="1"/>
  <c r="W6484" i="1"/>
  <c r="W6485" i="1"/>
  <c r="W6486" i="1"/>
  <c r="W6487" i="1"/>
  <c r="W6488" i="1"/>
  <c r="W6489" i="1"/>
  <c r="W6490" i="1"/>
  <c r="W6491" i="1"/>
  <c r="W6492" i="1"/>
  <c r="W6493" i="1"/>
  <c r="W6494" i="1"/>
  <c r="W6495" i="1"/>
  <c r="W6496" i="1"/>
  <c r="W6497" i="1"/>
  <c r="W6498" i="1"/>
  <c r="W6499" i="1"/>
  <c r="W6500" i="1"/>
  <c r="W6501" i="1"/>
  <c r="W6502" i="1"/>
  <c r="W6503" i="1"/>
  <c r="W6504" i="1"/>
  <c r="W6505" i="1"/>
  <c r="W6506" i="1"/>
  <c r="W6507" i="1"/>
  <c r="W6508" i="1"/>
  <c r="W6509" i="1"/>
  <c r="W6510" i="1"/>
  <c r="W6511" i="1"/>
  <c r="W6512" i="1"/>
  <c r="W6513" i="1"/>
  <c r="W6514" i="1"/>
  <c r="W6515" i="1"/>
  <c r="W6516" i="1"/>
  <c r="W6517" i="1"/>
  <c r="W6518" i="1"/>
  <c r="W6519" i="1"/>
  <c r="W6520" i="1"/>
  <c r="W6521" i="1"/>
  <c r="W6522" i="1"/>
  <c r="W6523" i="1"/>
  <c r="W6524" i="1"/>
  <c r="W6525" i="1"/>
  <c r="W6526" i="1"/>
  <c r="W6527" i="1"/>
  <c r="W6528" i="1"/>
  <c r="W6529" i="1"/>
  <c r="W6530" i="1"/>
  <c r="W6531" i="1"/>
  <c r="W6532" i="1"/>
  <c r="W6533" i="1"/>
  <c r="W6534" i="1"/>
  <c r="W6535" i="1"/>
  <c r="W6536" i="1"/>
  <c r="W6537" i="1"/>
  <c r="W6538" i="1"/>
  <c r="W6539" i="1"/>
  <c r="W6540" i="1"/>
  <c r="W6541" i="1"/>
  <c r="W6542" i="1"/>
  <c r="W6543" i="1"/>
  <c r="W6544" i="1"/>
  <c r="W6545" i="1"/>
  <c r="W6546" i="1"/>
  <c r="W6547" i="1"/>
  <c r="W6548" i="1"/>
  <c r="W6549" i="1"/>
  <c r="W6550" i="1"/>
  <c r="W6551" i="1"/>
  <c r="W6552" i="1"/>
  <c r="W6553" i="1"/>
  <c r="W6554" i="1"/>
  <c r="W6555" i="1"/>
  <c r="W6556" i="1"/>
  <c r="W6557" i="1"/>
  <c r="W6558" i="1"/>
  <c r="W6559" i="1"/>
  <c r="W6560" i="1"/>
  <c r="W6561" i="1"/>
  <c r="W6562" i="1"/>
  <c r="W6563" i="1"/>
  <c r="W6564" i="1"/>
  <c r="W6565" i="1"/>
  <c r="W6566" i="1"/>
  <c r="W6567" i="1"/>
  <c r="W6568" i="1"/>
  <c r="W6569" i="1"/>
  <c r="W6570" i="1"/>
  <c r="W6571" i="1"/>
  <c r="W6572" i="1"/>
  <c r="W6573" i="1"/>
  <c r="W6574" i="1"/>
  <c r="W6575" i="1"/>
  <c r="W6576" i="1"/>
  <c r="W6577" i="1"/>
  <c r="W6578" i="1"/>
  <c r="W6579" i="1"/>
  <c r="W6580" i="1"/>
  <c r="W6581" i="1"/>
  <c r="W6582" i="1"/>
  <c r="W6583" i="1"/>
  <c r="W6584" i="1"/>
  <c r="W6585" i="1"/>
  <c r="W6586" i="1"/>
  <c r="W6587" i="1"/>
  <c r="W6588" i="1"/>
  <c r="W6589" i="1"/>
  <c r="W6590" i="1"/>
  <c r="W6591" i="1"/>
  <c r="W6592" i="1"/>
  <c r="W6593" i="1"/>
  <c r="W6594" i="1"/>
  <c r="W6595" i="1"/>
  <c r="W6596" i="1"/>
  <c r="W6597" i="1"/>
  <c r="W6598" i="1"/>
  <c r="W6599" i="1"/>
  <c r="W6600" i="1"/>
  <c r="W6601" i="1"/>
  <c r="W6602" i="1"/>
  <c r="W6603" i="1"/>
  <c r="W6604" i="1"/>
  <c r="W6605" i="1"/>
  <c r="W6606" i="1"/>
  <c r="W6607" i="1"/>
  <c r="W6608" i="1"/>
  <c r="W6609" i="1"/>
  <c r="W6610" i="1"/>
  <c r="W6611" i="1"/>
  <c r="W6612" i="1"/>
  <c r="W6613" i="1"/>
  <c r="W6614" i="1"/>
  <c r="W6615" i="1"/>
  <c r="W6616" i="1"/>
  <c r="W6617" i="1"/>
  <c r="W6618" i="1"/>
  <c r="W6619" i="1"/>
  <c r="W6620" i="1"/>
  <c r="W6621" i="1"/>
  <c r="W6622" i="1"/>
  <c r="W6623" i="1"/>
  <c r="W6624" i="1"/>
  <c r="W6625" i="1"/>
  <c r="W6626" i="1"/>
  <c r="W6627" i="1"/>
  <c r="W6628" i="1"/>
  <c r="W6629" i="1"/>
  <c r="W6630" i="1"/>
  <c r="W6631" i="1"/>
  <c r="W6632" i="1"/>
  <c r="W6633" i="1"/>
  <c r="W6634" i="1"/>
  <c r="W6635" i="1"/>
  <c r="W6636" i="1"/>
  <c r="W6637" i="1"/>
  <c r="W6638" i="1"/>
  <c r="W6639" i="1"/>
  <c r="W6640" i="1"/>
  <c r="W6641" i="1"/>
  <c r="W6642" i="1"/>
  <c r="W6643" i="1"/>
  <c r="W6644" i="1"/>
  <c r="W6645" i="1"/>
  <c r="W6646" i="1"/>
  <c r="W6647" i="1"/>
  <c r="W6648" i="1"/>
  <c r="W6649" i="1"/>
  <c r="W6650" i="1"/>
  <c r="W6651" i="1"/>
  <c r="W6652" i="1"/>
  <c r="W6653" i="1"/>
  <c r="W6654" i="1"/>
  <c r="W6655" i="1"/>
  <c r="W6656" i="1"/>
  <c r="W6657" i="1"/>
  <c r="W6658" i="1"/>
  <c r="W6659" i="1"/>
  <c r="W6660" i="1"/>
  <c r="W6661" i="1"/>
  <c r="W6662" i="1"/>
  <c r="W6663" i="1"/>
  <c r="W6664" i="1"/>
  <c r="W6665" i="1"/>
  <c r="W6666" i="1"/>
  <c r="W6667" i="1"/>
  <c r="W6668" i="1"/>
  <c r="W6669" i="1"/>
  <c r="W6670" i="1"/>
  <c r="W6671" i="1"/>
  <c r="W6672" i="1"/>
  <c r="W6673" i="1"/>
  <c r="W6674" i="1"/>
  <c r="W6675" i="1"/>
  <c r="W6676" i="1"/>
  <c r="W6677" i="1"/>
  <c r="W6678" i="1"/>
  <c r="W6679" i="1"/>
  <c r="W6680" i="1"/>
  <c r="W6681" i="1"/>
  <c r="W6682" i="1"/>
  <c r="W6683" i="1"/>
  <c r="W6684" i="1"/>
  <c r="W6685" i="1"/>
  <c r="W6686" i="1"/>
  <c r="W6687" i="1"/>
  <c r="W6688" i="1"/>
  <c r="W6689" i="1"/>
  <c r="W6690" i="1"/>
  <c r="W6691" i="1"/>
  <c r="W6692" i="1"/>
  <c r="W6693" i="1"/>
  <c r="W6694" i="1"/>
  <c r="W6695" i="1"/>
  <c r="W6696" i="1"/>
  <c r="W6697" i="1"/>
  <c r="W6698" i="1"/>
  <c r="W6699" i="1"/>
  <c r="W6700" i="1"/>
  <c r="W6701" i="1"/>
  <c r="W6702" i="1"/>
  <c r="W6703" i="1"/>
  <c r="W6704" i="1"/>
  <c r="W6705" i="1"/>
  <c r="W6706" i="1"/>
  <c r="W6707" i="1"/>
  <c r="W6708" i="1"/>
  <c r="W6709" i="1"/>
  <c r="W6710" i="1"/>
  <c r="W6711" i="1"/>
  <c r="W6712" i="1"/>
  <c r="W6713" i="1"/>
  <c r="W6714" i="1"/>
  <c r="W6715" i="1"/>
  <c r="W6716" i="1"/>
  <c r="W6717" i="1"/>
  <c r="W6718" i="1"/>
  <c r="W6719" i="1"/>
  <c r="W6720" i="1"/>
  <c r="W6721" i="1"/>
  <c r="W6722" i="1"/>
  <c r="W6723" i="1"/>
  <c r="W6724" i="1"/>
  <c r="W6725" i="1"/>
  <c r="W6726" i="1"/>
  <c r="W6727" i="1"/>
  <c r="W6728" i="1"/>
  <c r="W6729" i="1"/>
  <c r="W6730" i="1"/>
  <c r="W6731" i="1"/>
  <c r="W6732" i="1"/>
  <c r="W6733" i="1"/>
  <c r="W6734" i="1"/>
  <c r="W6735" i="1"/>
  <c r="W6736" i="1"/>
  <c r="W6737" i="1"/>
  <c r="W6738" i="1"/>
  <c r="W6739" i="1"/>
  <c r="W6740" i="1"/>
  <c r="W6741" i="1"/>
  <c r="W6742" i="1"/>
  <c r="W6743" i="1"/>
  <c r="W6744" i="1"/>
  <c r="W6745" i="1"/>
  <c r="W6746" i="1"/>
  <c r="W6747" i="1"/>
  <c r="W6748" i="1"/>
  <c r="W6749" i="1"/>
  <c r="W6750" i="1"/>
  <c r="W6751" i="1"/>
  <c r="W6752" i="1"/>
  <c r="W6753" i="1"/>
  <c r="W6754" i="1"/>
  <c r="W6755" i="1"/>
  <c r="W6756" i="1"/>
  <c r="W6757" i="1"/>
  <c r="W6758" i="1"/>
  <c r="W6759" i="1"/>
  <c r="W6760" i="1"/>
  <c r="W6761" i="1"/>
  <c r="W6762" i="1"/>
  <c r="W6763" i="1"/>
  <c r="W6764" i="1"/>
  <c r="W6765" i="1"/>
  <c r="W6766" i="1"/>
  <c r="W6767" i="1"/>
  <c r="W6768" i="1"/>
  <c r="W6769" i="1"/>
  <c r="W6770" i="1"/>
  <c r="W6771" i="1"/>
  <c r="W6772" i="1"/>
  <c r="W6773" i="1"/>
  <c r="W6774" i="1"/>
  <c r="W6775" i="1"/>
  <c r="W6776" i="1"/>
  <c r="W6777" i="1"/>
  <c r="W6778" i="1"/>
  <c r="W6779" i="1"/>
  <c r="W6780" i="1"/>
  <c r="W6781" i="1"/>
  <c r="W6782" i="1"/>
  <c r="W6783" i="1"/>
  <c r="W6784" i="1"/>
  <c r="W6785" i="1"/>
  <c r="W6786" i="1"/>
  <c r="W6787" i="1"/>
  <c r="W6788" i="1"/>
  <c r="W6789" i="1"/>
  <c r="W6790" i="1"/>
  <c r="W6791" i="1"/>
  <c r="W6792" i="1"/>
  <c r="W6793" i="1"/>
  <c r="W6794" i="1"/>
  <c r="W6795" i="1"/>
  <c r="W6796" i="1"/>
  <c r="W6797" i="1"/>
  <c r="W6798" i="1"/>
  <c r="W6799" i="1"/>
  <c r="W6800" i="1"/>
  <c r="W6801" i="1"/>
  <c r="W6802" i="1"/>
  <c r="W6803" i="1"/>
  <c r="W6804" i="1"/>
  <c r="W6805" i="1"/>
  <c r="W6806" i="1"/>
  <c r="W6807" i="1"/>
  <c r="W6808" i="1"/>
  <c r="W6809" i="1"/>
  <c r="W6810" i="1"/>
  <c r="W6811" i="1"/>
  <c r="W6812" i="1"/>
  <c r="W6813" i="1"/>
  <c r="W6814" i="1"/>
  <c r="W6815" i="1"/>
  <c r="W6816" i="1"/>
  <c r="W6817" i="1"/>
  <c r="W6818" i="1"/>
  <c r="W6819" i="1"/>
  <c r="W6820" i="1"/>
  <c r="W6821" i="1"/>
  <c r="W6822" i="1"/>
  <c r="W6823" i="1"/>
  <c r="W6824" i="1"/>
  <c r="W6825" i="1"/>
  <c r="W6826" i="1"/>
  <c r="W6827" i="1"/>
  <c r="W6828" i="1"/>
  <c r="W6829" i="1"/>
  <c r="W6830" i="1"/>
  <c r="W6831" i="1"/>
  <c r="W6832" i="1"/>
  <c r="W6833" i="1"/>
  <c r="W6834" i="1"/>
  <c r="W6835" i="1"/>
  <c r="W6836" i="1"/>
  <c r="W6837" i="1"/>
  <c r="W6838" i="1"/>
  <c r="W6839" i="1"/>
  <c r="W6840" i="1"/>
  <c r="W6841" i="1"/>
  <c r="W6842" i="1"/>
  <c r="W6843" i="1"/>
  <c r="W6844" i="1"/>
  <c r="W6845" i="1"/>
  <c r="W6846" i="1"/>
  <c r="W6847" i="1"/>
  <c r="W6848" i="1"/>
  <c r="W6849" i="1"/>
  <c r="W6850" i="1"/>
  <c r="W6851" i="1"/>
  <c r="W6852" i="1"/>
  <c r="W6853" i="1"/>
  <c r="W6854" i="1"/>
  <c r="W6855" i="1"/>
  <c r="W6856" i="1"/>
  <c r="W6857" i="1"/>
  <c r="W6858" i="1"/>
  <c r="W6859" i="1"/>
  <c r="W6860" i="1"/>
  <c r="W6861" i="1"/>
  <c r="W6862" i="1"/>
  <c r="W6863" i="1"/>
  <c r="W6864" i="1"/>
  <c r="W6865" i="1"/>
  <c r="W6866" i="1"/>
  <c r="W6867" i="1"/>
  <c r="W6868" i="1"/>
  <c r="W6869" i="1"/>
  <c r="W6870" i="1"/>
  <c r="W6871" i="1"/>
  <c r="W6872" i="1"/>
  <c r="W6873" i="1"/>
  <c r="W6874" i="1"/>
  <c r="W6875" i="1"/>
  <c r="W6876" i="1"/>
  <c r="W6877" i="1"/>
  <c r="W6878" i="1"/>
  <c r="W6879" i="1"/>
  <c r="W6880" i="1"/>
  <c r="W6881" i="1"/>
  <c r="W6882" i="1"/>
  <c r="W6883" i="1"/>
  <c r="W6884" i="1"/>
  <c r="W6885" i="1"/>
  <c r="W6886" i="1"/>
  <c r="W6887" i="1"/>
  <c r="W6888" i="1"/>
  <c r="W6889" i="1"/>
  <c r="W6890" i="1"/>
  <c r="W6891" i="1"/>
  <c r="W6892" i="1"/>
  <c r="W6893" i="1"/>
  <c r="W6894" i="1"/>
  <c r="W6895" i="1"/>
  <c r="W6896" i="1"/>
  <c r="W6897" i="1"/>
  <c r="W6898" i="1"/>
  <c r="W6899" i="1"/>
  <c r="W6900" i="1"/>
  <c r="W6901" i="1"/>
  <c r="W6902" i="1"/>
  <c r="W6903" i="1"/>
  <c r="W6904" i="1"/>
  <c r="W6905" i="1"/>
  <c r="W6906" i="1"/>
  <c r="W6907" i="1"/>
  <c r="W6908" i="1"/>
  <c r="W6909" i="1"/>
  <c r="W6910" i="1"/>
  <c r="W6911" i="1"/>
  <c r="W6912" i="1"/>
  <c r="W6913" i="1"/>
  <c r="W6914" i="1"/>
  <c r="W6915" i="1"/>
  <c r="W6916" i="1"/>
  <c r="W6917" i="1"/>
  <c r="W6918" i="1"/>
  <c r="W6919" i="1"/>
  <c r="W6920" i="1"/>
  <c r="W6921" i="1"/>
  <c r="W6922" i="1"/>
  <c r="W6923" i="1"/>
  <c r="W6924" i="1"/>
  <c r="W6925" i="1"/>
  <c r="W6926" i="1"/>
  <c r="W6927" i="1"/>
  <c r="W6928" i="1"/>
  <c r="W6929" i="1"/>
  <c r="W6930" i="1"/>
  <c r="W6931" i="1"/>
  <c r="W6932" i="1"/>
  <c r="W6933" i="1"/>
  <c r="W6934" i="1"/>
  <c r="W6935" i="1"/>
  <c r="W6936" i="1"/>
  <c r="W6937" i="1"/>
  <c r="W6938" i="1"/>
  <c r="W6939" i="1"/>
  <c r="W6940" i="1"/>
  <c r="W6941" i="1"/>
  <c r="W6942" i="1"/>
  <c r="W6943" i="1"/>
  <c r="W6944" i="1"/>
  <c r="W6945" i="1"/>
  <c r="W6946" i="1"/>
  <c r="W6947" i="1"/>
  <c r="W6948" i="1"/>
  <c r="W6949" i="1"/>
  <c r="W6950" i="1"/>
  <c r="W6951" i="1"/>
  <c r="W6952" i="1"/>
  <c r="W6953" i="1"/>
  <c r="W6954" i="1"/>
  <c r="W6955" i="1"/>
  <c r="W6956" i="1"/>
  <c r="W6957" i="1"/>
  <c r="W6958" i="1"/>
  <c r="W6959" i="1"/>
  <c r="W6960" i="1"/>
  <c r="W6961" i="1"/>
  <c r="W6962" i="1"/>
  <c r="W6963" i="1"/>
  <c r="W6964" i="1"/>
  <c r="W6965" i="1"/>
  <c r="W6966" i="1"/>
  <c r="W6967" i="1"/>
  <c r="W6968" i="1"/>
  <c r="W6969" i="1"/>
  <c r="W6970" i="1"/>
  <c r="W6971" i="1"/>
  <c r="W6972" i="1"/>
  <c r="W6973" i="1"/>
  <c r="W6974" i="1"/>
  <c r="W6975" i="1"/>
  <c r="W6976" i="1"/>
  <c r="W6977" i="1"/>
  <c r="W6978" i="1"/>
  <c r="W6979" i="1"/>
  <c r="W6980" i="1"/>
  <c r="W6981" i="1"/>
  <c r="W6982" i="1"/>
  <c r="W6983" i="1"/>
  <c r="W6984" i="1"/>
  <c r="W6985" i="1"/>
  <c r="W6986" i="1"/>
  <c r="W6987" i="1"/>
  <c r="W6988" i="1"/>
  <c r="W6989" i="1"/>
  <c r="W6990" i="1"/>
  <c r="W6991" i="1"/>
  <c r="W6992" i="1"/>
  <c r="W6993" i="1"/>
  <c r="W6994" i="1"/>
  <c r="W6995" i="1"/>
  <c r="W6996" i="1"/>
  <c r="W6997" i="1"/>
  <c r="W6998" i="1"/>
  <c r="W6999" i="1"/>
  <c r="W7000" i="1"/>
  <c r="W7001" i="1"/>
  <c r="W7002" i="1"/>
  <c r="W7003" i="1"/>
  <c r="W7004" i="1"/>
  <c r="W7005" i="1"/>
  <c r="W7006" i="1"/>
  <c r="W7007" i="1"/>
  <c r="W7008" i="1"/>
  <c r="W7009" i="1"/>
  <c r="W7010" i="1"/>
  <c r="W7011" i="1"/>
  <c r="W7012" i="1"/>
  <c r="W7013" i="1"/>
  <c r="W7014" i="1"/>
  <c r="W7015" i="1"/>
  <c r="W7016" i="1"/>
  <c r="W7017" i="1"/>
  <c r="W7018" i="1"/>
  <c r="W7019" i="1"/>
  <c r="W7020" i="1"/>
  <c r="W7021" i="1"/>
  <c r="W7022" i="1"/>
  <c r="W7023" i="1"/>
  <c r="W7024" i="1"/>
  <c r="W7025" i="1"/>
  <c r="W7026" i="1"/>
  <c r="W7027" i="1"/>
  <c r="W7028" i="1"/>
  <c r="W7029" i="1"/>
  <c r="W7030" i="1"/>
  <c r="W7031" i="1"/>
  <c r="W7032" i="1"/>
  <c r="W7033" i="1"/>
  <c r="W7034" i="1"/>
  <c r="W7035" i="1"/>
  <c r="W7036" i="1"/>
  <c r="W7037" i="1"/>
  <c r="W7038" i="1"/>
  <c r="W7039" i="1"/>
  <c r="W7040" i="1"/>
  <c r="W7041" i="1"/>
  <c r="W7042" i="1"/>
  <c r="W7043" i="1"/>
  <c r="W7044" i="1"/>
  <c r="W7045" i="1"/>
  <c r="W7046" i="1"/>
  <c r="W7047" i="1"/>
  <c r="W7048" i="1"/>
  <c r="W7049" i="1"/>
  <c r="W7050" i="1"/>
  <c r="W7051" i="1"/>
  <c r="W7052" i="1"/>
  <c r="W7053" i="1"/>
  <c r="W7054" i="1"/>
  <c r="W7055" i="1"/>
  <c r="W7056" i="1"/>
  <c r="W7057" i="1"/>
  <c r="W7058" i="1"/>
  <c r="W7059" i="1"/>
  <c r="W7060" i="1"/>
  <c r="W7061" i="1"/>
  <c r="W7062" i="1"/>
  <c r="W7063" i="1"/>
  <c r="W7064" i="1"/>
  <c r="W7065" i="1"/>
  <c r="W7066" i="1"/>
  <c r="W7067" i="1"/>
  <c r="W7068" i="1"/>
  <c r="W7069" i="1"/>
  <c r="W7070" i="1"/>
  <c r="W7071" i="1"/>
  <c r="W7072" i="1"/>
  <c r="W7073" i="1"/>
  <c r="W7074" i="1"/>
  <c r="W7075" i="1"/>
  <c r="W7076" i="1"/>
  <c r="W7077" i="1"/>
  <c r="W7078" i="1"/>
  <c r="W7079" i="1"/>
  <c r="W7080" i="1"/>
  <c r="W7081" i="1"/>
  <c r="W7082" i="1"/>
  <c r="W7083" i="1"/>
  <c r="W7084" i="1"/>
  <c r="W7085" i="1"/>
  <c r="W7086" i="1"/>
  <c r="W7087" i="1"/>
  <c r="W7088" i="1"/>
  <c r="W7089" i="1"/>
  <c r="W7090" i="1"/>
  <c r="W7091" i="1"/>
  <c r="W7092" i="1"/>
  <c r="W7093" i="1"/>
  <c r="W7094" i="1"/>
  <c r="W7095" i="1"/>
  <c r="W7096" i="1"/>
  <c r="W7097" i="1"/>
  <c r="W7098" i="1"/>
  <c r="W7099" i="1"/>
  <c r="W7100" i="1"/>
  <c r="W7101" i="1"/>
  <c r="W7102" i="1"/>
  <c r="W7103" i="1"/>
  <c r="W7104" i="1"/>
  <c r="W7105" i="1"/>
  <c r="W7106" i="1"/>
  <c r="W7107" i="1"/>
  <c r="W7108" i="1"/>
  <c r="W7109" i="1"/>
  <c r="W7110" i="1"/>
  <c r="W7111" i="1"/>
  <c r="W7112" i="1"/>
  <c r="W7113" i="1"/>
  <c r="W7114" i="1"/>
  <c r="W7115" i="1"/>
  <c r="W7116" i="1"/>
  <c r="W7117" i="1"/>
  <c r="W7118" i="1"/>
  <c r="W7119" i="1"/>
  <c r="W7120" i="1"/>
  <c r="W7121" i="1"/>
  <c r="W7122" i="1"/>
  <c r="W7123" i="1"/>
  <c r="W7124" i="1"/>
  <c r="W7125" i="1"/>
  <c r="W7126" i="1"/>
  <c r="W7127" i="1"/>
  <c r="W7128" i="1"/>
  <c r="W7129" i="1"/>
  <c r="W7130" i="1"/>
  <c r="W7131" i="1"/>
  <c r="W7132" i="1"/>
  <c r="W7133" i="1"/>
  <c r="W7134" i="1"/>
  <c r="W7135" i="1"/>
  <c r="W7136" i="1"/>
  <c r="W7137" i="1"/>
  <c r="W7138" i="1"/>
  <c r="W7139" i="1"/>
  <c r="W7140" i="1"/>
  <c r="W7141" i="1"/>
  <c r="W7142" i="1"/>
  <c r="W7143" i="1"/>
  <c r="W7144" i="1"/>
  <c r="W7145" i="1"/>
  <c r="W7146" i="1"/>
  <c r="W7147" i="1"/>
  <c r="W7148" i="1"/>
  <c r="W7149" i="1"/>
  <c r="W7150" i="1"/>
  <c r="W7151" i="1"/>
  <c r="W7152" i="1"/>
  <c r="W7153" i="1"/>
  <c r="W7154" i="1"/>
  <c r="W7155" i="1"/>
  <c r="W7156" i="1"/>
  <c r="W7157" i="1"/>
  <c r="W7158" i="1"/>
  <c r="W7159" i="1"/>
  <c r="W7160" i="1"/>
  <c r="W7161" i="1"/>
  <c r="W7162" i="1"/>
  <c r="W7163" i="1"/>
  <c r="W7164" i="1"/>
  <c r="W7165" i="1"/>
  <c r="W7166" i="1"/>
  <c r="W7167" i="1"/>
  <c r="W7168" i="1"/>
  <c r="W7169" i="1"/>
  <c r="W7170" i="1"/>
  <c r="W7171" i="1"/>
  <c r="W7172" i="1"/>
  <c r="W7173" i="1"/>
  <c r="W7174" i="1"/>
  <c r="W7175" i="1"/>
  <c r="W7176" i="1"/>
  <c r="W7177" i="1"/>
  <c r="W7178" i="1"/>
  <c r="W7179" i="1"/>
  <c r="W7180" i="1"/>
  <c r="W7181" i="1"/>
  <c r="W7182" i="1"/>
  <c r="W7183" i="1"/>
  <c r="W7184" i="1"/>
  <c r="W7185" i="1"/>
  <c r="W7186" i="1"/>
  <c r="W7187" i="1"/>
  <c r="W7188" i="1"/>
  <c r="W7189" i="1"/>
  <c r="W7190" i="1"/>
  <c r="W7191" i="1"/>
  <c r="W7192" i="1"/>
  <c r="W7193" i="1"/>
  <c r="W7194" i="1"/>
  <c r="W7195" i="1"/>
  <c r="W7196" i="1"/>
  <c r="W7197" i="1"/>
  <c r="W7198" i="1"/>
  <c r="W7199" i="1"/>
  <c r="W7200" i="1"/>
  <c r="W7201" i="1"/>
  <c r="W7202" i="1"/>
  <c r="W7203" i="1"/>
  <c r="W7204" i="1"/>
  <c r="W7205" i="1"/>
  <c r="W7206" i="1"/>
  <c r="W7207" i="1"/>
  <c r="W7208" i="1"/>
  <c r="W7209" i="1"/>
  <c r="W7210" i="1"/>
  <c r="W7211" i="1"/>
  <c r="W7212" i="1"/>
  <c r="W7213" i="1"/>
  <c r="W7214" i="1"/>
  <c r="W7215" i="1"/>
  <c r="W7216" i="1"/>
  <c r="W7217" i="1"/>
  <c r="W7218" i="1"/>
  <c r="W7219" i="1"/>
  <c r="W7220" i="1"/>
  <c r="W7221" i="1"/>
  <c r="W7222" i="1"/>
  <c r="W7223" i="1"/>
  <c r="W7224" i="1"/>
  <c r="W7225" i="1"/>
  <c r="W7226" i="1"/>
  <c r="W7227" i="1"/>
  <c r="W7228" i="1"/>
  <c r="W7229" i="1"/>
  <c r="W7230" i="1"/>
  <c r="W7231" i="1"/>
  <c r="W7232" i="1"/>
  <c r="W7233" i="1"/>
  <c r="W7234" i="1"/>
  <c r="W7235" i="1"/>
  <c r="W7236" i="1"/>
  <c r="W7237" i="1"/>
  <c r="W7238" i="1"/>
  <c r="W7239" i="1"/>
  <c r="W7240" i="1"/>
  <c r="W7241" i="1"/>
  <c r="W7242" i="1"/>
  <c r="W7243" i="1"/>
  <c r="W7244" i="1"/>
  <c r="W7245" i="1"/>
  <c r="W7246" i="1"/>
  <c r="W7247" i="1"/>
  <c r="W7248" i="1"/>
  <c r="W7249" i="1"/>
  <c r="W7250" i="1"/>
  <c r="W7251" i="1"/>
  <c r="W7252" i="1"/>
  <c r="W7253" i="1"/>
  <c r="W7254" i="1"/>
  <c r="W7255" i="1"/>
  <c r="W7256" i="1"/>
  <c r="W7257" i="1"/>
  <c r="W7258" i="1"/>
  <c r="W7259" i="1"/>
  <c r="W7260" i="1"/>
  <c r="W7261" i="1"/>
  <c r="W7262" i="1"/>
  <c r="W7263" i="1"/>
  <c r="W7264" i="1"/>
  <c r="W7265" i="1"/>
  <c r="W7266" i="1"/>
  <c r="W7267" i="1"/>
  <c r="W7268" i="1"/>
  <c r="W7269" i="1"/>
  <c r="W7270" i="1"/>
  <c r="W7271" i="1"/>
  <c r="W7272" i="1"/>
  <c r="W7273" i="1"/>
  <c r="W7274" i="1"/>
  <c r="W7275" i="1"/>
  <c r="W7276" i="1"/>
  <c r="W7277" i="1"/>
  <c r="W7278" i="1"/>
  <c r="W7279" i="1"/>
  <c r="W7280" i="1"/>
  <c r="W7281" i="1"/>
  <c r="W7282" i="1"/>
  <c r="W7283" i="1"/>
  <c r="W7284" i="1"/>
  <c r="W7285" i="1"/>
  <c r="W7286" i="1"/>
  <c r="W7287" i="1"/>
  <c r="W7288" i="1"/>
  <c r="W7289" i="1"/>
  <c r="W7290" i="1"/>
  <c r="W7291" i="1"/>
  <c r="W7292" i="1"/>
  <c r="W7293" i="1"/>
  <c r="W7294" i="1"/>
  <c r="W7295" i="1"/>
  <c r="W7296" i="1"/>
  <c r="W7297" i="1"/>
  <c r="W7298" i="1"/>
  <c r="W7299" i="1"/>
  <c r="W7300" i="1"/>
  <c r="W7301" i="1"/>
  <c r="W7302" i="1"/>
  <c r="W7303" i="1"/>
  <c r="W7304" i="1"/>
  <c r="W7305" i="1"/>
  <c r="W7306" i="1"/>
  <c r="W7307" i="1"/>
  <c r="W7308" i="1"/>
  <c r="W7309" i="1"/>
  <c r="W7310" i="1"/>
  <c r="W7311" i="1"/>
  <c r="W7312" i="1"/>
  <c r="W7313" i="1"/>
  <c r="W7314" i="1"/>
  <c r="W7315" i="1"/>
  <c r="W7316" i="1"/>
  <c r="W7317" i="1"/>
  <c r="W7318" i="1"/>
  <c r="W7319" i="1"/>
  <c r="W7320" i="1"/>
  <c r="W7321" i="1"/>
  <c r="W7322" i="1"/>
  <c r="W7323" i="1"/>
  <c r="W7324" i="1"/>
  <c r="W7325" i="1"/>
  <c r="W7326" i="1"/>
  <c r="W7327" i="1"/>
  <c r="W7328" i="1"/>
  <c r="W7329" i="1"/>
  <c r="W7330" i="1"/>
  <c r="W7331" i="1"/>
  <c r="W7332" i="1"/>
  <c r="W7333" i="1"/>
  <c r="W7334" i="1"/>
  <c r="W7335" i="1"/>
  <c r="W7336" i="1"/>
  <c r="W7337" i="1"/>
  <c r="W7338" i="1"/>
  <c r="W7339" i="1"/>
  <c r="W7340" i="1"/>
  <c r="W7341" i="1"/>
  <c r="W7342" i="1"/>
  <c r="W7343" i="1"/>
  <c r="W7344" i="1"/>
  <c r="W7345" i="1"/>
  <c r="W7346" i="1"/>
  <c r="W7347" i="1"/>
  <c r="W7348" i="1"/>
  <c r="W7349" i="1"/>
  <c r="W7350" i="1"/>
  <c r="W7351" i="1"/>
  <c r="W7352" i="1"/>
  <c r="W7353" i="1"/>
  <c r="W7354" i="1"/>
  <c r="W7355" i="1"/>
  <c r="W7356" i="1"/>
  <c r="W7357" i="1"/>
  <c r="W7358" i="1"/>
  <c r="W7359" i="1"/>
  <c r="W7360" i="1"/>
  <c r="W7361" i="1"/>
  <c r="W7362" i="1"/>
  <c r="W7363" i="1"/>
  <c r="W7364" i="1"/>
  <c r="W7365" i="1"/>
  <c r="W7366" i="1"/>
  <c r="W7367" i="1"/>
  <c r="W7368" i="1"/>
  <c r="W7369" i="1"/>
  <c r="W7370" i="1"/>
  <c r="W7371" i="1"/>
  <c r="W7372" i="1"/>
  <c r="W7373" i="1"/>
  <c r="W7374" i="1"/>
  <c r="W7375" i="1"/>
  <c r="W7376" i="1"/>
  <c r="W7377" i="1"/>
  <c r="W7378" i="1"/>
  <c r="W7379" i="1"/>
  <c r="W7380" i="1"/>
  <c r="W7381" i="1"/>
  <c r="W7382" i="1"/>
  <c r="W7383" i="1"/>
  <c r="W7384" i="1"/>
  <c r="W7385" i="1"/>
  <c r="W7386" i="1"/>
  <c r="W7387" i="1"/>
  <c r="W7388" i="1"/>
  <c r="W7389" i="1"/>
  <c r="W7390" i="1"/>
  <c r="W7391" i="1"/>
  <c r="W7392" i="1"/>
  <c r="W7393" i="1"/>
  <c r="W7394" i="1"/>
  <c r="W7395" i="1"/>
  <c r="W7396" i="1"/>
  <c r="W7397" i="1"/>
  <c r="W7398" i="1"/>
  <c r="W7399" i="1"/>
  <c r="W7400" i="1"/>
  <c r="W7401" i="1"/>
  <c r="W7402" i="1"/>
  <c r="W7403" i="1"/>
  <c r="W7404" i="1"/>
  <c r="W7405" i="1"/>
  <c r="W7406" i="1"/>
  <c r="W7407" i="1"/>
  <c r="W7408" i="1"/>
  <c r="W7409" i="1"/>
  <c r="W7410" i="1"/>
  <c r="W7411" i="1"/>
  <c r="W7412" i="1"/>
  <c r="W7413" i="1"/>
  <c r="W7414" i="1"/>
  <c r="W7415" i="1"/>
  <c r="W7416" i="1"/>
  <c r="W7417" i="1"/>
  <c r="W7418" i="1"/>
  <c r="W7419" i="1"/>
  <c r="W7420" i="1"/>
  <c r="W7421" i="1"/>
  <c r="W7422" i="1"/>
  <c r="W7423" i="1"/>
  <c r="W7424" i="1"/>
  <c r="W7425" i="1"/>
  <c r="W7426" i="1"/>
  <c r="W7427" i="1"/>
  <c r="W7428" i="1"/>
  <c r="W7429" i="1"/>
  <c r="W7430" i="1"/>
  <c r="W7431" i="1"/>
  <c r="W7432" i="1"/>
  <c r="W7433" i="1"/>
  <c r="W7434" i="1"/>
  <c r="W7435" i="1"/>
  <c r="W7436" i="1"/>
  <c r="W7437" i="1"/>
  <c r="W7438" i="1"/>
  <c r="W7439" i="1"/>
  <c r="W7440" i="1"/>
  <c r="W7441" i="1"/>
  <c r="W7442" i="1"/>
  <c r="W7443" i="1"/>
  <c r="W7444" i="1"/>
  <c r="W7445" i="1"/>
  <c r="W7446" i="1"/>
  <c r="W7447" i="1"/>
  <c r="W7448" i="1"/>
  <c r="W7449" i="1"/>
  <c r="W7450" i="1"/>
  <c r="W7451" i="1"/>
  <c r="W7452" i="1"/>
  <c r="W7453" i="1"/>
  <c r="W7454" i="1"/>
  <c r="W7455" i="1"/>
  <c r="W7456" i="1"/>
  <c r="W7457" i="1"/>
  <c r="W7458" i="1"/>
  <c r="W7459" i="1"/>
  <c r="W7460" i="1"/>
  <c r="W7461" i="1"/>
  <c r="W7462" i="1"/>
  <c r="W7463" i="1"/>
  <c r="W7464" i="1"/>
  <c r="W7465" i="1"/>
  <c r="W7466" i="1"/>
  <c r="W7467" i="1"/>
  <c r="W7468" i="1"/>
  <c r="W7469" i="1"/>
  <c r="W7470" i="1"/>
  <c r="W7471" i="1"/>
  <c r="W7472" i="1"/>
  <c r="W7473" i="1"/>
  <c r="W7474" i="1"/>
  <c r="W7475" i="1"/>
  <c r="W7476" i="1"/>
  <c r="W7477" i="1"/>
  <c r="W7478" i="1"/>
  <c r="W7479" i="1"/>
  <c r="W7480" i="1"/>
  <c r="W7481" i="1"/>
  <c r="W7482" i="1"/>
  <c r="W7483" i="1"/>
  <c r="W7484" i="1"/>
  <c r="W7485" i="1"/>
  <c r="W7486" i="1"/>
  <c r="W7487" i="1"/>
  <c r="W7488" i="1"/>
  <c r="W7489" i="1"/>
  <c r="W7490" i="1"/>
  <c r="W7491" i="1"/>
  <c r="W7492" i="1"/>
  <c r="W7493" i="1"/>
  <c r="W7494" i="1"/>
  <c r="W7495" i="1"/>
  <c r="W7496" i="1"/>
  <c r="W7497" i="1"/>
  <c r="W7498" i="1"/>
  <c r="W7499" i="1"/>
  <c r="W7500" i="1"/>
  <c r="W7501" i="1"/>
  <c r="W7502" i="1"/>
  <c r="W7503" i="1"/>
  <c r="W7504" i="1"/>
  <c r="W7505" i="1"/>
  <c r="W7506" i="1"/>
  <c r="W7507" i="1"/>
  <c r="W7508" i="1"/>
  <c r="W7509" i="1"/>
  <c r="W7510" i="1"/>
  <c r="W7511" i="1"/>
  <c r="W7512" i="1"/>
  <c r="W7513" i="1"/>
  <c r="W7514" i="1"/>
  <c r="W7515" i="1"/>
  <c r="W7516" i="1"/>
  <c r="W7517" i="1"/>
  <c r="W7518" i="1"/>
  <c r="W7519" i="1"/>
  <c r="W7520" i="1"/>
  <c r="W7521" i="1"/>
  <c r="W7522" i="1"/>
  <c r="W7523" i="1"/>
  <c r="W7524" i="1"/>
  <c r="W7525" i="1"/>
  <c r="W7526" i="1"/>
  <c r="W7527" i="1"/>
  <c r="W7528" i="1"/>
  <c r="W7529" i="1"/>
  <c r="W7530" i="1"/>
  <c r="W7531" i="1"/>
  <c r="W7532" i="1"/>
  <c r="W7533" i="1"/>
  <c r="W7534" i="1"/>
  <c r="W7535" i="1"/>
  <c r="W7536" i="1"/>
  <c r="W7537" i="1"/>
  <c r="W7538" i="1"/>
  <c r="W7539" i="1"/>
  <c r="W7540" i="1"/>
  <c r="W7541" i="1"/>
  <c r="W7542" i="1"/>
  <c r="W7543" i="1"/>
  <c r="W7544" i="1"/>
  <c r="W7545" i="1"/>
  <c r="W7546" i="1"/>
  <c r="W7547" i="1"/>
  <c r="W7548" i="1"/>
  <c r="W7549" i="1"/>
  <c r="W7550" i="1"/>
  <c r="W7551" i="1"/>
  <c r="W7552" i="1"/>
  <c r="W7553" i="1"/>
  <c r="W7554" i="1"/>
  <c r="W7555" i="1"/>
  <c r="W7556" i="1"/>
  <c r="W7557" i="1"/>
  <c r="W7558" i="1"/>
  <c r="W7559" i="1"/>
  <c r="W7560" i="1"/>
  <c r="W7561" i="1"/>
  <c r="W7562" i="1"/>
  <c r="W7563" i="1"/>
  <c r="W7564" i="1"/>
  <c r="W7565" i="1"/>
  <c r="W7566" i="1"/>
  <c r="W7567" i="1"/>
  <c r="W7568" i="1"/>
  <c r="W7569" i="1"/>
  <c r="W7570" i="1"/>
  <c r="W7571" i="1"/>
  <c r="W7572" i="1"/>
  <c r="W7573" i="1"/>
  <c r="W7574" i="1"/>
  <c r="W7575" i="1"/>
  <c r="W7576" i="1"/>
  <c r="W7577" i="1"/>
  <c r="W7578" i="1"/>
  <c r="W7579" i="1"/>
  <c r="W7580" i="1"/>
  <c r="W7581" i="1"/>
  <c r="W7582" i="1"/>
  <c r="W7583" i="1"/>
  <c r="W7584" i="1"/>
  <c r="W7585" i="1"/>
  <c r="W7586" i="1"/>
  <c r="W7587" i="1"/>
  <c r="W7588" i="1"/>
  <c r="W7589" i="1"/>
  <c r="W7590" i="1"/>
  <c r="W7591" i="1"/>
  <c r="W7592" i="1"/>
  <c r="W7593" i="1"/>
  <c r="W7594" i="1"/>
  <c r="W7595" i="1"/>
  <c r="W7596" i="1"/>
  <c r="W7597" i="1"/>
  <c r="W7598" i="1"/>
  <c r="W7599" i="1"/>
  <c r="W7600" i="1"/>
  <c r="W7601" i="1"/>
  <c r="W7602" i="1"/>
  <c r="W7603" i="1"/>
  <c r="W7604" i="1"/>
  <c r="W7605" i="1"/>
  <c r="W7606" i="1"/>
  <c r="W7607" i="1"/>
  <c r="W7608" i="1"/>
  <c r="W7609" i="1"/>
  <c r="W7610" i="1"/>
  <c r="W7611" i="1"/>
  <c r="W7612" i="1"/>
  <c r="W7613" i="1"/>
  <c r="W7614" i="1"/>
  <c r="W7615" i="1"/>
  <c r="W7616" i="1"/>
  <c r="W7617" i="1"/>
  <c r="W7618" i="1"/>
  <c r="W7619" i="1"/>
  <c r="W7620" i="1"/>
  <c r="W7621" i="1"/>
  <c r="W7622" i="1"/>
  <c r="W7623" i="1"/>
  <c r="W7624" i="1"/>
  <c r="W7625" i="1"/>
  <c r="W7626" i="1"/>
  <c r="W7627" i="1"/>
  <c r="W7628" i="1"/>
  <c r="W7629" i="1"/>
  <c r="W7630" i="1"/>
  <c r="W7631" i="1"/>
  <c r="W7632" i="1"/>
  <c r="W7633" i="1"/>
  <c r="W7634" i="1"/>
  <c r="W7635" i="1"/>
  <c r="W7636" i="1"/>
  <c r="W7637" i="1"/>
  <c r="W7638" i="1"/>
  <c r="W7639" i="1"/>
  <c r="W7640" i="1"/>
  <c r="W7641" i="1"/>
  <c r="W7642" i="1"/>
  <c r="W7643" i="1"/>
  <c r="W7644" i="1"/>
  <c r="W7645" i="1"/>
  <c r="W7646" i="1"/>
  <c r="W7647" i="1"/>
  <c r="W7648" i="1"/>
  <c r="W7649" i="1"/>
  <c r="W7650" i="1"/>
  <c r="W7651" i="1"/>
  <c r="W7652" i="1"/>
  <c r="W7653" i="1"/>
  <c r="W7654" i="1"/>
  <c r="W7655" i="1"/>
  <c r="W7656" i="1"/>
  <c r="W7657" i="1"/>
  <c r="W7658" i="1"/>
  <c r="W7659" i="1"/>
  <c r="W7660" i="1"/>
  <c r="W7661" i="1"/>
  <c r="W7662" i="1"/>
  <c r="W7663" i="1"/>
  <c r="W7664" i="1"/>
  <c r="W7665" i="1"/>
  <c r="W7666" i="1"/>
  <c r="W7667" i="1"/>
  <c r="W7668" i="1"/>
  <c r="W7669" i="1"/>
  <c r="W7670" i="1"/>
  <c r="W7671" i="1"/>
  <c r="W7672" i="1"/>
  <c r="W7673" i="1"/>
  <c r="W7674" i="1"/>
  <c r="W7675" i="1"/>
  <c r="W7676" i="1"/>
  <c r="W7677" i="1"/>
  <c r="W7678" i="1"/>
  <c r="W7679" i="1"/>
  <c r="W7680" i="1"/>
  <c r="W7681" i="1"/>
  <c r="W7682" i="1"/>
  <c r="W7683" i="1"/>
  <c r="W7684" i="1"/>
  <c r="W7685" i="1"/>
  <c r="W7686" i="1"/>
  <c r="W7687" i="1"/>
  <c r="W7688" i="1"/>
  <c r="W7689" i="1"/>
  <c r="W7690" i="1"/>
  <c r="W7691" i="1"/>
  <c r="W7692" i="1"/>
  <c r="W7693" i="1"/>
  <c r="W7694" i="1"/>
  <c r="W7695" i="1"/>
  <c r="W7696" i="1"/>
  <c r="W7697" i="1"/>
  <c r="W7698" i="1"/>
  <c r="W7699" i="1"/>
  <c r="W7700" i="1"/>
  <c r="W7701" i="1"/>
  <c r="W7702" i="1"/>
  <c r="W7703" i="1"/>
  <c r="W7704" i="1"/>
  <c r="W7705" i="1"/>
  <c r="W7706" i="1"/>
  <c r="W7707" i="1"/>
  <c r="W7708" i="1"/>
  <c r="W7709" i="1"/>
  <c r="W7710" i="1"/>
  <c r="W7711" i="1"/>
  <c r="W7712" i="1"/>
  <c r="W7713" i="1"/>
  <c r="W7714" i="1"/>
  <c r="W7715" i="1"/>
  <c r="W7716" i="1"/>
  <c r="W7717" i="1"/>
  <c r="W7718" i="1"/>
  <c r="W7719" i="1"/>
  <c r="W7720" i="1"/>
  <c r="W7721" i="1"/>
  <c r="W7722" i="1"/>
  <c r="W7723" i="1"/>
  <c r="W7724" i="1"/>
  <c r="W7725" i="1"/>
  <c r="W7726" i="1"/>
  <c r="W7727" i="1"/>
  <c r="W7728" i="1"/>
  <c r="W7729" i="1"/>
  <c r="W7730" i="1"/>
  <c r="W7731" i="1"/>
  <c r="W7732" i="1"/>
  <c r="W7733" i="1"/>
  <c r="W7734" i="1"/>
  <c r="W7735" i="1"/>
  <c r="W7736" i="1"/>
  <c r="W7737" i="1"/>
  <c r="W7738" i="1"/>
  <c r="W7739" i="1"/>
  <c r="W7740" i="1"/>
  <c r="W7741" i="1"/>
  <c r="W7742" i="1"/>
  <c r="W7743" i="1"/>
  <c r="W7744" i="1"/>
  <c r="W7745" i="1"/>
  <c r="W7746" i="1"/>
  <c r="W7747" i="1"/>
  <c r="W7748" i="1"/>
  <c r="W7749" i="1"/>
  <c r="W7750" i="1"/>
  <c r="W7751" i="1"/>
  <c r="W7752" i="1"/>
  <c r="W7753" i="1"/>
  <c r="W7754" i="1"/>
  <c r="W7755" i="1"/>
  <c r="W7756" i="1"/>
  <c r="W7757" i="1"/>
  <c r="W7758" i="1"/>
  <c r="W7759" i="1"/>
  <c r="W7760" i="1"/>
  <c r="W7761" i="1"/>
  <c r="W7762" i="1"/>
  <c r="W7763" i="1"/>
  <c r="W7764" i="1"/>
  <c r="W7765" i="1"/>
  <c r="W7766" i="1"/>
  <c r="W7767" i="1"/>
  <c r="W7768" i="1"/>
  <c r="W7769" i="1"/>
  <c r="W7770" i="1"/>
  <c r="W7771" i="1"/>
  <c r="W7772" i="1"/>
  <c r="W7773" i="1"/>
  <c r="W7774" i="1"/>
  <c r="W7775" i="1"/>
  <c r="W7776" i="1"/>
  <c r="W7777" i="1"/>
  <c r="W7778" i="1"/>
  <c r="W7779" i="1"/>
  <c r="W7780" i="1"/>
  <c r="W7781" i="1"/>
  <c r="W7782" i="1"/>
  <c r="W7783" i="1"/>
  <c r="W7784" i="1"/>
  <c r="W7785" i="1"/>
  <c r="W7786" i="1"/>
  <c r="W7787" i="1"/>
  <c r="W7788" i="1"/>
  <c r="W7789" i="1"/>
  <c r="W7790" i="1"/>
  <c r="W7791" i="1"/>
  <c r="W7792" i="1"/>
  <c r="W7793" i="1"/>
  <c r="W7794" i="1"/>
  <c r="W7795" i="1"/>
  <c r="W7796" i="1"/>
  <c r="W7797" i="1"/>
  <c r="W7798" i="1"/>
  <c r="W7799" i="1"/>
  <c r="W7800" i="1"/>
  <c r="W7801" i="1"/>
  <c r="W7802" i="1"/>
  <c r="W7803" i="1"/>
  <c r="W7804" i="1"/>
  <c r="W7805" i="1"/>
  <c r="W7806" i="1"/>
  <c r="W7807" i="1"/>
  <c r="W7808" i="1"/>
  <c r="W7809" i="1"/>
  <c r="W7810" i="1"/>
  <c r="W7811" i="1"/>
  <c r="W7812" i="1"/>
  <c r="W7813" i="1"/>
  <c r="W7814" i="1"/>
  <c r="W7815" i="1"/>
  <c r="W7816" i="1"/>
  <c r="W7817" i="1"/>
  <c r="W7818" i="1"/>
  <c r="W7819" i="1"/>
  <c r="W7820" i="1"/>
  <c r="W7821" i="1"/>
  <c r="W7822" i="1"/>
  <c r="W7823" i="1"/>
  <c r="W7824" i="1"/>
  <c r="W7825" i="1"/>
  <c r="W7826" i="1"/>
  <c r="W7827" i="1"/>
  <c r="W7828" i="1"/>
  <c r="W7829" i="1"/>
  <c r="W7830" i="1"/>
  <c r="W7831" i="1"/>
  <c r="W7832" i="1"/>
  <c r="W7833" i="1"/>
  <c r="W7834" i="1"/>
  <c r="W7835" i="1"/>
  <c r="W7836" i="1"/>
  <c r="W7837" i="1"/>
  <c r="W7838" i="1"/>
  <c r="W7839" i="1"/>
  <c r="W7840" i="1"/>
  <c r="W7841" i="1"/>
  <c r="W7842" i="1"/>
  <c r="W7843" i="1"/>
  <c r="W7844" i="1"/>
  <c r="W7845" i="1"/>
  <c r="W7846" i="1"/>
  <c r="W7847" i="1"/>
  <c r="W7848" i="1"/>
  <c r="W7849" i="1"/>
  <c r="W7850" i="1"/>
  <c r="W7851" i="1"/>
  <c r="W7852" i="1"/>
  <c r="W7853" i="1"/>
  <c r="W7854" i="1"/>
  <c r="W7855" i="1"/>
  <c r="W7856" i="1"/>
  <c r="W7857" i="1"/>
  <c r="W7858" i="1"/>
  <c r="W7859" i="1"/>
  <c r="W7860" i="1"/>
  <c r="W7861" i="1"/>
  <c r="W7862" i="1"/>
  <c r="W7863" i="1"/>
  <c r="W7864" i="1"/>
  <c r="W7865" i="1"/>
  <c r="W7866" i="1"/>
  <c r="W7867" i="1"/>
  <c r="W7868" i="1"/>
  <c r="W7869" i="1"/>
  <c r="W7870" i="1"/>
  <c r="W7871" i="1"/>
  <c r="W7872" i="1"/>
  <c r="W7873" i="1"/>
  <c r="W7874" i="1"/>
  <c r="W7875" i="1"/>
  <c r="W7876" i="1"/>
  <c r="W7877" i="1"/>
  <c r="W7878" i="1"/>
  <c r="W7879" i="1"/>
  <c r="W7880" i="1"/>
  <c r="W7881" i="1"/>
  <c r="W7882" i="1"/>
  <c r="W7883" i="1"/>
  <c r="W7884" i="1"/>
  <c r="W7885" i="1"/>
  <c r="W7886" i="1"/>
  <c r="W7887" i="1"/>
  <c r="W7888" i="1"/>
  <c r="W7889" i="1"/>
  <c r="W7890" i="1"/>
  <c r="W7891" i="1"/>
  <c r="W7892" i="1"/>
  <c r="W7893" i="1"/>
  <c r="W7894" i="1"/>
  <c r="W7895" i="1"/>
  <c r="W7896" i="1"/>
  <c r="W7897" i="1"/>
  <c r="W7898" i="1"/>
  <c r="W7899" i="1"/>
  <c r="W7900" i="1"/>
  <c r="W7901" i="1"/>
  <c r="W7902" i="1"/>
  <c r="W7903" i="1"/>
  <c r="W7904" i="1"/>
  <c r="W7905" i="1"/>
  <c r="W7906" i="1"/>
  <c r="W7907" i="1"/>
  <c r="W7908" i="1"/>
  <c r="W7909" i="1"/>
  <c r="W7910" i="1"/>
  <c r="W7911" i="1"/>
  <c r="W7912" i="1"/>
  <c r="W7913" i="1"/>
  <c r="W7914" i="1"/>
  <c r="W7915" i="1"/>
  <c r="W7916" i="1"/>
  <c r="W7917" i="1"/>
  <c r="W7918" i="1"/>
  <c r="W7919" i="1"/>
  <c r="W7920" i="1"/>
  <c r="W7921" i="1"/>
  <c r="W7922" i="1"/>
  <c r="W7923" i="1"/>
  <c r="W7924" i="1"/>
  <c r="W7925" i="1"/>
  <c r="W7926" i="1"/>
  <c r="W7927" i="1"/>
  <c r="W7928" i="1"/>
  <c r="W7929" i="1"/>
  <c r="W7930" i="1"/>
  <c r="W7931" i="1"/>
  <c r="W7932" i="1"/>
  <c r="W7933" i="1"/>
  <c r="W7934" i="1"/>
  <c r="W7935" i="1"/>
  <c r="W7936" i="1"/>
  <c r="W7937" i="1"/>
  <c r="W7938" i="1"/>
  <c r="W7939" i="1"/>
  <c r="W7940" i="1"/>
  <c r="W7941" i="1"/>
  <c r="W7942" i="1"/>
  <c r="W7943" i="1"/>
  <c r="W7944" i="1"/>
  <c r="W7945" i="1"/>
  <c r="W7946" i="1"/>
  <c r="W7947" i="1"/>
  <c r="W7948" i="1"/>
  <c r="W7949" i="1"/>
  <c r="W7950" i="1"/>
  <c r="W7951" i="1"/>
  <c r="W7952" i="1"/>
  <c r="W7953" i="1"/>
  <c r="W7954" i="1"/>
  <c r="W7955" i="1"/>
  <c r="W7956" i="1"/>
  <c r="W7957" i="1"/>
  <c r="W7958" i="1"/>
  <c r="W7959" i="1"/>
  <c r="W7960" i="1"/>
  <c r="W7961" i="1"/>
  <c r="W7962" i="1"/>
  <c r="W7963" i="1"/>
  <c r="W7964" i="1"/>
  <c r="W7965" i="1"/>
  <c r="W7966" i="1"/>
  <c r="W7967" i="1"/>
  <c r="W7968" i="1"/>
  <c r="W7969" i="1"/>
  <c r="W7970" i="1"/>
  <c r="W7971" i="1"/>
  <c r="W7972" i="1"/>
  <c r="W7973" i="1"/>
  <c r="W7974" i="1"/>
  <c r="W7975" i="1"/>
  <c r="W7976" i="1"/>
  <c r="W7977" i="1"/>
  <c r="W7978" i="1"/>
  <c r="W7979" i="1"/>
  <c r="W7980" i="1"/>
  <c r="W7981" i="1"/>
  <c r="W7982" i="1"/>
  <c r="W7983" i="1"/>
  <c r="W7984" i="1"/>
  <c r="W7985" i="1"/>
  <c r="W7986" i="1"/>
  <c r="W7987" i="1"/>
  <c r="W7988" i="1"/>
  <c r="W7989" i="1"/>
  <c r="W7990" i="1"/>
  <c r="W7991" i="1"/>
  <c r="W7992" i="1"/>
  <c r="W7993" i="1"/>
  <c r="W7994" i="1"/>
  <c r="W7995" i="1"/>
  <c r="W7996" i="1"/>
  <c r="W7997" i="1"/>
  <c r="W7998" i="1"/>
  <c r="W7999" i="1"/>
  <c r="W8000" i="1"/>
  <c r="W8001" i="1"/>
  <c r="W8002" i="1"/>
  <c r="W8003" i="1"/>
  <c r="W8004" i="1"/>
  <c r="W8005" i="1"/>
  <c r="W8006" i="1"/>
  <c r="W8007" i="1"/>
  <c r="W8008" i="1"/>
  <c r="W8009" i="1"/>
  <c r="W8010" i="1"/>
  <c r="W8011" i="1"/>
  <c r="W8012" i="1"/>
  <c r="W8013" i="1"/>
  <c r="W8014" i="1"/>
  <c r="W8015" i="1"/>
  <c r="W8016" i="1"/>
  <c r="W8017" i="1"/>
  <c r="W8018" i="1"/>
  <c r="W8019" i="1"/>
  <c r="W8020" i="1"/>
  <c r="W8021" i="1"/>
  <c r="W8022" i="1"/>
  <c r="W8023" i="1"/>
  <c r="W8024" i="1"/>
  <c r="W8025" i="1"/>
  <c r="W8026" i="1"/>
  <c r="W8027" i="1"/>
  <c r="W8028" i="1"/>
  <c r="W8029" i="1"/>
  <c r="W8030" i="1"/>
  <c r="W8031" i="1"/>
  <c r="W8032" i="1"/>
  <c r="W8033" i="1"/>
  <c r="W8034" i="1"/>
  <c r="W8035" i="1"/>
  <c r="W8036" i="1"/>
  <c r="W8037" i="1"/>
  <c r="W8038" i="1"/>
  <c r="W8039" i="1"/>
  <c r="W8040" i="1"/>
  <c r="W8041" i="1"/>
  <c r="W8042" i="1"/>
  <c r="W8043" i="1"/>
  <c r="W8044" i="1"/>
  <c r="W8045" i="1"/>
  <c r="W8046" i="1"/>
  <c r="W8047" i="1"/>
  <c r="W8048" i="1"/>
  <c r="W8049" i="1"/>
  <c r="W8050" i="1"/>
  <c r="W8051" i="1"/>
  <c r="W8052" i="1"/>
  <c r="W8053" i="1"/>
  <c r="W8054" i="1"/>
  <c r="W8055" i="1"/>
  <c r="W8056" i="1"/>
  <c r="W8057" i="1"/>
  <c r="W8058" i="1"/>
  <c r="W8059" i="1"/>
  <c r="W8060" i="1"/>
  <c r="W8061" i="1"/>
  <c r="W8062" i="1"/>
  <c r="W8063" i="1"/>
  <c r="W8064" i="1"/>
  <c r="W8065" i="1"/>
  <c r="W8066" i="1"/>
  <c r="W8067" i="1"/>
  <c r="W8068" i="1"/>
  <c r="W8069" i="1"/>
  <c r="W8070" i="1"/>
  <c r="W8071" i="1"/>
  <c r="W8072" i="1"/>
  <c r="W8073" i="1"/>
  <c r="W8074" i="1"/>
  <c r="W8075" i="1"/>
  <c r="W8076" i="1"/>
  <c r="W8077" i="1"/>
  <c r="W8078" i="1"/>
  <c r="W8079" i="1"/>
  <c r="W8080" i="1"/>
  <c r="W8081" i="1"/>
  <c r="W8082" i="1"/>
  <c r="W8083" i="1"/>
  <c r="W8084" i="1"/>
  <c r="W8085" i="1"/>
  <c r="W8086" i="1"/>
  <c r="W8087" i="1"/>
  <c r="W8088" i="1"/>
  <c r="W8089" i="1"/>
  <c r="W8090" i="1"/>
  <c r="W8091" i="1"/>
  <c r="W8092" i="1"/>
  <c r="W8093" i="1"/>
  <c r="W8094" i="1"/>
  <c r="W8095" i="1"/>
  <c r="W8096" i="1"/>
  <c r="W8097" i="1"/>
  <c r="W8098" i="1"/>
  <c r="W8099" i="1"/>
  <c r="W8100" i="1"/>
  <c r="W8101" i="1"/>
  <c r="W8102" i="1"/>
  <c r="W8103" i="1"/>
  <c r="W8104" i="1"/>
  <c r="W8105" i="1"/>
  <c r="W8106" i="1"/>
  <c r="W8107" i="1"/>
  <c r="W8108" i="1"/>
  <c r="W8109" i="1"/>
  <c r="W8110" i="1"/>
  <c r="W8111" i="1"/>
  <c r="W8112" i="1"/>
  <c r="W8113" i="1"/>
  <c r="W8114" i="1"/>
  <c r="W8115" i="1"/>
  <c r="W8116" i="1"/>
  <c r="W8117" i="1"/>
  <c r="W8118" i="1"/>
  <c r="W8119" i="1"/>
  <c r="W8120" i="1"/>
  <c r="W8121" i="1"/>
  <c r="W8122" i="1"/>
  <c r="W8123" i="1"/>
  <c r="W8124" i="1"/>
  <c r="W8125" i="1"/>
  <c r="W8126" i="1"/>
  <c r="W8127" i="1"/>
  <c r="W8128" i="1"/>
  <c r="W8129" i="1"/>
  <c r="W8130" i="1"/>
  <c r="W8131" i="1"/>
  <c r="W8132" i="1"/>
  <c r="W8133" i="1"/>
  <c r="W8134" i="1"/>
  <c r="W8135" i="1"/>
  <c r="W8136" i="1"/>
  <c r="W8137" i="1"/>
  <c r="W8138" i="1"/>
  <c r="W8139" i="1"/>
  <c r="W8140" i="1"/>
  <c r="W8141" i="1"/>
  <c r="W8142" i="1"/>
  <c r="W8143" i="1"/>
  <c r="W8144" i="1"/>
  <c r="W8145" i="1"/>
  <c r="W8146" i="1"/>
  <c r="W8147" i="1"/>
  <c r="W8148" i="1"/>
  <c r="W8149" i="1"/>
  <c r="W8150" i="1"/>
  <c r="W8151" i="1"/>
  <c r="W8152" i="1"/>
  <c r="W8153" i="1"/>
  <c r="W8154" i="1"/>
  <c r="W8155" i="1"/>
  <c r="W8156" i="1"/>
  <c r="W8157" i="1"/>
  <c r="W8158" i="1"/>
  <c r="W8159" i="1"/>
  <c r="W8160" i="1"/>
  <c r="W8161" i="1"/>
  <c r="W8162" i="1"/>
  <c r="W8163" i="1"/>
  <c r="W8164" i="1"/>
  <c r="W8165" i="1"/>
  <c r="W8166" i="1"/>
  <c r="W8167" i="1"/>
  <c r="W8168" i="1"/>
  <c r="W8169" i="1"/>
  <c r="W8170" i="1"/>
  <c r="W8171" i="1"/>
  <c r="W8172" i="1"/>
  <c r="W8173" i="1"/>
  <c r="W8174" i="1"/>
  <c r="W8175" i="1"/>
  <c r="W8176" i="1"/>
  <c r="W8177" i="1"/>
  <c r="W8178" i="1"/>
  <c r="W8179" i="1"/>
  <c r="W8180" i="1"/>
  <c r="W8181" i="1"/>
  <c r="W8182" i="1"/>
  <c r="W8183" i="1"/>
  <c r="W8184" i="1"/>
  <c r="W8185" i="1"/>
  <c r="W8186" i="1"/>
  <c r="W8187" i="1"/>
  <c r="W8188" i="1"/>
  <c r="W8189" i="1"/>
  <c r="W8190" i="1"/>
  <c r="W8191" i="1"/>
  <c r="W8192" i="1"/>
  <c r="W8193" i="1"/>
  <c r="W8194" i="1"/>
  <c r="W8195" i="1"/>
  <c r="W8196" i="1"/>
  <c r="W8197" i="1"/>
  <c r="W8198" i="1"/>
  <c r="W8199" i="1"/>
  <c r="W8200" i="1"/>
  <c r="W8201" i="1"/>
  <c r="W8202" i="1"/>
  <c r="W8203" i="1"/>
  <c r="W8204" i="1"/>
  <c r="W8205" i="1"/>
  <c r="W8206" i="1"/>
  <c r="W8207" i="1"/>
  <c r="W8208" i="1"/>
  <c r="W8209" i="1"/>
  <c r="W8210" i="1"/>
  <c r="W8211" i="1"/>
  <c r="W8212" i="1"/>
  <c r="W8213" i="1"/>
  <c r="W8214" i="1"/>
  <c r="W8215" i="1"/>
  <c r="W8216" i="1"/>
  <c r="W8217" i="1"/>
  <c r="W8218" i="1"/>
  <c r="W8219" i="1"/>
  <c r="W8220" i="1"/>
  <c r="W8221" i="1"/>
  <c r="W8222" i="1"/>
  <c r="W8223" i="1"/>
  <c r="W8224" i="1"/>
  <c r="W8225" i="1"/>
  <c r="W8226" i="1"/>
  <c r="W8227" i="1"/>
  <c r="W8228" i="1"/>
  <c r="W8229" i="1"/>
  <c r="W8230" i="1"/>
  <c r="W8231" i="1"/>
  <c r="W8232" i="1"/>
  <c r="W8233" i="1"/>
  <c r="W8234" i="1"/>
  <c r="W8235" i="1"/>
  <c r="W8236" i="1"/>
  <c r="W8237" i="1"/>
  <c r="W8238" i="1"/>
  <c r="W8239" i="1"/>
  <c r="W8240" i="1"/>
  <c r="W8241" i="1"/>
  <c r="W8242" i="1"/>
  <c r="W8243" i="1"/>
  <c r="W8244" i="1"/>
  <c r="W8245" i="1"/>
  <c r="W8246" i="1"/>
  <c r="W8247" i="1"/>
  <c r="W8248" i="1"/>
  <c r="W8249" i="1"/>
  <c r="W8250" i="1"/>
  <c r="W8251" i="1"/>
  <c r="W8252" i="1"/>
  <c r="W8253" i="1"/>
  <c r="W8254" i="1"/>
  <c r="W8255" i="1"/>
  <c r="W8256" i="1"/>
  <c r="W8257" i="1"/>
  <c r="W8258" i="1"/>
  <c r="W8259" i="1"/>
  <c r="W8260" i="1"/>
  <c r="W8261" i="1"/>
  <c r="W8262" i="1"/>
  <c r="W8263" i="1"/>
  <c r="W8264" i="1"/>
  <c r="W8265" i="1"/>
  <c r="W8266" i="1"/>
  <c r="W8267" i="1"/>
  <c r="W8268" i="1"/>
  <c r="W8269" i="1"/>
  <c r="W8270" i="1"/>
  <c r="W8271" i="1"/>
  <c r="W8272" i="1"/>
  <c r="W8273" i="1"/>
  <c r="W8274" i="1"/>
  <c r="W8275" i="1"/>
  <c r="W8276" i="1"/>
  <c r="W8277" i="1"/>
  <c r="W8278" i="1"/>
  <c r="W8279" i="1"/>
  <c r="W8280" i="1"/>
  <c r="W8281" i="1"/>
  <c r="W8282" i="1"/>
  <c r="W8283" i="1"/>
  <c r="W8284" i="1"/>
  <c r="W8285" i="1"/>
  <c r="W8286" i="1"/>
  <c r="W8287" i="1"/>
  <c r="W8288" i="1"/>
  <c r="W8289" i="1"/>
  <c r="W8290" i="1"/>
  <c r="W8291" i="1"/>
  <c r="W8292" i="1"/>
  <c r="W8293" i="1"/>
  <c r="W8294" i="1"/>
  <c r="W8295" i="1"/>
  <c r="W8296" i="1"/>
  <c r="W8297" i="1"/>
  <c r="W8298" i="1"/>
  <c r="W8299" i="1"/>
  <c r="W8300" i="1"/>
  <c r="W8301" i="1"/>
  <c r="W8302" i="1"/>
  <c r="W8303" i="1"/>
  <c r="W8304" i="1"/>
  <c r="W8305" i="1"/>
  <c r="W8306" i="1"/>
  <c r="W8307" i="1"/>
  <c r="W8308" i="1"/>
  <c r="W8309" i="1"/>
  <c r="W8310" i="1"/>
  <c r="W8311" i="1"/>
  <c r="W8312" i="1"/>
  <c r="W8313" i="1"/>
  <c r="W8314" i="1"/>
  <c r="W8315" i="1"/>
  <c r="W8316" i="1"/>
  <c r="W8317" i="1"/>
  <c r="W8318" i="1"/>
  <c r="W8319" i="1"/>
  <c r="W8320" i="1"/>
  <c r="W8321" i="1"/>
  <c r="W8322" i="1"/>
  <c r="W8323" i="1"/>
  <c r="W8324" i="1"/>
  <c r="W8325" i="1"/>
  <c r="W8326" i="1"/>
  <c r="W8327" i="1"/>
  <c r="W8328" i="1"/>
  <c r="W8329" i="1"/>
  <c r="W8330" i="1"/>
  <c r="W8331" i="1"/>
  <c r="W8332" i="1"/>
  <c r="W8333" i="1"/>
  <c r="W8334" i="1"/>
  <c r="W8335" i="1"/>
  <c r="W8336" i="1"/>
  <c r="W8337" i="1"/>
  <c r="W8338" i="1"/>
  <c r="W8339" i="1"/>
  <c r="W8340" i="1"/>
  <c r="W8341" i="1"/>
  <c r="W8342" i="1"/>
  <c r="W8343" i="1"/>
  <c r="W8344" i="1"/>
  <c r="W8345" i="1"/>
  <c r="W8346" i="1"/>
  <c r="W8347" i="1"/>
  <c r="W8348" i="1"/>
  <c r="W8349" i="1"/>
  <c r="W8350" i="1"/>
  <c r="W8351" i="1"/>
  <c r="W8352" i="1"/>
  <c r="W8353" i="1"/>
  <c r="W8354" i="1"/>
  <c r="W8355" i="1"/>
  <c r="W8356" i="1"/>
  <c r="W8357" i="1"/>
  <c r="W8358" i="1"/>
  <c r="W8359" i="1"/>
  <c r="W8360" i="1"/>
  <c r="W8361" i="1"/>
  <c r="W8362" i="1"/>
  <c r="W8363" i="1"/>
  <c r="W8364" i="1"/>
  <c r="W8365" i="1"/>
  <c r="W8366" i="1"/>
  <c r="W8367" i="1"/>
  <c r="W8368" i="1"/>
  <c r="W8369" i="1"/>
  <c r="W8370" i="1"/>
  <c r="W8371" i="1"/>
  <c r="W8372" i="1"/>
  <c r="W8373" i="1"/>
  <c r="W8374" i="1"/>
  <c r="W8375" i="1"/>
  <c r="W8376" i="1"/>
  <c r="W8377" i="1"/>
  <c r="W8378" i="1"/>
  <c r="W8379" i="1"/>
  <c r="W8380" i="1"/>
  <c r="W8381" i="1"/>
  <c r="W8382" i="1"/>
  <c r="W8383" i="1"/>
  <c r="W8384" i="1"/>
  <c r="W8385" i="1"/>
  <c r="W8386" i="1"/>
  <c r="W8387" i="1"/>
  <c r="W8388" i="1"/>
  <c r="W8389" i="1"/>
  <c r="W8390" i="1"/>
  <c r="W8391" i="1"/>
  <c r="W8392" i="1"/>
  <c r="W8393" i="1"/>
  <c r="W8394" i="1"/>
  <c r="W8395" i="1"/>
  <c r="W8396" i="1"/>
  <c r="W8397" i="1"/>
  <c r="W8398" i="1"/>
  <c r="W8399" i="1"/>
  <c r="W8400" i="1"/>
  <c r="W8401" i="1"/>
  <c r="W8402" i="1"/>
  <c r="W8403" i="1"/>
  <c r="W8404" i="1"/>
  <c r="W8405" i="1"/>
  <c r="W8406" i="1"/>
  <c r="W8407" i="1"/>
  <c r="W8408" i="1"/>
  <c r="W8409" i="1"/>
  <c r="W8410" i="1"/>
  <c r="W8411" i="1"/>
  <c r="W8412" i="1"/>
  <c r="W8413" i="1"/>
  <c r="W8414" i="1"/>
  <c r="W8415" i="1"/>
  <c r="W8416" i="1"/>
  <c r="W8417" i="1"/>
  <c r="W8418" i="1"/>
  <c r="W8419" i="1"/>
  <c r="W8420" i="1"/>
  <c r="W8421" i="1"/>
  <c r="W8422" i="1"/>
  <c r="W8423" i="1"/>
  <c r="W8424" i="1"/>
  <c r="W8425" i="1"/>
  <c r="W8426" i="1"/>
  <c r="W8427" i="1"/>
  <c r="W8428" i="1"/>
  <c r="W8429" i="1"/>
  <c r="W8430" i="1"/>
  <c r="W8431" i="1"/>
  <c r="W8432" i="1"/>
  <c r="W8433" i="1"/>
  <c r="W8434" i="1"/>
  <c r="W8435" i="1"/>
  <c r="W8436" i="1"/>
  <c r="W8437" i="1"/>
  <c r="W8438" i="1"/>
  <c r="W8439" i="1"/>
  <c r="W8440" i="1"/>
  <c r="W8441" i="1"/>
  <c r="W8442" i="1"/>
  <c r="W8443" i="1"/>
  <c r="W8444" i="1"/>
  <c r="W8445" i="1"/>
  <c r="W8446" i="1"/>
  <c r="W8447" i="1"/>
  <c r="W8448" i="1"/>
  <c r="W8449" i="1"/>
  <c r="W8450" i="1"/>
  <c r="W8451" i="1"/>
  <c r="W8452" i="1"/>
  <c r="W8453" i="1"/>
  <c r="W8454" i="1"/>
  <c r="W8455" i="1"/>
  <c r="W8456" i="1"/>
  <c r="W8457" i="1"/>
  <c r="W8458" i="1"/>
  <c r="W8459" i="1"/>
  <c r="W8460" i="1"/>
  <c r="W8461" i="1"/>
  <c r="W8462" i="1"/>
  <c r="W8463" i="1"/>
  <c r="W8464" i="1"/>
  <c r="W8465" i="1"/>
  <c r="W8466" i="1"/>
  <c r="W8467" i="1"/>
  <c r="W8468" i="1"/>
  <c r="W8469" i="1"/>
  <c r="W8470" i="1"/>
  <c r="W8471" i="1"/>
  <c r="W8472" i="1"/>
  <c r="W8473" i="1"/>
  <c r="W8474" i="1"/>
  <c r="W8475" i="1"/>
  <c r="W8476" i="1"/>
  <c r="W8477" i="1"/>
  <c r="W8478" i="1"/>
  <c r="W8479" i="1"/>
  <c r="W8480" i="1"/>
  <c r="W8481" i="1"/>
  <c r="W8482" i="1"/>
  <c r="W8483" i="1"/>
  <c r="W8484" i="1"/>
  <c r="W8485" i="1"/>
  <c r="W8486" i="1"/>
  <c r="W8487" i="1"/>
  <c r="W8488" i="1"/>
  <c r="W8489" i="1"/>
  <c r="W8490" i="1"/>
  <c r="W8491" i="1"/>
  <c r="W8492" i="1"/>
  <c r="W8493" i="1"/>
  <c r="W8494" i="1"/>
  <c r="W8495" i="1"/>
  <c r="W8496" i="1"/>
  <c r="W8497" i="1"/>
  <c r="W8498" i="1"/>
  <c r="W8499" i="1"/>
  <c r="W8500" i="1"/>
  <c r="W8501" i="1"/>
  <c r="W8502" i="1"/>
  <c r="W8503" i="1"/>
  <c r="W8504" i="1"/>
  <c r="W8505" i="1"/>
  <c r="W8506" i="1"/>
  <c r="W8507" i="1"/>
  <c r="W8508" i="1"/>
  <c r="W8509" i="1"/>
  <c r="W8510" i="1"/>
  <c r="W8511" i="1"/>
  <c r="W8512" i="1"/>
  <c r="W8513" i="1"/>
  <c r="W8514" i="1"/>
  <c r="W8515" i="1"/>
  <c r="W8516" i="1"/>
  <c r="W8517" i="1"/>
  <c r="W8518" i="1"/>
  <c r="W8519" i="1"/>
  <c r="W8520" i="1"/>
  <c r="W8521" i="1"/>
  <c r="W8522" i="1"/>
  <c r="W8523" i="1"/>
  <c r="W8524" i="1"/>
  <c r="W8525" i="1"/>
  <c r="W8526" i="1"/>
  <c r="W8527" i="1"/>
  <c r="W8528" i="1"/>
  <c r="W8529" i="1"/>
  <c r="W8530" i="1"/>
  <c r="W8531" i="1"/>
  <c r="W8532" i="1"/>
  <c r="W8533" i="1"/>
  <c r="W8534" i="1"/>
  <c r="W8535" i="1"/>
  <c r="W8536" i="1"/>
  <c r="W8537" i="1"/>
  <c r="W8538" i="1"/>
  <c r="W8539" i="1"/>
  <c r="W8540" i="1"/>
  <c r="W8541" i="1"/>
  <c r="W8542" i="1"/>
  <c r="W8543" i="1"/>
  <c r="W8544" i="1"/>
  <c r="W8545" i="1"/>
  <c r="W8546" i="1"/>
  <c r="W8547" i="1"/>
  <c r="W8548" i="1"/>
  <c r="W8549" i="1"/>
  <c r="W8550" i="1"/>
  <c r="W8551" i="1"/>
  <c r="W8552" i="1"/>
  <c r="W8553" i="1"/>
  <c r="W8554" i="1"/>
  <c r="W8555" i="1"/>
  <c r="W8556" i="1"/>
  <c r="W8557" i="1"/>
  <c r="W8558" i="1"/>
  <c r="W8559" i="1"/>
  <c r="W8560" i="1"/>
  <c r="W8561" i="1"/>
  <c r="W8562" i="1"/>
  <c r="W8563" i="1"/>
  <c r="W8564" i="1"/>
  <c r="W8565" i="1"/>
  <c r="W8566" i="1"/>
  <c r="W8567" i="1"/>
  <c r="W8568" i="1"/>
  <c r="W8569" i="1"/>
  <c r="W8570" i="1"/>
  <c r="W8571" i="1"/>
  <c r="W8572" i="1"/>
  <c r="W8573" i="1"/>
  <c r="W8574" i="1"/>
  <c r="W8575" i="1"/>
  <c r="W8576" i="1"/>
  <c r="W8577" i="1"/>
  <c r="W8578" i="1"/>
  <c r="W8579" i="1"/>
  <c r="W8580" i="1"/>
  <c r="W8581" i="1"/>
  <c r="W8582" i="1"/>
  <c r="W8583" i="1"/>
  <c r="W8584" i="1"/>
  <c r="W8585" i="1"/>
  <c r="W8586" i="1"/>
  <c r="W8587" i="1"/>
  <c r="W8588" i="1"/>
  <c r="W8589" i="1"/>
  <c r="W8590" i="1"/>
  <c r="W8591" i="1"/>
  <c r="W8592" i="1"/>
  <c r="W8593" i="1"/>
  <c r="W8594" i="1"/>
  <c r="W8595" i="1"/>
  <c r="W8596" i="1"/>
  <c r="W8597" i="1"/>
  <c r="W8598" i="1"/>
  <c r="W8599" i="1"/>
  <c r="W8600" i="1"/>
  <c r="W8601" i="1"/>
  <c r="W8602" i="1"/>
  <c r="W8603" i="1"/>
  <c r="W8604" i="1"/>
  <c r="W8605" i="1"/>
  <c r="W8606" i="1"/>
  <c r="W8607" i="1"/>
  <c r="W8608" i="1"/>
  <c r="W8609" i="1"/>
  <c r="W8610" i="1"/>
  <c r="W8611" i="1"/>
  <c r="W8612" i="1"/>
  <c r="W8613" i="1"/>
  <c r="W8614" i="1"/>
  <c r="W8615" i="1"/>
  <c r="W8616" i="1"/>
  <c r="W8617" i="1"/>
  <c r="W8618" i="1"/>
  <c r="W8619" i="1"/>
  <c r="W8620" i="1"/>
  <c r="W8621" i="1"/>
  <c r="W8622" i="1"/>
  <c r="W8623" i="1"/>
  <c r="W8624" i="1"/>
  <c r="W8625" i="1"/>
  <c r="W8626" i="1"/>
  <c r="W8627" i="1"/>
  <c r="W8628" i="1"/>
  <c r="W8629" i="1"/>
  <c r="W8630" i="1"/>
  <c r="W8631" i="1"/>
  <c r="W8632" i="1"/>
  <c r="W8633" i="1"/>
  <c r="W8634" i="1"/>
  <c r="W8635" i="1"/>
  <c r="W8636" i="1"/>
  <c r="W8637" i="1"/>
  <c r="W8638" i="1"/>
  <c r="W8639" i="1"/>
  <c r="W8640" i="1"/>
  <c r="W8641" i="1"/>
  <c r="W8642" i="1"/>
  <c r="W8643" i="1"/>
  <c r="W8644" i="1"/>
  <c r="W8645" i="1"/>
  <c r="W8646" i="1"/>
  <c r="W8647" i="1"/>
  <c r="W8648" i="1"/>
  <c r="W8649" i="1"/>
  <c r="W8650" i="1"/>
  <c r="W8651" i="1"/>
  <c r="W8652" i="1"/>
  <c r="W8653" i="1"/>
  <c r="W8654" i="1"/>
  <c r="W8655" i="1"/>
  <c r="W8656" i="1"/>
  <c r="W8657" i="1"/>
  <c r="W8658" i="1"/>
  <c r="W8659" i="1"/>
  <c r="W8660" i="1"/>
  <c r="W8661" i="1"/>
  <c r="W8662" i="1"/>
  <c r="W8663" i="1"/>
  <c r="W8664" i="1"/>
  <c r="W8665" i="1"/>
  <c r="W8666" i="1"/>
  <c r="W8667" i="1"/>
  <c r="W8668" i="1"/>
  <c r="W8669" i="1"/>
  <c r="W8670" i="1"/>
  <c r="W8671" i="1"/>
  <c r="W8672" i="1"/>
  <c r="W8673" i="1"/>
  <c r="W8674" i="1"/>
  <c r="W8675" i="1"/>
  <c r="W8676" i="1"/>
  <c r="W8677" i="1"/>
  <c r="W8678" i="1"/>
  <c r="W8679" i="1"/>
  <c r="W8680" i="1"/>
  <c r="W8681" i="1"/>
  <c r="W8682" i="1"/>
  <c r="W8683" i="1"/>
  <c r="W8684" i="1"/>
  <c r="W8685" i="1"/>
  <c r="W8686" i="1"/>
  <c r="W8687" i="1"/>
  <c r="W8688" i="1"/>
  <c r="W8689" i="1"/>
  <c r="W8690" i="1"/>
  <c r="W8691" i="1"/>
  <c r="W8692" i="1"/>
  <c r="W8693" i="1"/>
  <c r="W8694" i="1"/>
  <c r="W8695" i="1"/>
  <c r="W8696" i="1"/>
  <c r="W8697" i="1"/>
  <c r="W8698" i="1"/>
  <c r="W8699" i="1"/>
  <c r="W8700" i="1"/>
  <c r="W8701" i="1"/>
  <c r="W8702" i="1"/>
  <c r="W8703" i="1"/>
  <c r="W8704" i="1"/>
  <c r="W8705" i="1"/>
  <c r="W8706" i="1"/>
  <c r="W8707" i="1"/>
  <c r="W8708" i="1"/>
  <c r="W8709" i="1"/>
  <c r="W8710" i="1"/>
  <c r="W8711" i="1"/>
  <c r="W8712" i="1"/>
  <c r="W8713" i="1"/>
  <c r="W8714" i="1"/>
  <c r="W8715" i="1"/>
  <c r="W8716" i="1"/>
  <c r="W8717" i="1"/>
  <c r="W8718" i="1"/>
  <c r="W8719" i="1"/>
  <c r="W8720" i="1"/>
  <c r="W8721" i="1"/>
  <c r="W8722" i="1"/>
  <c r="W8723" i="1"/>
  <c r="W8724" i="1"/>
  <c r="W8725" i="1"/>
  <c r="W8726" i="1"/>
  <c r="W8727" i="1"/>
  <c r="W8728" i="1"/>
  <c r="W8729" i="1"/>
  <c r="W8730" i="1"/>
  <c r="W8731" i="1"/>
  <c r="W8732" i="1"/>
  <c r="W8733" i="1"/>
  <c r="W8734" i="1"/>
  <c r="W8735" i="1"/>
  <c r="W8736" i="1"/>
  <c r="W8737" i="1"/>
  <c r="W8738" i="1"/>
  <c r="W8739" i="1"/>
  <c r="W8740" i="1"/>
  <c r="W8741" i="1"/>
  <c r="W8742" i="1"/>
  <c r="W8743" i="1"/>
  <c r="W8744" i="1"/>
  <c r="W8745" i="1"/>
  <c r="W8746" i="1"/>
  <c r="W8747" i="1"/>
  <c r="W8748" i="1"/>
  <c r="W8749" i="1"/>
  <c r="W8750" i="1"/>
  <c r="W8751" i="1"/>
  <c r="W8752" i="1"/>
  <c r="W8753" i="1"/>
  <c r="W8754" i="1"/>
  <c r="W8755" i="1"/>
  <c r="W8756" i="1"/>
  <c r="W8757" i="1"/>
  <c r="W8758" i="1"/>
  <c r="W8759" i="1"/>
  <c r="W8760" i="1"/>
  <c r="W8761" i="1"/>
  <c r="W8762" i="1"/>
  <c r="W8763" i="1"/>
  <c r="W8764" i="1"/>
  <c r="W8765" i="1"/>
  <c r="W8766" i="1"/>
  <c r="W8767" i="1"/>
  <c r="W8768" i="1"/>
  <c r="W8769" i="1"/>
  <c r="W8770" i="1"/>
  <c r="W8771" i="1"/>
  <c r="W8772" i="1"/>
  <c r="W8773" i="1"/>
  <c r="W8774" i="1"/>
  <c r="W8775" i="1"/>
  <c r="W8776" i="1"/>
  <c r="W8777" i="1"/>
  <c r="W8778" i="1"/>
  <c r="W8779" i="1"/>
  <c r="W8780" i="1"/>
  <c r="W8781" i="1"/>
  <c r="W8782" i="1"/>
  <c r="W8783" i="1"/>
  <c r="W8784" i="1"/>
  <c r="W8785" i="1"/>
  <c r="W8786" i="1"/>
  <c r="W8787" i="1"/>
  <c r="W8788" i="1"/>
  <c r="W8789" i="1"/>
  <c r="W8790" i="1"/>
  <c r="W8791" i="1"/>
  <c r="W8792" i="1"/>
  <c r="W8793" i="1"/>
  <c r="W8794" i="1"/>
  <c r="W8795" i="1"/>
  <c r="W8796" i="1"/>
  <c r="W8797" i="1"/>
  <c r="W8798" i="1"/>
  <c r="W8799" i="1"/>
  <c r="W8800" i="1"/>
  <c r="W8801" i="1"/>
  <c r="W8802" i="1"/>
  <c r="W8803" i="1"/>
  <c r="W8804" i="1"/>
  <c r="W8805" i="1"/>
  <c r="W8806" i="1"/>
  <c r="W8807" i="1"/>
  <c r="W8808" i="1"/>
  <c r="W8809" i="1"/>
  <c r="W8810" i="1"/>
  <c r="W8811" i="1"/>
  <c r="W8812" i="1"/>
  <c r="W8813" i="1"/>
  <c r="W8814" i="1"/>
  <c r="W8815" i="1"/>
  <c r="W8816" i="1"/>
  <c r="W8817" i="1"/>
  <c r="W8818" i="1"/>
  <c r="W8819" i="1"/>
  <c r="W8820" i="1"/>
  <c r="W8821" i="1"/>
  <c r="W8822" i="1"/>
  <c r="W8823" i="1"/>
  <c r="W8824" i="1"/>
  <c r="W8825" i="1"/>
  <c r="W8826" i="1"/>
  <c r="W8827" i="1"/>
  <c r="W8828" i="1"/>
  <c r="W8829" i="1"/>
  <c r="W8830" i="1"/>
  <c r="W8831" i="1"/>
  <c r="W8832" i="1"/>
  <c r="W8833" i="1"/>
  <c r="W8834" i="1"/>
  <c r="W8835" i="1"/>
  <c r="W8836" i="1"/>
  <c r="W8837" i="1"/>
  <c r="W8838" i="1"/>
  <c r="W8839" i="1"/>
  <c r="W8840" i="1"/>
  <c r="W8841" i="1"/>
  <c r="W8842" i="1"/>
  <c r="W8843" i="1"/>
  <c r="W8844" i="1"/>
  <c r="W8845" i="1"/>
  <c r="W8846" i="1"/>
  <c r="W8847" i="1"/>
  <c r="W8848" i="1"/>
  <c r="W8849" i="1"/>
  <c r="W8850" i="1"/>
  <c r="W8851" i="1"/>
  <c r="W8852" i="1"/>
  <c r="W8853" i="1"/>
  <c r="W8854" i="1"/>
  <c r="W8855" i="1"/>
  <c r="W8856" i="1"/>
  <c r="W8857" i="1"/>
  <c r="W8858" i="1"/>
  <c r="W8859" i="1"/>
  <c r="W8860" i="1"/>
  <c r="W8861" i="1"/>
  <c r="W8862" i="1"/>
  <c r="W8863" i="1"/>
  <c r="W8864" i="1"/>
  <c r="W8865" i="1"/>
  <c r="W8866" i="1"/>
  <c r="W8867" i="1"/>
  <c r="W8868" i="1"/>
  <c r="W8869" i="1"/>
  <c r="W8870" i="1"/>
  <c r="W8871" i="1"/>
  <c r="W8872" i="1"/>
  <c r="W8873" i="1"/>
  <c r="W8874" i="1"/>
  <c r="W8875" i="1"/>
  <c r="W8876" i="1"/>
  <c r="W8877" i="1"/>
  <c r="W8878" i="1"/>
  <c r="W8879" i="1"/>
  <c r="W8880" i="1"/>
  <c r="W8881" i="1"/>
  <c r="W8882" i="1"/>
  <c r="W8883" i="1"/>
  <c r="W8884" i="1"/>
  <c r="W8885" i="1"/>
  <c r="W8886" i="1"/>
  <c r="W8887" i="1"/>
  <c r="W8888" i="1"/>
  <c r="W8889" i="1"/>
  <c r="W8890" i="1"/>
  <c r="W8891" i="1"/>
  <c r="W8892" i="1"/>
  <c r="W8893" i="1"/>
  <c r="W8894" i="1"/>
  <c r="W8895" i="1"/>
  <c r="W8896" i="1"/>
  <c r="W8897" i="1"/>
  <c r="W8898" i="1"/>
  <c r="W8899" i="1"/>
  <c r="W8900" i="1"/>
  <c r="W8901" i="1"/>
  <c r="W8902" i="1"/>
  <c r="W8903" i="1"/>
  <c r="W8904" i="1"/>
  <c r="W8905" i="1"/>
  <c r="W8906" i="1"/>
  <c r="W8907" i="1"/>
  <c r="W8908" i="1"/>
  <c r="W8909" i="1"/>
  <c r="W8910" i="1"/>
  <c r="W8911" i="1"/>
  <c r="W8912" i="1"/>
  <c r="W8913" i="1"/>
  <c r="W8914" i="1"/>
  <c r="W8915" i="1"/>
  <c r="W8916" i="1"/>
  <c r="W8917" i="1"/>
  <c r="W8918" i="1"/>
  <c r="W8919" i="1"/>
  <c r="W8920" i="1"/>
  <c r="W8921" i="1"/>
  <c r="W8922" i="1"/>
  <c r="W8923" i="1"/>
  <c r="W8924" i="1"/>
  <c r="W8925" i="1"/>
  <c r="W8926" i="1"/>
  <c r="W8927" i="1"/>
  <c r="W8928" i="1"/>
  <c r="W8929" i="1"/>
  <c r="W8930" i="1"/>
  <c r="W8931" i="1"/>
  <c r="W8932" i="1"/>
  <c r="W8933" i="1"/>
  <c r="W8934" i="1"/>
  <c r="W8935" i="1"/>
  <c r="W8936" i="1"/>
  <c r="W8937" i="1"/>
  <c r="W8938" i="1"/>
  <c r="W8939" i="1"/>
  <c r="W8940" i="1"/>
  <c r="W8941" i="1"/>
  <c r="W8942" i="1"/>
  <c r="W8943" i="1"/>
  <c r="W8944" i="1"/>
  <c r="W8945" i="1"/>
  <c r="W8946" i="1"/>
  <c r="W8947" i="1"/>
  <c r="W8948" i="1"/>
  <c r="W8949" i="1"/>
  <c r="W8950" i="1"/>
  <c r="W8951" i="1"/>
  <c r="W8952" i="1"/>
  <c r="W8953" i="1"/>
  <c r="W8954" i="1"/>
  <c r="W8955" i="1"/>
  <c r="W8956" i="1"/>
  <c r="W8957" i="1"/>
  <c r="W8958" i="1"/>
  <c r="W8959" i="1"/>
  <c r="W8960" i="1"/>
  <c r="W8961" i="1"/>
  <c r="W8962" i="1"/>
  <c r="W8963" i="1"/>
  <c r="W8964" i="1"/>
  <c r="W8965" i="1"/>
  <c r="W8966" i="1"/>
  <c r="W8967" i="1"/>
  <c r="W8968" i="1"/>
  <c r="W8969" i="1"/>
  <c r="W8970" i="1"/>
  <c r="W8971" i="1"/>
  <c r="W8972" i="1"/>
  <c r="W8973" i="1"/>
  <c r="W8974" i="1"/>
  <c r="W8975" i="1"/>
  <c r="W8976" i="1"/>
  <c r="W8977" i="1"/>
  <c r="W8978" i="1"/>
  <c r="W8979" i="1"/>
  <c r="W8980" i="1"/>
  <c r="W8981" i="1"/>
  <c r="W8982" i="1"/>
  <c r="W8983" i="1"/>
  <c r="W8984" i="1"/>
  <c r="W8985" i="1"/>
  <c r="W8986" i="1"/>
  <c r="W8987" i="1"/>
  <c r="W8988" i="1"/>
  <c r="W8989" i="1"/>
  <c r="W8990" i="1"/>
  <c r="W8991" i="1"/>
  <c r="W8992" i="1"/>
  <c r="W8993" i="1"/>
  <c r="W8994" i="1"/>
  <c r="W8995" i="1"/>
  <c r="W8996" i="1"/>
  <c r="W8997" i="1"/>
  <c r="W8998" i="1"/>
  <c r="W8999" i="1"/>
  <c r="W9000" i="1"/>
  <c r="W9001" i="1"/>
  <c r="W9002" i="1"/>
  <c r="W9003" i="1"/>
  <c r="W9004" i="1"/>
  <c r="W9005" i="1"/>
  <c r="W9006" i="1"/>
  <c r="W9007" i="1"/>
  <c r="W9008" i="1"/>
  <c r="W9009" i="1"/>
  <c r="W9010" i="1"/>
  <c r="W9011" i="1"/>
  <c r="W9012" i="1"/>
  <c r="W9013" i="1"/>
  <c r="W9014" i="1"/>
  <c r="W9015" i="1"/>
  <c r="W9016" i="1"/>
  <c r="W9017" i="1"/>
  <c r="W9018" i="1"/>
  <c r="W9019" i="1"/>
  <c r="W9020" i="1"/>
  <c r="W9021" i="1"/>
  <c r="W9022" i="1"/>
  <c r="W9023" i="1"/>
  <c r="W9024" i="1"/>
  <c r="W9025" i="1"/>
  <c r="W9026" i="1"/>
  <c r="W9027" i="1"/>
  <c r="W9028" i="1"/>
  <c r="W9029" i="1"/>
  <c r="W9030" i="1"/>
  <c r="W9031" i="1"/>
  <c r="W9032" i="1"/>
  <c r="W9033" i="1"/>
  <c r="W9034" i="1"/>
  <c r="W9035" i="1"/>
  <c r="W9036" i="1"/>
  <c r="W9037" i="1"/>
  <c r="W9038" i="1"/>
  <c r="W9039" i="1"/>
  <c r="W9040" i="1"/>
  <c r="W9041" i="1"/>
  <c r="W9042" i="1"/>
  <c r="W9043" i="1"/>
  <c r="W9044" i="1"/>
  <c r="W9045" i="1"/>
  <c r="W9046" i="1"/>
  <c r="W9047" i="1"/>
  <c r="W9048" i="1"/>
  <c r="W9049" i="1"/>
  <c r="W9050" i="1"/>
  <c r="W9051" i="1"/>
  <c r="W9052" i="1"/>
  <c r="W9053" i="1"/>
  <c r="W9054" i="1"/>
  <c r="W9055" i="1"/>
  <c r="W9056" i="1"/>
  <c r="W9057" i="1"/>
  <c r="W9058" i="1"/>
  <c r="W9059" i="1"/>
  <c r="W9060" i="1"/>
  <c r="W9061" i="1"/>
  <c r="W9062" i="1"/>
  <c r="W9063" i="1"/>
  <c r="W9064" i="1"/>
  <c r="W9065" i="1"/>
  <c r="W9066" i="1"/>
  <c r="W9067" i="1"/>
  <c r="W9068" i="1"/>
  <c r="W9069" i="1"/>
  <c r="W9070" i="1"/>
  <c r="W9071" i="1"/>
  <c r="W9072" i="1"/>
  <c r="W9073" i="1"/>
  <c r="W9074" i="1"/>
  <c r="W9075" i="1"/>
  <c r="W9076" i="1"/>
  <c r="W9077" i="1"/>
  <c r="W9078" i="1"/>
  <c r="W9079" i="1"/>
  <c r="W9080" i="1"/>
  <c r="W9081" i="1"/>
  <c r="W9082" i="1"/>
  <c r="W9083" i="1"/>
  <c r="W9084" i="1"/>
  <c r="W9085" i="1"/>
  <c r="W9086" i="1"/>
  <c r="W9087" i="1"/>
  <c r="W9088" i="1"/>
  <c r="W9089" i="1"/>
  <c r="W9090" i="1"/>
  <c r="W9091" i="1"/>
  <c r="W9092" i="1"/>
  <c r="W9093" i="1"/>
  <c r="W9094" i="1"/>
  <c r="W9095" i="1"/>
  <c r="W9096" i="1"/>
  <c r="W9097" i="1"/>
  <c r="W9098" i="1"/>
  <c r="W9099" i="1"/>
  <c r="W9100" i="1"/>
  <c r="W9101" i="1"/>
  <c r="W9102" i="1"/>
  <c r="W9103" i="1"/>
  <c r="W9104" i="1"/>
  <c r="W9105" i="1"/>
  <c r="W9106" i="1"/>
  <c r="W9107" i="1"/>
  <c r="W9108" i="1"/>
  <c r="W9109" i="1"/>
  <c r="W9110" i="1"/>
  <c r="W9111" i="1"/>
  <c r="W9112" i="1"/>
  <c r="W9113" i="1"/>
  <c r="W9114" i="1"/>
  <c r="W9115" i="1"/>
  <c r="W9116" i="1"/>
  <c r="W9117" i="1"/>
  <c r="W9118" i="1"/>
  <c r="W9119" i="1"/>
  <c r="W9120" i="1"/>
  <c r="W9121" i="1"/>
  <c r="W9122" i="1"/>
  <c r="W9123" i="1"/>
  <c r="W9124" i="1"/>
  <c r="W9125" i="1"/>
  <c r="W9126" i="1"/>
  <c r="W9127" i="1"/>
  <c r="W9128" i="1"/>
  <c r="W9129" i="1"/>
  <c r="W9130" i="1"/>
  <c r="W9131" i="1"/>
  <c r="W9132" i="1"/>
  <c r="W9133" i="1"/>
  <c r="W9134" i="1"/>
  <c r="W9135" i="1"/>
  <c r="W9136" i="1"/>
  <c r="W9137" i="1"/>
  <c r="W9138" i="1"/>
  <c r="W9139" i="1"/>
  <c r="W9140" i="1"/>
  <c r="W9141" i="1"/>
  <c r="W9142" i="1"/>
  <c r="W9143" i="1"/>
  <c r="W9144" i="1"/>
  <c r="W9145" i="1"/>
  <c r="W9146" i="1"/>
  <c r="W9147" i="1"/>
  <c r="W9148" i="1"/>
  <c r="W9149" i="1"/>
  <c r="W9150" i="1"/>
  <c r="W9151" i="1"/>
  <c r="W9152" i="1"/>
  <c r="W9153" i="1"/>
  <c r="W9154" i="1"/>
  <c r="W9155" i="1"/>
  <c r="W9156" i="1"/>
  <c r="W9157" i="1"/>
  <c r="W9158" i="1"/>
  <c r="W9159" i="1"/>
  <c r="W9160" i="1"/>
  <c r="W9161" i="1"/>
  <c r="W9162" i="1"/>
  <c r="W9163" i="1"/>
  <c r="W9164" i="1"/>
  <c r="W9165" i="1"/>
  <c r="W9166" i="1"/>
  <c r="W9167" i="1"/>
  <c r="W9168" i="1"/>
  <c r="W9169" i="1"/>
  <c r="W9170" i="1"/>
  <c r="W9171" i="1"/>
  <c r="W9172" i="1"/>
  <c r="W9173" i="1"/>
  <c r="W9174" i="1"/>
  <c r="W9175" i="1"/>
  <c r="W9176" i="1"/>
  <c r="W9177" i="1"/>
  <c r="W9178" i="1"/>
  <c r="W9179" i="1"/>
  <c r="W9180" i="1"/>
  <c r="W9181" i="1"/>
  <c r="W9182" i="1"/>
  <c r="W9183" i="1"/>
  <c r="W9184" i="1"/>
  <c r="W9185" i="1"/>
  <c r="W9186" i="1"/>
  <c r="W9187" i="1"/>
  <c r="W9188" i="1"/>
  <c r="W9189" i="1"/>
  <c r="W9190" i="1"/>
  <c r="W9191" i="1"/>
  <c r="W9192" i="1"/>
  <c r="W9193" i="1"/>
  <c r="W9194" i="1"/>
  <c r="W9195" i="1"/>
  <c r="W9196" i="1"/>
  <c r="W9197" i="1"/>
  <c r="W9198" i="1"/>
  <c r="W9199" i="1"/>
  <c r="W9200" i="1"/>
  <c r="W9201" i="1"/>
  <c r="W9202" i="1"/>
  <c r="W9203" i="1"/>
  <c r="W9204" i="1"/>
  <c r="W9205" i="1"/>
  <c r="W9206" i="1"/>
  <c r="W9207" i="1"/>
  <c r="W9208" i="1"/>
  <c r="W9209" i="1"/>
  <c r="W9210" i="1"/>
  <c r="W9211" i="1"/>
  <c r="W9212" i="1"/>
  <c r="W9213" i="1"/>
  <c r="W9214" i="1"/>
  <c r="W9215" i="1"/>
  <c r="W9216" i="1"/>
  <c r="W9217" i="1"/>
  <c r="W9218" i="1"/>
  <c r="W9219" i="1"/>
  <c r="W9220" i="1"/>
  <c r="W9221" i="1"/>
  <c r="W9222" i="1"/>
  <c r="W9223" i="1"/>
  <c r="W9224" i="1"/>
  <c r="W9225" i="1"/>
  <c r="W9226" i="1"/>
  <c r="W9227" i="1"/>
  <c r="W9228" i="1"/>
  <c r="W9229" i="1"/>
  <c r="W9230" i="1"/>
  <c r="W9231" i="1"/>
  <c r="W9232" i="1"/>
  <c r="W9233" i="1"/>
  <c r="W9234" i="1"/>
  <c r="W9235" i="1"/>
  <c r="W9236" i="1"/>
  <c r="W9237" i="1"/>
  <c r="W9238" i="1"/>
  <c r="W9239" i="1"/>
  <c r="W9240" i="1"/>
  <c r="W9241" i="1"/>
  <c r="W9242" i="1"/>
  <c r="W9243" i="1"/>
  <c r="W9244" i="1"/>
  <c r="W9245" i="1"/>
  <c r="W9246" i="1"/>
  <c r="W9247" i="1"/>
  <c r="W9248" i="1"/>
  <c r="W9249" i="1"/>
  <c r="W9250" i="1"/>
  <c r="W9251" i="1"/>
  <c r="W9252" i="1"/>
  <c r="W9253" i="1"/>
  <c r="W9254" i="1"/>
  <c r="W9255" i="1"/>
  <c r="W9256" i="1"/>
  <c r="W9257" i="1"/>
  <c r="W9258" i="1"/>
  <c r="W9259" i="1"/>
  <c r="W9260" i="1"/>
  <c r="W9261" i="1"/>
  <c r="W9262" i="1"/>
  <c r="W9263" i="1"/>
  <c r="W9264" i="1"/>
  <c r="W9265" i="1"/>
  <c r="W9266" i="1"/>
  <c r="W9267" i="1"/>
  <c r="W9268" i="1"/>
  <c r="W9269" i="1"/>
  <c r="W9270" i="1"/>
  <c r="W9271" i="1"/>
  <c r="W9272" i="1"/>
  <c r="W9273" i="1"/>
  <c r="W9274" i="1"/>
  <c r="W9275" i="1"/>
  <c r="W9276" i="1"/>
  <c r="W9277" i="1"/>
  <c r="W9278" i="1"/>
  <c r="W9279" i="1"/>
  <c r="W9280" i="1"/>
  <c r="W9281" i="1"/>
  <c r="W9282" i="1"/>
  <c r="W9283" i="1"/>
  <c r="W9284" i="1"/>
  <c r="W9285" i="1"/>
  <c r="W9286" i="1"/>
  <c r="W9287" i="1"/>
  <c r="W9288" i="1"/>
  <c r="W9289" i="1"/>
  <c r="W9290" i="1"/>
  <c r="W9291" i="1"/>
  <c r="W9292" i="1"/>
  <c r="W9293" i="1"/>
  <c r="W9294" i="1"/>
  <c r="W9295" i="1"/>
  <c r="W9296" i="1"/>
  <c r="W9297" i="1"/>
  <c r="W9298" i="1"/>
  <c r="W9299" i="1"/>
  <c r="W9300" i="1"/>
  <c r="W9301" i="1"/>
  <c r="W9302" i="1"/>
  <c r="W9303" i="1"/>
  <c r="W9304" i="1"/>
  <c r="W9305" i="1"/>
  <c r="W9306" i="1"/>
  <c r="W9307" i="1"/>
  <c r="W9308" i="1"/>
  <c r="W9309" i="1"/>
  <c r="W9310" i="1"/>
  <c r="W9311" i="1"/>
  <c r="W9312" i="1"/>
  <c r="W9313" i="1"/>
  <c r="W9314" i="1"/>
  <c r="W9315" i="1"/>
  <c r="W9316" i="1"/>
  <c r="W9317" i="1"/>
  <c r="W9318" i="1"/>
  <c r="W9319" i="1"/>
  <c r="W9320" i="1"/>
  <c r="W9321" i="1"/>
  <c r="W9322" i="1"/>
  <c r="W9323" i="1"/>
  <c r="W9324" i="1"/>
  <c r="W9325" i="1"/>
  <c r="W9326" i="1"/>
  <c r="W9327" i="1"/>
  <c r="W9328" i="1"/>
  <c r="W9329" i="1"/>
  <c r="W9330" i="1"/>
  <c r="W9331" i="1"/>
  <c r="W9332" i="1"/>
  <c r="W9333" i="1"/>
  <c r="W9334" i="1"/>
  <c r="W9335" i="1"/>
  <c r="W9336" i="1"/>
  <c r="W9337" i="1"/>
  <c r="W9338" i="1"/>
  <c r="W9339" i="1"/>
  <c r="W9340" i="1"/>
  <c r="W9341" i="1"/>
  <c r="W9342" i="1"/>
  <c r="W9343" i="1"/>
  <c r="W9344" i="1"/>
  <c r="W9345" i="1"/>
  <c r="W9346" i="1"/>
  <c r="W9347" i="1"/>
  <c r="W9348" i="1"/>
  <c r="W9349" i="1"/>
  <c r="W9350" i="1"/>
  <c r="W9351" i="1"/>
  <c r="W9352" i="1"/>
  <c r="W9353" i="1"/>
  <c r="W9354" i="1"/>
  <c r="W9355" i="1"/>
  <c r="W9356" i="1"/>
  <c r="W9357" i="1"/>
  <c r="W9358" i="1"/>
  <c r="W9359" i="1"/>
  <c r="W9360" i="1"/>
  <c r="W9361" i="1"/>
  <c r="W9362" i="1"/>
  <c r="W9363" i="1"/>
  <c r="W9364" i="1"/>
  <c r="W9365" i="1"/>
  <c r="W9366" i="1"/>
  <c r="W9367" i="1"/>
  <c r="W9368" i="1"/>
  <c r="W9369" i="1"/>
  <c r="W9370" i="1"/>
  <c r="W9371" i="1"/>
  <c r="W9372" i="1"/>
  <c r="W9373" i="1"/>
  <c r="W9374" i="1"/>
  <c r="W9375" i="1"/>
  <c r="W9376" i="1"/>
  <c r="W9377" i="1"/>
  <c r="W9378" i="1"/>
  <c r="W9379" i="1"/>
  <c r="W9380" i="1"/>
  <c r="W9381" i="1"/>
  <c r="W9382" i="1"/>
  <c r="W9383" i="1"/>
  <c r="W9384" i="1"/>
  <c r="W9385" i="1"/>
  <c r="W9386" i="1"/>
  <c r="W9387" i="1"/>
  <c r="W9388" i="1"/>
  <c r="W9389" i="1"/>
  <c r="W9390" i="1"/>
  <c r="W9391" i="1"/>
  <c r="W9392" i="1"/>
  <c r="W9393" i="1"/>
  <c r="W9394" i="1"/>
  <c r="W9395" i="1"/>
  <c r="W9396" i="1"/>
  <c r="W9397" i="1"/>
  <c r="W9398" i="1"/>
  <c r="W9399" i="1"/>
  <c r="W9400" i="1"/>
  <c r="W9401" i="1"/>
  <c r="W9402" i="1"/>
  <c r="W9403" i="1"/>
  <c r="W9404" i="1"/>
  <c r="W9405" i="1"/>
  <c r="W9406" i="1"/>
  <c r="W9407" i="1"/>
  <c r="W9408" i="1"/>
  <c r="W9409" i="1"/>
  <c r="W9410" i="1"/>
  <c r="W9411" i="1"/>
  <c r="W9412" i="1"/>
  <c r="W9413" i="1"/>
  <c r="W9414" i="1"/>
  <c r="W9415" i="1"/>
  <c r="W9416" i="1"/>
  <c r="W9417" i="1"/>
  <c r="W9418" i="1"/>
  <c r="W9419" i="1"/>
  <c r="W9420" i="1"/>
  <c r="W9421" i="1"/>
  <c r="W9422" i="1"/>
  <c r="W9423" i="1"/>
  <c r="W9424" i="1"/>
  <c r="W9425" i="1"/>
  <c r="W9426" i="1"/>
  <c r="W9427" i="1"/>
  <c r="W9428" i="1"/>
  <c r="W9429" i="1"/>
  <c r="W9430" i="1"/>
  <c r="W9431" i="1"/>
  <c r="W9432" i="1"/>
  <c r="W9433" i="1"/>
  <c r="W9434" i="1"/>
  <c r="W9435" i="1"/>
  <c r="W9436" i="1"/>
  <c r="W9437" i="1"/>
  <c r="W9438" i="1"/>
  <c r="W9439" i="1"/>
  <c r="W9440" i="1"/>
  <c r="W9441" i="1"/>
  <c r="W9442" i="1"/>
  <c r="W9443" i="1"/>
  <c r="W9444" i="1"/>
  <c r="W9445" i="1"/>
  <c r="W9446" i="1"/>
  <c r="W9447" i="1"/>
  <c r="W9448" i="1"/>
  <c r="W9449" i="1"/>
  <c r="W9450" i="1"/>
  <c r="W9451" i="1"/>
  <c r="W9452" i="1"/>
  <c r="W9453" i="1"/>
  <c r="W9454" i="1"/>
  <c r="W9455" i="1"/>
  <c r="W9456" i="1"/>
  <c r="W9457" i="1"/>
  <c r="W9458" i="1"/>
  <c r="W9459" i="1"/>
  <c r="W9460" i="1"/>
  <c r="W9461" i="1"/>
  <c r="W9462" i="1"/>
  <c r="W9463" i="1"/>
  <c r="W9464" i="1"/>
  <c r="W9465" i="1"/>
  <c r="W9466" i="1"/>
  <c r="W9467" i="1"/>
  <c r="W9468" i="1"/>
  <c r="W9469" i="1"/>
  <c r="W9470" i="1"/>
  <c r="W9471" i="1"/>
  <c r="W9472" i="1"/>
  <c r="W9473" i="1"/>
  <c r="W9474" i="1"/>
  <c r="W9475" i="1"/>
  <c r="W9476" i="1"/>
  <c r="W9477" i="1"/>
  <c r="W9478" i="1"/>
  <c r="W9479" i="1"/>
  <c r="W9480" i="1"/>
  <c r="W9481" i="1"/>
  <c r="W9482" i="1"/>
  <c r="W9483" i="1"/>
  <c r="W9484" i="1"/>
  <c r="W9485" i="1"/>
  <c r="W9486" i="1"/>
  <c r="W9487" i="1"/>
  <c r="W9488" i="1"/>
  <c r="W9489" i="1"/>
  <c r="W9490" i="1"/>
  <c r="W9491" i="1"/>
  <c r="W9492" i="1"/>
  <c r="W9493" i="1"/>
  <c r="W9494" i="1"/>
  <c r="W9495" i="1"/>
  <c r="W9496" i="1"/>
  <c r="W9497" i="1"/>
  <c r="W9498" i="1"/>
  <c r="W9499" i="1"/>
  <c r="W9500" i="1"/>
  <c r="W9501" i="1"/>
  <c r="W9502" i="1"/>
  <c r="W9503" i="1"/>
  <c r="W9504" i="1"/>
  <c r="W9505" i="1"/>
  <c r="W9506" i="1"/>
  <c r="W9507" i="1"/>
  <c r="W9508" i="1"/>
  <c r="W9509" i="1"/>
  <c r="W9510" i="1"/>
  <c r="W9511" i="1"/>
  <c r="W9512" i="1"/>
  <c r="W9513" i="1"/>
  <c r="W9514" i="1"/>
  <c r="W9515" i="1"/>
  <c r="W9516" i="1"/>
  <c r="W9517" i="1"/>
  <c r="W9518" i="1"/>
  <c r="W9519" i="1"/>
  <c r="W9520" i="1"/>
  <c r="W9521" i="1"/>
  <c r="W9522" i="1"/>
  <c r="W9523" i="1"/>
  <c r="W9524" i="1"/>
  <c r="W9525" i="1"/>
  <c r="W9526" i="1"/>
  <c r="W9527" i="1"/>
  <c r="W9528" i="1"/>
  <c r="W9529" i="1"/>
  <c r="W9530" i="1"/>
  <c r="W9531" i="1"/>
  <c r="W9532" i="1"/>
  <c r="W9533" i="1"/>
  <c r="W9534" i="1"/>
  <c r="W9535" i="1"/>
  <c r="W9536" i="1"/>
  <c r="W9537" i="1"/>
  <c r="W9538" i="1"/>
  <c r="W9539" i="1"/>
  <c r="W9540" i="1"/>
  <c r="W9541" i="1"/>
  <c r="W9542" i="1"/>
  <c r="W9543" i="1"/>
  <c r="W9544" i="1"/>
  <c r="W9545" i="1"/>
  <c r="W9546" i="1"/>
  <c r="W9547" i="1"/>
  <c r="W9548" i="1"/>
  <c r="W9549" i="1"/>
  <c r="W9550" i="1"/>
  <c r="W9551" i="1"/>
  <c r="W9552" i="1"/>
  <c r="W9553" i="1"/>
  <c r="W9554" i="1"/>
  <c r="W9555" i="1"/>
  <c r="W9556" i="1"/>
  <c r="W9557" i="1"/>
  <c r="W9558" i="1"/>
  <c r="W9559" i="1"/>
  <c r="W9560" i="1"/>
  <c r="W9561" i="1"/>
  <c r="W9562" i="1"/>
  <c r="W9563" i="1"/>
  <c r="W9564" i="1"/>
  <c r="W9565" i="1"/>
  <c r="W9566" i="1"/>
  <c r="W9567" i="1"/>
  <c r="W9568" i="1"/>
  <c r="W9569" i="1"/>
  <c r="W9570" i="1"/>
  <c r="W9571" i="1"/>
  <c r="W9572" i="1"/>
  <c r="W9573" i="1"/>
  <c r="W9574" i="1"/>
  <c r="W9575" i="1"/>
  <c r="W9576" i="1"/>
  <c r="W9577" i="1"/>
  <c r="W9578" i="1"/>
  <c r="W9579" i="1"/>
  <c r="W9580" i="1"/>
  <c r="W9581" i="1"/>
  <c r="W9582" i="1"/>
  <c r="W9583" i="1"/>
  <c r="W9584" i="1"/>
  <c r="W9585" i="1"/>
  <c r="W9586" i="1"/>
  <c r="W9587" i="1"/>
  <c r="W9588" i="1"/>
  <c r="W9589" i="1"/>
  <c r="W9590" i="1"/>
  <c r="W9591" i="1"/>
  <c r="W9592" i="1"/>
  <c r="W9593" i="1"/>
  <c r="W9594" i="1"/>
  <c r="W9595" i="1"/>
  <c r="W9596" i="1"/>
  <c r="W9597" i="1"/>
  <c r="W9598" i="1"/>
  <c r="W9599" i="1"/>
  <c r="W9600" i="1"/>
  <c r="W9601" i="1"/>
  <c r="W9602" i="1"/>
  <c r="W9603" i="1"/>
  <c r="W9604" i="1"/>
  <c r="W9605" i="1"/>
  <c r="W9606" i="1"/>
  <c r="W9607" i="1"/>
  <c r="W9608" i="1"/>
  <c r="W9609" i="1"/>
  <c r="W9610" i="1"/>
  <c r="W9611" i="1"/>
  <c r="W9612" i="1"/>
  <c r="W9613" i="1"/>
  <c r="W9614" i="1"/>
  <c r="W9615" i="1"/>
  <c r="W9616" i="1"/>
  <c r="W9617" i="1"/>
  <c r="W9618" i="1"/>
  <c r="W9619" i="1"/>
  <c r="W9620" i="1"/>
  <c r="W9621" i="1"/>
  <c r="W9622" i="1"/>
  <c r="W9623" i="1"/>
  <c r="W9624" i="1"/>
  <c r="W9625" i="1"/>
  <c r="W9626" i="1"/>
  <c r="W9627" i="1"/>
  <c r="W9628" i="1"/>
  <c r="W9629" i="1"/>
  <c r="W9630" i="1"/>
  <c r="W9631" i="1"/>
  <c r="W9632" i="1"/>
  <c r="W9633" i="1"/>
  <c r="W9634" i="1"/>
  <c r="W9635" i="1"/>
  <c r="W9636" i="1"/>
  <c r="W9637" i="1"/>
  <c r="W9638" i="1"/>
  <c r="W9639" i="1"/>
  <c r="W9640" i="1"/>
  <c r="W9641" i="1"/>
  <c r="W9642" i="1"/>
  <c r="W9643" i="1"/>
  <c r="W9644" i="1"/>
  <c r="W9645" i="1"/>
  <c r="W9646" i="1"/>
  <c r="W9647" i="1"/>
  <c r="W9648" i="1"/>
  <c r="W9649" i="1"/>
  <c r="W9650" i="1"/>
  <c r="W9651" i="1"/>
  <c r="W9652" i="1"/>
  <c r="W9653" i="1"/>
  <c r="W9654" i="1"/>
  <c r="W9655" i="1"/>
  <c r="W9656" i="1"/>
  <c r="W9657" i="1"/>
  <c r="W9658" i="1"/>
  <c r="W9659" i="1"/>
  <c r="W9660" i="1"/>
  <c r="W9661" i="1"/>
  <c r="W9662" i="1"/>
  <c r="W9663" i="1"/>
  <c r="W9664" i="1"/>
  <c r="W9665" i="1"/>
  <c r="W9666" i="1"/>
  <c r="W9667" i="1"/>
  <c r="W9668" i="1"/>
  <c r="W9669" i="1"/>
  <c r="W9670" i="1"/>
  <c r="W9671" i="1"/>
  <c r="W9672" i="1"/>
  <c r="W9673" i="1"/>
  <c r="W9674" i="1"/>
  <c r="W9675" i="1"/>
  <c r="W9676" i="1"/>
  <c r="W9677" i="1"/>
  <c r="W9678" i="1"/>
  <c r="W9679" i="1"/>
  <c r="W9680" i="1"/>
  <c r="W9681" i="1"/>
  <c r="W9682" i="1"/>
  <c r="W9683" i="1"/>
  <c r="W9684" i="1"/>
  <c r="W9685" i="1"/>
  <c r="W9686" i="1"/>
  <c r="W9687" i="1"/>
  <c r="W9688" i="1"/>
  <c r="W9689" i="1"/>
  <c r="W9690" i="1"/>
  <c r="W9691" i="1"/>
  <c r="W9692" i="1"/>
  <c r="W9693" i="1"/>
  <c r="W9694" i="1"/>
  <c r="W9695" i="1"/>
  <c r="W9696" i="1"/>
  <c r="W9697" i="1"/>
  <c r="W9698" i="1"/>
  <c r="W9699" i="1"/>
  <c r="W9700" i="1"/>
  <c r="W9701" i="1"/>
  <c r="W9702" i="1"/>
  <c r="W9703" i="1"/>
  <c r="W9704" i="1"/>
  <c r="W9705" i="1"/>
  <c r="W9706" i="1"/>
  <c r="W9707" i="1"/>
  <c r="W9708" i="1"/>
  <c r="W9709" i="1"/>
  <c r="W9710" i="1"/>
  <c r="W9711" i="1"/>
  <c r="W9712" i="1"/>
  <c r="W9713" i="1"/>
  <c r="W9714" i="1"/>
  <c r="W9715" i="1"/>
  <c r="W9716" i="1"/>
  <c r="W9717" i="1"/>
  <c r="W9718" i="1"/>
  <c r="W9719" i="1"/>
  <c r="W9720" i="1"/>
  <c r="W9721" i="1"/>
  <c r="W9722" i="1"/>
  <c r="W9723" i="1"/>
  <c r="W9724" i="1"/>
  <c r="W9725" i="1"/>
  <c r="W9726" i="1"/>
  <c r="W9727" i="1"/>
  <c r="W9728" i="1"/>
  <c r="W9729" i="1"/>
  <c r="W9730" i="1"/>
  <c r="W9731" i="1"/>
  <c r="W9732" i="1"/>
  <c r="W9733" i="1"/>
  <c r="W9734" i="1"/>
  <c r="W9735" i="1"/>
  <c r="W9736" i="1"/>
  <c r="W9737" i="1"/>
  <c r="W9738" i="1"/>
  <c r="W9739" i="1"/>
  <c r="W9740" i="1"/>
  <c r="W9741" i="1"/>
  <c r="W9742" i="1"/>
  <c r="W9743" i="1"/>
  <c r="W9744" i="1"/>
  <c r="W9745" i="1"/>
  <c r="W9746" i="1"/>
  <c r="W9747" i="1"/>
  <c r="W9748" i="1"/>
  <c r="W9749" i="1"/>
  <c r="W9750" i="1"/>
  <c r="W9751" i="1"/>
  <c r="W9752" i="1"/>
  <c r="W9753" i="1"/>
  <c r="W9754" i="1"/>
  <c r="W9755" i="1"/>
  <c r="W9756" i="1"/>
  <c r="W9757" i="1"/>
  <c r="W9758" i="1"/>
  <c r="W9759" i="1"/>
  <c r="W9760" i="1"/>
  <c r="W9761" i="1"/>
  <c r="W9762" i="1"/>
  <c r="W9763" i="1"/>
  <c r="W9764" i="1"/>
  <c r="W9765" i="1"/>
  <c r="W9766" i="1"/>
  <c r="W9767" i="1"/>
  <c r="W9768" i="1"/>
  <c r="W9769" i="1"/>
  <c r="W9770" i="1"/>
  <c r="W9771" i="1"/>
  <c r="W9772" i="1"/>
  <c r="W9773" i="1"/>
  <c r="W9774" i="1"/>
  <c r="W9775" i="1"/>
  <c r="W9776" i="1"/>
  <c r="W9777" i="1"/>
  <c r="W9778" i="1"/>
  <c r="W9779" i="1"/>
  <c r="W9780" i="1"/>
  <c r="W9781" i="1"/>
  <c r="W9782" i="1"/>
  <c r="W9783" i="1"/>
  <c r="W9784" i="1"/>
  <c r="W9785" i="1"/>
  <c r="W9786" i="1"/>
  <c r="W9787" i="1"/>
  <c r="W9788" i="1"/>
  <c r="W9789" i="1"/>
  <c r="W9790" i="1"/>
  <c r="W9791" i="1"/>
  <c r="W9792" i="1"/>
  <c r="W9793" i="1"/>
  <c r="W9794" i="1"/>
  <c r="W9795" i="1"/>
  <c r="W9796" i="1"/>
  <c r="W9797" i="1"/>
  <c r="W9798" i="1"/>
  <c r="W9799" i="1"/>
  <c r="W9800" i="1"/>
  <c r="W9801" i="1"/>
  <c r="W9802" i="1"/>
  <c r="W9803" i="1"/>
  <c r="W9804" i="1"/>
  <c r="W9805" i="1"/>
  <c r="W9806" i="1"/>
  <c r="W9807" i="1"/>
  <c r="W9808" i="1"/>
  <c r="W9809" i="1"/>
  <c r="W9810" i="1"/>
  <c r="W9811" i="1"/>
  <c r="W9812" i="1"/>
  <c r="W9813" i="1"/>
  <c r="W9814" i="1"/>
  <c r="W9815" i="1"/>
  <c r="W9816" i="1"/>
  <c r="W9817" i="1"/>
  <c r="W9818" i="1"/>
  <c r="W9819" i="1"/>
  <c r="W9820" i="1"/>
  <c r="W9821" i="1"/>
  <c r="W9822" i="1"/>
  <c r="W9823" i="1"/>
  <c r="W9824" i="1"/>
  <c r="W9825" i="1"/>
  <c r="W9826" i="1"/>
  <c r="W9827" i="1"/>
  <c r="W9828" i="1"/>
  <c r="W9829" i="1"/>
  <c r="W9830" i="1"/>
  <c r="W9831" i="1"/>
  <c r="W9832" i="1"/>
  <c r="W9833" i="1"/>
  <c r="W9834" i="1"/>
  <c r="W9835" i="1"/>
  <c r="W9836" i="1"/>
  <c r="W9837" i="1"/>
  <c r="W9838" i="1"/>
  <c r="W9839" i="1"/>
  <c r="W9840" i="1"/>
  <c r="W9841" i="1"/>
  <c r="W9842" i="1"/>
  <c r="W9843" i="1"/>
  <c r="W9844" i="1"/>
  <c r="W9845" i="1"/>
  <c r="W9846" i="1"/>
  <c r="W9847" i="1"/>
  <c r="W9848" i="1"/>
  <c r="W9849" i="1"/>
  <c r="W9850" i="1"/>
  <c r="W9851" i="1"/>
  <c r="W9852" i="1"/>
  <c r="W9853" i="1"/>
  <c r="W9854" i="1"/>
  <c r="W9855" i="1"/>
  <c r="W9856" i="1"/>
  <c r="W9857" i="1"/>
  <c r="W9858" i="1"/>
  <c r="W9859" i="1"/>
  <c r="W9860" i="1"/>
  <c r="W9861" i="1"/>
  <c r="W9862" i="1"/>
  <c r="W9863" i="1"/>
  <c r="W9864" i="1"/>
  <c r="W9865" i="1"/>
  <c r="W9866" i="1"/>
  <c r="W9867" i="1"/>
  <c r="W9868" i="1"/>
  <c r="W9869" i="1"/>
  <c r="W9870" i="1"/>
  <c r="W9871" i="1"/>
  <c r="W9872" i="1"/>
  <c r="W9873" i="1"/>
  <c r="W9874" i="1"/>
  <c r="W9875" i="1"/>
  <c r="W9876" i="1"/>
  <c r="W9877" i="1"/>
  <c r="W9878" i="1"/>
  <c r="W9879" i="1"/>
  <c r="W9880" i="1"/>
  <c r="W9881" i="1"/>
  <c r="W9882" i="1"/>
  <c r="W9883" i="1"/>
  <c r="W9884" i="1"/>
  <c r="W9885" i="1"/>
  <c r="W9886" i="1"/>
  <c r="W9887" i="1"/>
  <c r="W9888" i="1"/>
  <c r="W9889" i="1"/>
  <c r="W9890" i="1"/>
  <c r="W9891" i="1"/>
  <c r="W9892" i="1"/>
  <c r="W9893" i="1"/>
  <c r="W9894" i="1"/>
  <c r="W9895" i="1"/>
  <c r="W9896" i="1"/>
  <c r="W9897" i="1"/>
  <c r="W9898" i="1"/>
  <c r="W9899" i="1"/>
  <c r="W9900" i="1"/>
  <c r="W9901" i="1"/>
  <c r="W9902" i="1"/>
  <c r="W9903" i="1"/>
  <c r="W9904" i="1"/>
  <c r="W9905" i="1"/>
  <c r="W9906" i="1"/>
  <c r="W9907" i="1"/>
  <c r="W9908" i="1"/>
  <c r="W9909" i="1"/>
  <c r="W9910" i="1"/>
  <c r="W9911" i="1"/>
  <c r="W9912" i="1"/>
  <c r="W9913" i="1"/>
  <c r="W9914" i="1"/>
  <c r="W9915" i="1"/>
  <c r="W9916" i="1"/>
  <c r="W9917" i="1"/>
  <c r="W9918" i="1"/>
  <c r="W9919" i="1"/>
  <c r="W9920" i="1"/>
  <c r="W9921" i="1"/>
  <c r="W9922" i="1"/>
  <c r="W9923" i="1"/>
  <c r="W9924" i="1"/>
  <c r="W9925" i="1"/>
  <c r="W9926" i="1"/>
  <c r="W9927" i="1"/>
  <c r="W9928" i="1"/>
  <c r="W9929" i="1"/>
  <c r="W9930" i="1"/>
  <c r="W9931" i="1"/>
  <c r="W9932" i="1"/>
  <c r="W9933" i="1"/>
  <c r="W9934" i="1"/>
  <c r="W9935" i="1"/>
  <c r="W9936" i="1"/>
  <c r="W9937" i="1"/>
  <c r="W9938" i="1"/>
  <c r="W9939" i="1"/>
  <c r="W9940" i="1"/>
  <c r="W9941" i="1"/>
  <c r="W9942" i="1"/>
  <c r="W9943" i="1"/>
  <c r="W9944" i="1"/>
  <c r="W9945" i="1"/>
  <c r="W9946" i="1"/>
  <c r="W9947" i="1"/>
  <c r="W9948" i="1"/>
  <c r="W9949" i="1"/>
  <c r="W9950" i="1"/>
  <c r="W9951" i="1"/>
  <c r="W9952" i="1"/>
  <c r="W9953" i="1"/>
  <c r="W9954" i="1"/>
  <c r="W9955" i="1"/>
  <c r="W9956" i="1"/>
  <c r="W9957" i="1"/>
  <c r="W9958" i="1"/>
  <c r="W9959" i="1"/>
  <c r="W9960" i="1"/>
  <c r="W9961" i="1"/>
  <c r="W9962" i="1"/>
  <c r="W9963" i="1"/>
  <c r="W9964" i="1"/>
  <c r="W9965" i="1"/>
  <c r="W9966" i="1"/>
  <c r="W9967" i="1"/>
  <c r="W9968" i="1"/>
  <c r="W9969" i="1"/>
  <c r="W9970" i="1"/>
  <c r="W9971" i="1"/>
  <c r="W9972" i="1"/>
  <c r="W9973" i="1"/>
  <c r="W9974" i="1"/>
  <c r="W9975" i="1"/>
  <c r="W9976" i="1"/>
  <c r="W9977" i="1"/>
  <c r="W9978" i="1"/>
  <c r="W9979" i="1"/>
  <c r="W9980" i="1"/>
  <c r="W9981" i="1"/>
  <c r="W9982" i="1"/>
  <c r="W9983" i="1"/>
  <c r="W9984" i="1"/>
  <c r="W9985" i="1"/>
  <c r="W9986" i="1"/>
  <c r="W9987" i="1"/>
  <c r="W9988" i="1"/>
  <c r="W9989" i="1"/>
  <c r="W9990" i="1"/>
  <c r="W9991" i="1"/>
  <c r="W9992" i="1"/>
  <c r="W9993" i="1"/>
  <c r="W9994" i="1"/>
  <c r="W9995" i="1"/>
  <c r="W9996" i="1"/>
  <c r="W9997" i="1"/>
  <c r="W9998" i="1"/>
  <c r="W9999" i="1"/>
  <c r="W10000" i="1"/>
  <c r="W10001" i="1"/>
  <c r="W10002" i="1"/>
  <c r="W10003" i="1"/>
  <c r="W10004" i="1"/>
  <c r="W10005" i="1"/>
  <c r="W10006" i="1"/>
  <c r="W10007" i="1"/>
  <c r="W10008" i="1"/>
  <c r="W10009" i="1"/>
  <c r="W10010" i="1"/>
  <c r="W10011" i="1"/>
  <c r="W10012" i="1"/>
  <c r="W10013" i="1"/>
  <c r="W10014" i="1"/>
  <c r="W10015" i="1"/>
  <c r="W10016" i="1"/>
  <c r="W10017" i="1"/>
  <c r="W10018" i="1"/>
  <c r="W10019" i="1"/>
  <c r="W10020" i="1"/>
  <c r="W10021" i="1"/>
  <c r="W10022" i="1"/>
  <c r="W10023" i="1"/>
  <c r="W10024" i="1"/>
  <c r="W10025" i="1"/>
  <c r="W10026" i="1"/>
  <c r="W10027" i="1"/>
  <c r="W10028" i="1"/>
  <c r="W10029" i="1"/>
  <c r="W10030" i="1"/>
  <c r="W10031" i="1"/>
  <c r="W10032" i="1"/>
  <c r="W10033" i="1"/>
  <c r="W10034" i="1"/>
  <c r="W10035" i="1"/>
  <c r="W10036" i="1"/>
  <c r="W10037" i="1"/>
  <c r="W10038" i="1"/>
  <c r="W10039" i="1"/>
  <c r="W10040" i="1"/>
  <c r="W10041" i="1"/>
  <c r="W10042" i="1"/>
  <c r="W10043" i="1"/>
  <c r="W10044" i="1"/>
  <c r="W10045" i="1"/>
  <c r="W10046" i="1"/>
  <c r="W10047" i="1"/>
  <c r="W10048" i="1"/>
  <c r="W10049" i="1"/>
  <c r="W10050" i="1"/>
  <c r="W10051" i="1"/>
  <c r="W10052" i="1"/>
  <c r="W10053" i="1"/>
  <c r="W10054" i="1"/>
  <c r="W10055" i="1"/>
  <c r="W10056" i="1"/>
  <c r="W10057" i="1"/>
  <c r="W10058" i="1"/>
  <c r="W10059" i="1"/>
  <c r="W10060" i="1"/>
  <c r="W10061" i="1"/>
  <c r="W10062" i="1"/>
  <c r="W10063" i="1"/>
  <c r="W10064" i="1"/>
  <c r="W10065" i="1"/>
  <c r="W10066" i="1"/>
  <c r="W10067" i="1"/>
  <c r="W10068" i="1"/>
  <c r="W10069" i="1"/>
  <c r="W10070" i="1"/>
  <c r="W10071" i="1"/>
  <c r="W10072" i="1"/>
  <c r="W10073" i="1"/>
  <c r="W10074" i="1"/>
  <c r="W10075" i="1"/>
  <c r="W10076" i="1"/>
  <c r="W10077" i="1"/>
  <c r="W10078" i="1"/>
  <c r="W10079" i="1"/>
  <c r="W10080" i="1"/>
  <c r="W10081" i="1"/>
  <c r="W10082" i="1"/>
  <c r="W10083" i="1"/>
  <c r="W10084" i="1"/>
  <c r="W10085" i="1"/>
  <c r="W10086" i="1"/>
  <c r="W10087" i="1"/>
  <c r="W10088" i="1"/>
  <c r="W10089" i="1"/>
  <c r="W10090" i="1"/>
  <c r="W10091" i="1"/>
  <c r="W10092" i="1"/>
  <c r="W10093" i="1"/>
  <c r="W10094" i="1"/>
  <c r="W10095" i="1"/>
  <c r="W10096" i="1"/>
  <c r="W10097" i="1"/>
  <c r="W10098" i="1"/>
  <c r="W10099" i="1"/>
  <c r="W10100" i="1"/>
  <c r="W10101" i="1"/>
  <c r="W10102" i="1"/>
  <c r="W10103" i="1"/>
  <c r="W10104" i="1"/>
  <c r="W10105" i="1"/>
  <c r="W10106" i="1"/>
  <c r="W10107" i="1"/>
  <c r="W10108" i="1"/>
  <c r="W10109" i="1"/>
  <c r="W10110" i="1"/>
  <c r="W10111" i="1"/>
  <c r="W10112" i="1"/>
  <c r="W10113" i="1"/>
  <c r="W10114" i="1"/>
  <c r="W10115" i="1"/>
  <c r="W10116" i="1"/>
  <c r="W10117" i="1"/>
  <c r="W10118" i="1"/>
  <c r="W10119" i="1"/>
  <c r="W10120" i="1"/>
  <c r="W10121" i="1"/>
  <c r="W10122" i="1"/>
  <c r="W10123" i="1"/>
  <c r="W10124" i="1"/>
  <c r="W10125" i="1"/>
  <c r="W10126" i="1"/>
  <c r="W10127" i="1"/>
  <c r="W10128" i="1"/>
  <c r="W10129" i="1"/>
  <c r="W10130" i="1"/>
  <c r="W10131" i="1"/>
  <c r="W10132" i="1"/>
  <c r="W10133" i="1"/>
  <c r="W10134" i="1"/>
  <c r="W10135" i="1"/>
  <c r="W10136" i="1"/>
  <c r="W10137" i="1"/>
  <c r="W10138" i="1"/>
  <c r="W10139" i="1"/>
  <c r="W10140" i="1"/>
  <c r="W10141" i="1"/>
  <c r="W10142" i="1"/>
  <c r="W10143" i="1"/>
  <c r="W10144" i="1"/>
  <c r="W10145" i="1"/>
  <c r="W10146" i="1"/>
  <c r="W10147" i="1"/>
  <c r="W10148" i="1"/>
  <c r="W10149" i="1"/>
  <c r="W10150" i="1"/>
  <c r="W10151" i="1"/>
  <c r="W10152" i="1"/>
  <c r="W10153" i="1"/>
  <c r="W10154" i="1"/>
  <c r="W10155" i="1"/>
  <c r="W10156" i="1"/>
  <c r="W10157" i="1"/>
  <c r="W10158" i="1"/>
  <c r="W10159" i="1"/>
  <c r="W10160" i="1"/>
  <c r="W10161" i="1"/>
  <c r="W10162" i="1"/>
  <c r="W10163" i="1"/>
  <c r="W10164" i="1"/>
  <c r="W10165" i="1"/>
  <c r="W10166" i="1"/>
  <c r="W10167" i="1"/>
  <c r="W10168" i="1"/>
  <c r="W10169" i="1"/>
  <c r="W10170" i="1"/>
  <c r="W10171" i="1"/>
  <c r="W10172" i="1"/>
  <c r="W10173" i="1"/>
  <c r="W10174" i="1"/>
  <c r="W10175" i="1"/>
  <c r="W10176" i="1"/>
  <c r="W10177" i="1"/>
  <c r="W10178" i="1"/>
  <c r="W10179" i="1"/>
  <c r="W10180" i="1"/>
  <c r="W10181" i="1"/>
  <c r="W10182" i="1"/>
  <c r="W10183" i="1"/>
  <c r="W10184" i="1"/>
  <c r="W10185" i="1"/>
  <c r="W10186" i="1"/>
  <c r="W10187" i="1"/>
  <c r="W10188" i="1"/>
  <c r="W10189" i="1"/>
  <c r="W10190" i="1"/>
  <c r="W10191" i="1"/>
  <c r="W10192" i="1"/>
  <c r="W10193" i="1"/>
  <c r="W10194" i="1"/>
  <c r="W10195" i="1"/>
  <c r="W10196" i="1"/>
  <c r="W10197" i="1"/>
  <c r="W10198" i="1"/>
  <c r="W10199" i="1"/>
  <c r="W10200" i="1"/>
  <c r="W10201" i="1"/>
  <c r="W10202" i="1"/>
  <c r="W10203" i="1"/>
  <c r="W10204" i="1"/>
  <c r="W10205" i="1"/>
  <c r="W10206" i="1"/>
  <c r="W10207" i="1"/>
  <c r="W10208" i="1"/>
  <c r="W10209" i="1"/>
  <c r="W10210" i="1"/>
  <c r="W10211" i="1"/>
  <c r="W10212" i="1"/>
  <c r="W10213" i="1"/>
  <c r="W10214" i="1"/>
  <c r="W10215" i="1"/>
  <c r="W10216" i="1"/>
  <c r="W10217" i="1"/>
  <c r="W10218" i="1"/>
  <c r="W10219" i="1"/>
  <c r="W10220" i="1"/>
  <c r="W10221" i="1"/>
  <c r="W10222" i="1"/>
  <c r="W10223" i="1"/>
  <c r="W10224" i="1"/>
  <c r="W10225" i="1"/>
  <c r="W10226" i="1"/>
  <c r="W10227" i="1"/>
  <c r="W10228" i="1"/>
  <c r="W10229" i="1"/>
  <c r="W10230" i="1"/>
  <c r="W10231" i="1"/>
  <c r="W10232" i="1"/>
  <c r="W10233" i="1"/>
  <c r="W10234" i="1"/>
  <c r="W10235" i="1"/>
  <c r="W10236" i="1"/>
  <c r="W10237" i="1"/>
  <c r="W10238" i="1"/>
  <c r="W10239" i="1"/>
  <c r="W10240" i="1"/>
  <c r="W10241" i="1"/>
  <c r="W10242" i="1"/>
  <c r="W10243" i="1"/>
  <c r="W10244" i="1"/>
  <c r="W10245" i="1"/>
  <c r="W10246" i="1"/>
  <c r="W10247" i="1"/>
  <c r="W10248" i="1"/>
  <c r="W10249" i="1"/>
  <c r="W10250" i="1"/>
  <c r="W10251" i="1"/>
  <c r="W10252" i="1"/>
  <c r="W10253" i="1"/>
  <c r="W10254" i="1"/>
  <c r="W10255" i="1"/>
  <c r="W10256" i="1"/>
  <c r="W10257" i="1"/>
  <c r="W10258" i="1"/>
  <c r="W10259" i="1"/>
  <c r="W10260" i="1"/>
  <c r="W10261" i="1"/>
  <c r="W10262" i="1"/>
  <c r="W10263" i="1"/>
  <c r="W10264" i="1"/>
  <c r="W10265" i="1"/>
  <c r="W10266" i="1"/>
  <c r="W10267" i="1"/>
  <c r="W10268" i="1"/>
  <c r="W10269" i="1"/>
  <c r="W10270" i="1"/>
  <c r="W10271" i="1"/>
  <c r="W10272" i="1"/>
  <c r="W10273" i="1"/>
  <c r="W10274" i="1"/>
  <c r="W10275" i="1"/>
  <c r="W10276" i="1"/>
  <c r="W10277" i="1"/>
  <c r="W10278" i="1"/>
  <c r="W10279" i="1"/>
  <c r="W10280" i="1"/>
  <c r="W10281" i="1"/>
  <c r="W10282" i="1"/>
  <c r="W10283" i="1"/>
  <c r="W10284" i="1"/>
  <c r="W10285" i="1"/>
  <c r="W10286" i="1"/>
  <c r="W10287" i="1"/>
  <c r="W10288" i="1"/>
  <c r="W10289" i="1"/>
  <c r="W10290" i="1"/>
  <c r="W10291" i="1"/>
  <c r="W10292" i="1"/>
  <c r="W10293" i="1"/>
  <c r="W10294" i="1"/>
  <c r="W10295" i="1"/>
  <c r="W10296" i="1"/>
  <c r="W10297" i="1"/>
  <c r="W10298" i="1"/>
  <c r="W10299" i="1"/>
  <c r="W10300" i="1"/>
  <c r="W10301" i="1"/>
  <c r="W10302" i="1"/>
  <c r="W10303" i="1"/>
  <c r="W10304" i="1"/>
  <c r="W10305" i="1"/>
  <c r="W10306" i="1"/>
  <c r="W10307" i="1"/>
  <c r="W10308" i="1"/>
  <c r="W10309" i="1"/>
  <c r="W10310" i="1"/>
  <c r="W10311" i="1"/>
  <c r="W10312" i="1"/>
  <c r="W10313" i="1"/>
  <c r="W10314" i="1"/>
  <c r="W10315" i="1"/>
  <c r="W10316" i="1"/>
  <c r="W10317" i="1"/>
  <c r="W10318" i="1"/>
  <c r="W10319" i="1"/>
  <c r="W10320" i="1"/>
  <c r="W10321" i="1"/>
  <c r="W10322" i="1"/>
  <c r="W10323" i="1"/>
  <c r="W10324" i="1"/>
  <c r="W10325" i="1"/>
  <c r="W10326" i="1"/>
  <c r="W10327" i="1"/>
  <c r="W10328" i="1"/>
  <c r="W10329" i="1"/>
  <c r="W10330" i="1"/>
  <c r="W10331" i="1"/>
  <c r="W10332" i="1"/>
  <c r="W10333" i="1"/>
  <c r="W10334" i="1"/>
  <c r="W10335" i="1"/>
  <c r="W10336" i="1"/>
  <c r="W10337" i="1"/>
  <c r="W10338" i="1"/>
  <c r="W10339" i="1"/>
  <c r="W10340" i="1"/>
  <c r="W10341" i="1"/>
  <c r="W10342" i="1"/>
  <c r="W10343" i="1"/>
  <c r="W10344" i="1"/>
  <c r="W10345" i="1"/>
  <c r="W10346" i="1"/>
  <c r="W10347" i="1"/>
  <c r="W10348" i="1"/>
  <c r="W10349" i="1"/>
  <c r="W10350" i="1"/>
  <c r="W10351" i="1"/>
  <c r="W10352" i="1"/>
  <c r="W10353" i="1"/>
  <c r="W10354" i="1"/>
  <c r="W10355" i="1"/>
  <c r="W10356" i="1"/>
  <c r="W10357" i="1"/>
  <c r="W10358" i="1"/>
  <c r="W10359" i="1"/>
  <c r="W10360" i="1"/>
  <c r="W10361" i="1"/>
  <c r="W10362" i="1"/>
  <c r="W10363" i="1"/>
  <c r="W10364" i="1"/>
  <c r="W10365" i="1"/>
  <c r="W10366" i="1"/>
  <c r="W10367" i="1"/>
  <c r="W10368" i="1"/>
  <c r="W10369" i="1"/>
  <c r="W10370" i="1"/>
  <c r="W10371" i="1"/>
  <c r="W10372" i="1"/>
  <c r="W10373" i="1"/>
  <c r="W10374" i="1"/>
  <c r="W10375" i="1"/>
  <c r="W10376" i="1"/>
  <c r="W10377" i="1"/>
  <c r="W10378" i="1"/>
  <c r="W10379" i="1"/>
  <c r="W10380" i="1"/>
  <c r="W10381" i="1"/>
  <c r="W10382" i="1"/>
  <c r="W10383" i="1"/>
  <c r="W10384" i="1"/>
  <c r="W10385" i="1"/>
  <c r="W10386" i="1"/>
  <c r="W10387" i="1"/>
  <c r="W10388" i="1"/>
  <c r="W10389" i="1"/>
  <c r="W10390" i="1"/>
  <c r="W10391" i="1"/>
  <c r="W10392" i="1"/>
  <c r="W10393" i="1"/>
  <c r="W10394" i="1"/>
  <c r="W10395" i="1"/>
  <c r="W10396" i="1"/>
  <c r="W10397" i="1"/>
  <c r="W10398" i="1"/>
  <c r="W10399" i="1"/>
  <c r="W10400" i="1"/>
  <c r="W10401" i="1"/>
  <c r="W10402" i="1"/>
  <c r="W10403" i="1"/>
  <c r="W10404" i="1"/>
  <c r="W10405" i="1"/>
  <c r="W10406" i="1"/>
  <c r="W10407" i="1"/>
  <c r="W10408" i="1"/>
  <c r="W10409" i="1"/>
  <c r="W10410" i="1"/>
  <c r="W10411" i="1"/>
  <c r="W10412" i="1"/>
  <c r="W10413" i="1"/>
  <c r="W10414" i="1"/>
  <c r="W10415" i="1"/>
  <c r="W10416" i="1"/>
  <c r="W10417" i="1"/>
  <c r="W10418" i="1"/>
  <c r="W10419" i="1"/>
  <c r="W10420" i="1"/>
  <c r="W10421" i="1"/>
  <c r="W10422" i="1"/>
  <c r="W10423" i="1"/>
  <c r="W10424" i="1"/>
  <c r="W10425" i="1"/>
  <c r="W10426" i="1"/>
  <c r="W10427" i="1"/>
  <c r="W10428" i="1"/>
  <c r="W10429" i="1"/>
  <c r="W10430" i="1"/>
  <c r="W10431" i="1"/>
  <c r="W10432" i="1"/>
  <c r="W10433" i="1"/>
  <c r="W10434" i="1"/>
  <c r="W10435" i="1"/>
  <c r="W10436" i="1"/>
  <c r="W10437" i="1"/>
  <c r="W10438" i="1"/>
  <c r="W10439" i="1"/>
  <c r="W10440" i="1"/>
  <c r="W10441" i="1"/>
  <c r="W10442" i="1"/>
  <c r="W10443" i="1"/>
  <c r="W10444" i="1"/>
  <c r="W10445" i="1"/>
  <c r="W10446" i="1"/>
  <c r="W10447" i="1"/>
  <c r="W10448" i="1"/>
  <c r="W10449" i="1"/>
  <c r="W10450" i="1"/>
  <c r="W10451" i="1"/>
  <c r="W10452" i="1"/>
  <c r="W10453" i="1"/>
  <c r="W10454" i="1"/>
  <c r="W10455" i="1"/>
  <c r="W10456" i="1"/>
  <c r="W10457" i="1"/>
  <c r="W10458" i="1"/>
  <c r="W10459" i="1"/>
  <c r="W10460" i="1"/>
  <c r="W10461" i="1"/>
  <c r="W10462" i="1"/>
  <c r="W10463" i="1"/>
  <c r="W10464" i="1"/>
  <c r="W10465" i="1"/>
  <c r="W10466" i="1"/>
  <c r="W10467" i="1"/>
  <c r="W10468" i="1"/>
  <c r="W10469" i="1"/>
  <c r="W10470" i="1"/>
  <c r="W10471" i="1"/>
  <c r="W10472" i="1"/>
  <c r="W10473" i="1"/>
  <c r="W10474" i="1"/>
  <c r="W10475" i="1"/>
  <c r="W10476" i="1"/>
  <c r="W10477" i="1"/>
  <c r="W10478" i="1"/>
  <c r="W10479" i="1"/>
  <c r="W10480" i="1"/>
  <c r="W10481" i="1"/>
  <c r="W10482" i="1"/>
  <c r="W10483" i="1"/>
  <c r="W10484" i="1"/>
  <c r="W10485" i="1"/>
  <c r="W10486" i="1"/>
  <c r="W10487" i="1"/>
  <c r="W10488" i="1"/>
  <c r="W10489" i="1"/>
  <c r="W10490" i="1"/>
  <c r="W10491" i="1"/>
  <c r="W10492" i="1"/>
  <c r="W10493" i="1"/>
  <c r="W10494" i="1"/>
  <c r="W10495" i="1"/>
  <c r="W10496" i="1"/>
  <c r="W10497" i="1"/>
  <c r="W10498" i="1"/>
  <c r="W10499" i="1"/>
  <c r="W10500" i="1"/>
  <c r="W10501" i="1"/>
  <c r="W10502" i="1"/>
  <c r="W10503" i="1"/>
  <c r="W10504" i="1"/>
  <c r="W10505" i="1"/>
  <c r="W10506" i="1"/>
  <c r="W10507" i="1"/>
  <c r="W10508" i="1"/>
  <c r="W10509" i="1"/>
  <c r="W10510" i="1"/>
  <c r="W10511" i="1"/>
  <c r="W10512" i="1"/>
  <c r="W10513" i="1"/>
  <c r="W10514" i="1"/>
  <c r="W10515" i="1"/>
  <c r="W10516" i="1"/>
  <c r="W10517" i="1"/>
  <c r="W10518" i="1"/>
  <c r="W10519" i="1"/>
  <c r="W10520" i="1"/>
  <c r="W10521" i="1"/>
  <c r="W10522" i="1"/>
  <c r="W10523" i="1"/>
  <c r="W10524" i="1"/>
  <c r="W10525" i="1"/>
  <c r="W10526" i="1"/>
  <c r="W10527" i="1"/>
  <c r="W10528" i="1"/>
  <c r="W10529" i="1"/>
  <c r="W10530" i="1"/>
  <c r="W10531" i="1"/>
  <c r="W10532" i="1"/>
  <c r="W10533" i="1"/>
  <c r="W10534" i="1"/>
  <c r="W10535" i="1"/>
  <c r="W10536" i="1"/>
  <c r="W10537" i="1"/>
  <c r="W10538" i="1"/>
  <c r="W10539" i="1"/>
  <c r="W10540" i="1"/>
  <c r="W10541" i="1"/>
  <c r="W10542" i="1"/>
  <c r="W10543" i="1"/>
  <c r="W10544" i="1"/>
  <c r="W10545" i="1"/>
  <c r="W10546" i="1"/>
  <c r="W10547" i="1"/>
  <c r="W10548" i="1"/>
  <c r="W10549" i="1"/>
  <c r="W10550" i="1"/>
  <c r="W10551" i="1"/>
  <c r="W10552" i="1"/>
  <c r="W10553" i="1"/>
  <c r="W10554" i="1"/>
  <c r="W10555" i="1"/>
  <c r="W10556" i="1"/>
  <c r="W10557" i="1"/>
  <c r="W10558" i="1"/>
  <c r="W10559" i="1"/>
  <c r="W10560" i="1"/>
  <c r="W10561" i="1"/>
  <c r="W10562" i="1"/>
  <c r="W10563" i="1"/>
  <c r="W10564" i="1"/>
  <c r="W10565" i="1"/>
  <c r="W10566" i="1"/>
  <c r="W10567" i="1"/>
  <c r="W10568" i="1"/>
  <c r="W10569" i="1"/>
  <c r="W10570" i="1"/>
  <c r="W10571" i="1"/>
  <c r="W10572" i="1"/>
  <c r="W10573" i="1"/>
  <c r="W10574" i="1"/>
  <c r="W10575" i="1"/>
  <c r="W10576" i="1"/>
  <c r="W10577" i="1"/>
  <c r="W10578" i="1"/>
  <c r="W10579" i="1"/>
  <c r="W10580" i="1"/>
  <c r="W10581" i="1"/>
  <c r="W10582" i="1"/>
  <c r="W10583" i="1"/>
  <c r="W10584" i="1"/>
  <c r="W10585" i="1"/>
  <c r="W10586" i="1"/>
  <c r="W10587" i="1"/>
  <c r="W10588" i="1"/>
  <c r="W10589" i="1"/>
  <c r="W10590" i="1"/>
  <c r="W10591" i="1"/>
  <c r="W10592" i="1"/>
  <c r="W10593" i="1"/>
  <c r="W10594" i="1"/>
  <c r="W10595" i="1"/>
  <c r="W10596" i="1"/>
  <c r="W10597" i="1"/>
  <c r="W10598" i="1"/>
  <c r="W10599" i="1"/>
  <c r="W10600" i="1"/>
  <c r="W10601" i="1"/>
  <c r="W10602" i="1"/>
  <c r="W10603" i="1"/>
  <c r="W10604" i="1"/>
  <c r="W10605" i="1"/>
  <c r="W10606" i="1"/>
  <c r="W10607" i="1"/>
  <c r="W10608" i="1"/>
  <c r="W10609" i="1"/>
  <c r="W10610" i="1"/>
  <c r="W10611" i="1"/>
  <c r="W10612" i="1"/>
  <c r="W10613" i="1"/>
  <c r="W10614" i="1"/>
  <c r="W10615" i="1"/>
  <c r="W10616" i="1"/>
  <c r="W10617" i="1"/>
  <c r="W10618" i="1"/>
  <c r="W10619" i="1"/>
  <c r="W10620" i="1"/>
  <c r="W10621" i="1"/>
  <c r="W10622" i="1"/>
  <c r="W10623" i="1"/>
  <c r="W10624" i="1"/>
  <c r="W10625" i="1"/>
  <c r="W10626" i="1"/>
  <c r="W10627" i="1"/>
  <c r="W10628" i="1"/>
  <c r="W10629" i="1"/>
  <c r="W10630" i="1"/>
  <c r="W10631" i="1"/>
  <c r="W10632" i="1"/>
  <c r="W10633" i="1"/>
  <c r="W10634" i="1"/>
  <c r="W10635" i="1"/>
  <c r="W10636" i="1"/>
  <c r="W10637" i="1"/>
  <c r="W10638" i="1"/>
  <c r="W10639" i="1"/>
  <c r="W10640" i="1"/>
  <c r="W10641" i="1"/>
  <c r="W10642" i="1"/>
  <c r="W10643" i="1"/>
  <c r="W10644" i="1"/>
  <c r="W10645" i="1"/>
  <c r="W10646" i="1"/>
  <c r="W10647" i="1"/>
  <c r="W10648" i="1"/>
  <c r="W10649" i="1"/>
  <c r="W10650" i="1"/>
  <c r="W10651" i="1"/>
  <c r="W10652" i="1"/>
  <c r="W10653" i="1"/>
  <c r="W10654" i="1"/>
  <c r="W10655" i="1"/>
  <c r="W10656" i="1"/>
  <c r="W10657" i="1"/>
  <c r="W10658" i="1"/>
  <c r="W10659" i="1"/>
  <c r="W10660" i="1"/>
  <c r="W10661" i="1"/>
  <c r="W10662" i="1"/>
  <c r="W10663" i="1"/>
  <c r="W10664" i="1"/>
  <c r="W10665" i="1"/>
  <c r="W10666" i="1"/>
  <c r="W10667" i="1"/>
  <c r="W10668" i="1"/>
  <c r="W10669" i="1"/>
  <c r="W10670" i="1"/>
  <c r="W10671" i="1"/>
  <c r="W10672" i="1"/>
  <c r="W10673" i="1"/>
  <c r="W10674" i="1"/>
  <c r="W10675" i="1"/>
  <c r="W10676" i="1"/>
  <c r="W10677" i="1"/>
  <c r="W10678" i="1"/>
  <c r="W10679" i="1"/>
  <c r="W10680" i="1"/>
  <c r="W10681" i="1"/>
  <c r="W10682" i="1"/>
  <c r="W10683" i="1"/>
  <c r="W10684" i="1"/>
  <c r="W10685" i="1"/>
  <c r="W10686" i="1"/>
  <c r="W10687" i="1"/>
  <c r="W10688" i="1"/>
  <c r="W10689" i="1"/>
  <c r="W10690" i="1"/>
  <c r="W10691" i="1"/>
  <c r="W10692" i="1"/>
  <c r="W10693" i="1"/>
  <c r="W10694" i="1"/>
  <c r="W10695" i="1"/>
  <c r="W10696" i="1"/>
  <c r="W10697" i="1"/>
  <c r="W10698" i="1"/>
  <c r="W10699" i="1"/>
  <c r="W10700" i="1"/>
  <c r="W10701" i="1"/>
  <c r="W10702" i="1"/>
  <c r="W10703" i="1"/>
  <c r="W10704" i="1"/>
  <c r="W10705" i="1"/>
  <c r="W10706" i="1"/>
  <c r="W10707" i="1"/>
  <c r="W10708" i="1"/>
  <c r="W10709" i="1"/>
  <c r="W10710" i="1"/>
  <c r="W10711" i="1"/>
  <c r="W10712" i="1"/>
  <c r="W10713" i="1"/>
  <c r="W10714" i="1"/>
  <c r="W10715" i="1"/>
  <c r="W10716" i="1"/>
  <c r="W10717" i="1"/>
  <c r="W10718" i="1"/>
  <c r="W10719" i="1"/>
  <c r="W10720" i="1"/>
  <c r="W10721" i="1"/>
  <c r="W10722" i="1"/>
  <c r="W10723" i="1"/>
  <c r="W10724" i="1"/>
  <c r="W10725" i="1"/>
  <c r="W10726" i="1"/>
  <c r="W10727" i="1"/>
  <c r="W10728" i="1"/>
  <c r="W10729" i="1"/>
  <c r="W10730" i="1"/>
  <c r="W10731" i="1"/>
  <c r="W10732" i="1"/>
  <c r="W10733" i="1"/>
  <c r="W10734" i="1"/>
  <c r="W10735" i="1"/>
  <c r="W10736" i="1"/>
  <c r="W10737" i="1"/>
  <c r="W10738" i="1"/>
  <c r="W10739" i="1"/>
  <c r="W10740" i="1"/>
  <c r="W10741" i="1"/>
  <c r="W10742" i="1"/>
  <c r="W10743" i="1"/>
  <c r="W10744" i="1"/>
  <c r="W10745" i="1"/>
  <c r="W10746" i="1"/>
  <c r="W10747" i="1"/>
  <c r="W10748" i="1"/>
  <c r="W10749" i="1"/>
  <c r="W10750" i="1"/>
  <c r="W10751" i="1"/>
  <c r="W10752" i="1"/>
  <c r="W10753" i="1"/>
  <c r="W10754" i="1"/>
  <c r="W10755" i="1"/>
  <c r="W10756" i="1"/>
  <c r="W10757" i="1"/>
  <c r="W10758" i="1"/>
  <c r="W10759" i="1"/>
  <c r="W10760" i="1"/>
  <c r="W10761" i="1"/>
  <c r="W10762" i="1"/>
  <c r="W10763" i="1"/>
  <c r="W10764" i="1"/>
  <c r="W10765" i="1"/>
  <c r="W10766" i="1"/>
  <c r="W10767" i="1"/>
  <c r="W10768" i="1"/>
  <c r="W10769" i="1"/>
  <c r="W10770" i="1"/>
  <c r="W10771" i="1"/>
  <c r="W10772" i="1"/>
  <c r="W10773" i="1"/>
  <c r="W10774" i="1"/>
  <c r="W10775" i="1"/>
  <c r="W10776" i="1"/>
  <c r="W10777" i="1"/>
  <c r="W10778" i="1"/>
  <c r="W10779" i="1"/>
  <c r="W10780" i="1"/>
  <c r="W10781" i="1"/>
  <c r="W10782" i="1"/>
  <c r="W10783" i="1"/>
  <c r="W10784" i="1"/>
  <c r="W10785" i="1"/>
  <c r="W10786" i="1"/>
  <c r="W10787" i="1"/>
  <c r="W10788" i="1"/>
  <c r="W10789" i="1"/>
  <c r="W10790" i="1"/>
  <c r="W10791" i="1"/>
  <c r="W10792" i="1"/>
  <c r="W10793" i="1"/>
  <c r="W10794" i="1"/>
  <c r="W10795" i="1"/>
  <c r="W10796" i="1"/>
  <c r="W10797" i="1"/>
  <c r="W10798" i="1"/>
  <c r="W10799" i="1"/>
  <c r="W10800" i="1"/>
  <c r="W10801" i="1"/>
  <c r="W10802" i="1"/>
  <c r="W10803" i="1"/>
  <c r="W10804" i="1"/>
  <c r="W10805" i="1"/>
  <c r="W10806" i="1"/>
  <c r="W10807" i="1"/>
  <c r="W10808" i="1"/>
  <c r="W10809" i="1"/>
  <c r="W10810" i="1"/>
  <c r="W10811" i="1"/>
  <c r="W10812" i="1"/>
  <c r="W10813" i="1"/>
  <c r="W10814" i="1"/>
  <c r="W10815" i="1"/>
  <c r="W10816" i="1"/>
  <c r="W10817" i="1"/>
  <c r="W10818" i="1"/>
  <c r="W10819" i="1"/>
  <c r="W10820" i="1"/>
  <c r="W10821" i="1"/>
  <c r="W10822" i="1"/>
  <c r="W10823" i="1"/>
  <c r="W10824" i="1"/>
  <c r="W10825" i="1"/>
  <c r="W10826" i="1"/>
  <c r="W10827" i="1"/>
  <c r="W10828" i="1"/>
  <c r="W10829" i="1"/>
  <c r="W10830" i="1"/>
  <c r="W10831" i="1"/>
  <c r="W10832" i="1"/>
  <c r="W10833" i="1"/>
  <c r="W10834" i="1"/>
  <c r="W10835" i="1"/>
  <c r="W10836" i="1"/>
  <c r="W10837" i="1"/>
  <c r="W10838" i="1"/>
  <c r="W10839" i="1"/>
  <c r="W10840" i="1"/>
  <c r="W10841" i="1"/>
  <c r="W10842" i="1"/>
  <c r="W10843" i="1"/>
  <c r="W10844" i="1"/>
  <c r="W10845" i="1"/>
  <c r="W10846" i="1"/>
  <c r="W10847" i="1"/>
  <c r="W10848" i="1"/>
  <c r="W10849" i="1"/>
  <c r="W10850" i="1"/>
  <c r="W10851" i="1"/>
  <c r="W10852" i="1"/>
  <c r="W10853" i="1"/>
  <c r="W10854" i="1"/>
  <c r="W10855" i="1"/>
  <c r="W10856" i="1"/>
  <c r="W10857" i="1"/>
  <c r="W10858" i="1"/>
  <c r="W10859" i="1"/>
  <c r="W10860" i="1"/>
  <c r="W10861" i="1"/>
  <c r="W10862" i="1"/>
  <c r="W10863" i="1"/>
  <c r="W10864" i="1"/>
  <c r="W10865" i="1"/>
  <c r="W10866" i="1"/>
  <c r="W10867" i="1"/>
  <c r="W10868" i="1"/>
  <c r="W10869" i="1"/>
  <c r="W10870" i="1"/>
  <c r="W10871" i="1"/>
  <c r="W10872" i="1"/>
  <c r="W10873" i="1"/>
  <c r="W10874" i="1"/>
  <c r="W10875" i="1"/>
  <c r="W10876" i="1"/>
  <c r="W10877" i="1"/>
  <c r="W10878" i="1"/>
  <c r="W10879" i="1"/>
  <c r="W10880" i="1"/>
  <c r="W10881" i="1"/>
  <c r="W10882" i="1"/>
  <c r="W10883" i="1"/>
  <c r="W10884" i="1"/>
  <c r="W10885" i="1"/>
  <c r="W10886" i="1"/>
  <c r="W10887" i="1"/>
  <c r="W10888" i="1"/>
  <c r="W10889" i="1"/>
  <c r="W10890" i="1"/>
  <c r="W10891" i="1"/>
  <c r="W10892" i="1"/>
  <c r="W10893" i="1"/>
  <c r="W10894" i="1"/>
  <c r="W10895" i="1"/>
  <c r="W10896" i="1"/>
  <c r="W10897" i="1"/>
  <c r="W10898" i="1"/>
  <c r="W10899" i="1"/>
  <c r="W10900" i="1"/>
  <c r="W10901" i="1"/>
  <c r="W10902" i="1"/>
  <c r="W10903" i="1"/>
  <c r="W10904" i="1"/>
  <c r="W10905" i="1"/>
  <c r="W10906" i="1"/>
  <c r="W10907" i="1"/>
  <c r="W10908" i="1"/>
  <c r="W10909" i="1"/>
  <c r="W10910" i="1"/>
  <c r="W10911" i="1"/>
  <c r="W10912" i="1"/>
  <c r="W10913" i="1"/>
  <c r="W10914" i="1"/>
  <c r="W10915" i="1"/>
  <c r="W10916" i="1"/>
  <c r="W10917" i="1"/>
  <c r="W10918" i="1"/>
  <c r="W10919" i="1"/>
  <c r="W10920" i="1"/>
  <c r="W10921" i="1"/>
  <c r="W10922" i="1"/>
  <c r="W10923" i="1"/>
  <c r="W10924" i="1"/>
  <c r="W10925" i="1"/>
  <c r="W10926" i="1"/>
  <c r="W10927" i="1"/>
  <c r="W10928" i="1"/>
  <c r="W10929" i="1"/>
  <c r="W10930" i="1"/>
  <c r="W10931" i="1"/>
  <c r="W10932" i="1"/>
  <c r="W10933" i="1"/>
  <c r="W10934" i="1"/>
  <c r="W10935" i="1"/>
  <c r="W10936" i="1"/>
  <c r="W10937" i="1"/>
  <c r="W10938" i="1"/>
  <c r="W10939" i="1"/>
  <c r="W10940" i="1"/>
  <c r="W10941" i="1"/>
  <c r="W10942" i="1"/>
  <c r="W10943" i="1"/>
  <c r="W10944" i="1"/>
  <c r="W10945" i="1"/>
  <c r="W10946" i="1"/>
  <c r="W10947" i="1"/>
  <c r="W10948" i="1"/>
  <c r="W10949" i="1"/>
  <c r="W10950" i="1"/>
  <c r="W10951" i="1"/>
  <c r="W10952" i="1"/>
  <c r="W10953" i="1"/>
  <c r="W10954" i="1"/>
  <c r="W10955" i="1"/>
  <c r="W10956" i="1"/>
  <c r="W10957" i="1"/>
  <c r="W10958" i="1"/>
  <c r="W10959" i="1"/>
  <c r="W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4116" i="1"/>
  <c r="V4117" i="1"/>
  <c r="V4118" i="1"/>
  <c r="V4119" i="1"/>
  <c r="V4120" i="1"/>
  <c r="V4121" i="1"/>
  <c r="V4122" i="1"/>
  <c r="V4123" i="1"/>
  <c r="V4124" i="1"/>
  <c r="V4125" i="1"/>
  <c r="V4126" i="1"/>
  <c r="V4127" i="1"/>
  <c r="V4128" i="1"/>
  <c r="V4129" i="1"/>
  <c r="V4130" i="1"/>
  <c r="V4131" i="1"/>
  <c r="V4132" i="1"/>
  <c r="V4133" i="1"/>
  <c r="V4134" i="1"/>
  <c r="V4135" i="1"/>
  <c r="V4136" i="1"/>
  <c r="V4137" i="1"/>
  <c r="V4138" i="1"/>
  <c r="V4139" i="1"/>
  <c r="V4140" i="1"/>
  <c r="V4141" i="1"/>
  <c r="V4142" i="1"/>
  <c r="V4143" i="1"/>
  <c r="V4144" i="1"/>
  <c r="V4145" i="1"/>
  <c r="V4146" i="1"/>
  <c r="V4147" i="1"/>
  <c r="V4148" i="1"/>
  <c r="V4149" i="1"/>
  <c r="V4150" i="1"/>
  <c r="V4151" i="1"/>
  <c r="V4152" i="1"/>
  <c r="V4153" i="1"/>
  <c r="V4154" i="1"/>
  <c r="V4155" i="1"/>
  <c r="V4156" i="1"/>
  <c r="V4157" i="1"/>
  <c r="V4158" i="1"/>
  <c r="V4159" i="1"/>
  <c r="V4160" i="1"/>
  <c r="V4161" i="1"/>
  <c r="V4162" i="1"/>
  <c r="V4163" i="1"/>
  <c r="V4164" i="1"/>
  <c r="V4165" i="1"/>
  <c r="V4166" i="1"/>
  <c r="V4167" i="1"/>
  <c r="V4168" i="1"/>
  <c r="V4169" i="1"/>
  <c r="V4170" i="1"/>
  <c r="V4171" i="1"/>
  <c r="V4172" i="1"/>
  <c r="V4173" i="1"/>
  <c r="V4174" i="1"/>
  <c r="V4175" i="1"/>
  <c r="V4176" i="1"/>
  <c r="V4177" i="1"/>
  <c r="V4178" i="1"/>
  <c r="V4179" i="1"/>
  <c r="V4180" i="1"/>
  <c r="V4181" i="1"/>
  <c r="V4182" i="1"/>
  <c r="V4183" i="1"/>
  <c r="V4184" i="1"/>
  <c r="V4185" i="1"/>
  <c r="V4186" i="1"/>
  <c r="V4187" i="1"/>
  <c r="V4188" i="1"/>
  <c r="V4189" i="1"/>
  <c r="V4190" i="1"/>
  <c r="V4191" i="1"/>
  <c r="V4192" i="1"/>
  <c r="V4193" i="1"/>
  <c r="V4194" i="1"/>
  <c r="V4195" i="1"/>
  <c r="V4196" i="1"/>
  <c r="V4197" i="1"/>
  <c r="V4198" i="1"/>
  <c r="V4199" i="1"/>
  <c r="V4200" i="1"/>
  <c r="V4201" i="1"/>
  <c r="V4202" i="1"/>
  <c r="V4203" i="1"/>
  <c r="V4204" i="1"/>
  <c r="V4205" i="1"/>
  <c r="V4206" i="1"/>
  <c r="V4207" i="1"/>
  <c r="V4208" i="1"/>
  <c r="V4209" i="1"/>
  <c r="V4210" i="1"/>
  <c r="V4211" i="1"/>
  <c r="V4212" i="1"/>
  <c r="V4213" i="1"/>
  <c r="V4214" i="1"/>
  <c r="V4215" i="1"/>
  <c r="V4216" i="1"/>
  <c r="V4217" i="1"/>
  <c r="V4218" i="1"/>
  <c r="V4219" i="1"/>
  <c r="V4220" i="1"/>
  <c r="V4221" i="1"/>
  <c r="V4222" i="1"/>
  <c r="V4223" i="1"/>
  <c r="V4224" i="1"/>
  <c r="V4225" i="1"/>
  <c r="V4226" i="1"/>
  <c r="V4227" i="1"/>
  <c r="V4228" i="1"/>
  <c r="V4229" i="1"/>
  <c r="V4230" i="1"/>
  <c r="V4231" i="1"/>
  <c r="V4232" i="1"/>
  <c r="V4233" i="1"/>
  <c r="V4234" i="1"/>
  <c r="V4235" i="1"/>
  <c r="V4236" i="1"/>
  <c r="V4237" i="1"/>
  <c r="V4238" i="1"/>
  <c r="V4239" i="1"/>
  <c r="V4240" i="1"/>
  <c r="V4241" i="1"/>
  <c r="V4242" i="1"/>
  <c r="V4243" i="1"/>
  <c r="V4244" i="1"/>
  <c r="V4245" i="1"/>
  <c r="V4246" i="1"/>
  <c r="V4247" i="1"/>
  <c r="V4248" i="1"/>
  <c r="V4249" i="1"/>
  <c r="V4250" i="1"/>
  <c r="V4251" i="1"/>
  <c r="V4252" i="1"/>
  <c r="V4253" i="1"/>
  <c r="V4254" i="1"/>
  <c r="V4255" i="1"/>
  <c r="V4256" i="1"/>
  <c r="V4257" i="1"/>
  <c r="V4258" i="1"/>
  <c r="V4259" i="1"/>
  <c r="V4260" i="1"/>
  <c r="V4261" i="1"/>
  <c r="V4262" i="1"/>
  <c r="V4263" i="1"/>
  <c r="V4264" i="1"/>
  <c r="V4265" i="1"/>
  <c r="V4266" i="1"/>
  <c r="V4267" i="1"/>
  <c r="V4268" i="1"/>
  <c r="V4269" i="1"/>
  <c r="V4270" i="1"/>
  <c r="V4271" i="1"/>
  <c r="V4272" i="1"/>
  <c r="V4273" i="1"/>
  <c r="V4274" i="1"/>
  <c r="V4275" i="1"/>
  <c r="V4276" i="1"/>
  <c r="V4277" i="1"/>
  <c r="V4278" i="1"/>
  <c r="V4279" i="1"/>
  <c r="V4280" i="1"/>
  <c r="V4281" i="1"/>
  <c r="V4282" i="1"/>
  <c r="V4283" i="1"/>
  <c r="V4284" i="1"/>
  <c r="V4285" i="1"/>
  <c r="V4286" i="1"/>
  <c r="V4287" i="1"/>
  <c r="V4288" i="1"/>
  <c r="V4289" i="1"/>
  <c r="V4290" i="1"/>
  <c r="V4291" i="1"/>
  <c r="V4292" i="1"/>
  <c r="V4293" i="1"/>
  <c r="V4294" i="1"/>
  <c r="V4295" i="1"/>
  <c r="V4296" i="1"/>
  <c r="V4297" i="1"/>
  <c r="V4298" i="1"/>
  <c r="V4299" i="1"/>
  <c r="V4300" i="1"/>
  <c r="V4301" i="1"/>
  <c r="V4302" i="1"/>
  <c r="V4303" i="1"/>
  <c r="V4304" i="1"/>
  <c r="V4305" i="1"/>
  <c r="V4306" i="1"/>
  <c r="V4307" i="1"/>
  <c r="V4308" i="1"/>
  <c r="V4309" i="1"/>
  <c r="V4310" i="1"/>
  <c r="V4311" i="1"/>
  <c r="V4312" i="1"/>
  <c r="V4313" i="1"/>
  <c r="V4314" i="1"/>
  <c r="V4315" i="1"/>
  <c r="V4316" i="1"/>
  <c r="V4317" i="1"/>
  <c r="V4318" i="1"/>
  <c r="V4319" i="1"/>
  <c r="V4320" i="1"/>
  <c r="V4321" i="1"/>
  <c r="V4322" i="1"/>
  <c r="V4323" i="1"/>
  <c r="V4324" i="1"/>
  <c r="V4325" i="1"/>
  <c r="V4326" i="1"/>
  <c r="V4327" i="1"/>
  <c r="V4328" i="1"/>
  <c r="V4329" i="1"/>
  <c r="V4330" i="1"/>
  <c r="V4331" i="1"/>
  <c r="V4332" i="1"/>
  <c r="V4333" i="1"/>
  <c r="V4334" i="1"/>
  <c r="V4335" i="1"/>
  <c r="V4336" i="1"/>
  <c r="V4337" i="1"/>
  <c r="V4338" i="1"/>
  <c r="V4339" i="1"/>
  <c r="V4340" i="1"/>
  <c r="V4341" i="1"/>
  <c r="V4342" i="1"/>
  <c r="V4343" i="1"/>
  <c r="V4344" i="1"/>
  <c r="V4345" i="1"/>
  <c r="V4346" i="1"/>
  <c r="V4347" i="1"/>
  <c r="V4348" i="1"/>
  <c r="V4349" i="1"/>
  <c r="V4350" i="1"/>
  <c r="V4351" i="1"/>
  <c r="V4352" i="1"/>
  <c r="V4353" i="1"/>
  <c r="V4354" i="1"/>
  <c r="V4355" i="1"/>
  <c r="V4356" i="1"/>
  <c r="V4357" i="1"/>
  <c r="V4358" i="1"/>
  <c r="V4359" i="1"/>
  <c r="V4360" i="1"/>
  <c r="V4361" i="1"/>
  <c r="V4362" i="1"/>
  <c r="V4363" i="1"/>
  <c r="V4364" i="1"/>
  <c r="V4365" i="1"/>
  <c r="V4366" i="1"/>
  <c r="V4367" i="1"/>
  <c r="V4368" i="1"/>
  <c r="V4369" i="1"/>
  <c r="V4370" i="1"/>
  <c r="V4371" i="1"/>
  <c r="V4372" i="1"/>
  <c r="V4373" i="1"/>
  <c r="V4374" i="1"/>
  <c r="V4375" i="1"/>
  <c r="V4376" i="1"/>
  <c r="V4377" i="1"/>
  <c r="V4378" i="1"/>
  <c r="V4379" i="1"/>
  <c r="V4380" i="1"/>
  <c r="V4381" i="1"/>
  <c r="V4382" i="1"/>
  <c r="V4383" i="1"/>
  <c r="V4384" i="1"/>
  <c r="V4385" i="1"/>
  <c r="V4386" i="1"/>
  <c r="V4387" i="1"/>
  <c r="V4388" i="1"/>
  <c r="V4389" i="1"/>
  <c r="V4390" i="1"/>
  <c r="V4391" i="1"/>
  <c r="V4392" i="1"/>
  <c r="V4393" i="1"/>
  <c r="V4394" i="1"/>
  <c r="V4395" i="1"/>
  <c r="V4396" i="1"/>
  <c r="V4397" i="1"/>
  <c r="V4398" i="1"/>
  <c r="V4399" i="1"/>
  <c r="V4400" i="1"/>
  <c r="V4401" i="1"/>
  <c r="V4402" i="1"/>
  <c r="V4403" i="1"/>
  <c r="V4404" i="1"/>
  <c r="V4405" i="1"/>
  <c r="V4406" i="1"/>
  <c r="V4407" i="1"/>
  <c r="V4408" i="1"/>
  <c r="V4409" i="1"/>
  <c r="V4410" i="1"/>
  <c r="V4411" i="1"/>
  <c r="V4412" i="1"/>
  <c r="V4413" i="1"/>
  <c r="V4414" i="1"/>
  <c r="V4415" i="1"/>
  <c r="V4416" i="1"/>
  <c r="V4417" i="1"/>
  <c r="V4418" i="1"/>
  <c r="V4419" i="1"/>
  <c r="V4420" i="1"/>
  <c r="V4421" i="1"/>
  <c r="V4422" i="1"/>
  <c r="V4423" i="1"/>
  <c r="V4424" i="1"/>
  <c r="V4425" i="1"/>
  <c r="V4426" i="1"/>
  <c r="V4427" i="1"/>
  <c r="V4428" i="1"/>
  <c r="V4429" i="1"/>
  <c r="V4430" i="1"/>
  <c r="V4431" i="1"/>
  <c r="V4432" i="1"/>
  <c r="V4433" i="1"/>
  <c r="V4434" i="1"/>
  <c r="V4435" i="1"/>
  <c r="V4436" i="1"/>
  <c r="V4437" i="1"/>
  <c r="V4438" i="1"/>
  <c r="V4439" i="1"/>
  <c r="V4440" i="1"/>
  <c r="V4441" i="1"/>
  <c r="V4442" i="1"/>
  <c r="V4443" i="1"/>
  <c r="V4444" i="1"/>
  <c r="V4445" i="1"/>
  <c r="V4446" i="1"/>
  <c r="V4447" i="1"/>
  <c r="V4448" i="1"/>
  <c r="V4449" i="1"/>
  <c r="V4450" i="1"/>
  <c r="V4451" i="1"/>
  <c r="V4452" i="1"/>
  <c r="V4453" i="1"/>
  <c r="V4454" i="1"/>
  <c r="V4455" i="1"/>
  <c r="V4456" i="1"/>
  <c r="V4457" i="1"/>
  <c r="V4458" i="1"/>
  <c r="V4459" i="1"/>
  <c r="V4460" i="1"/>
  <c r="V4461" i="1"/>
  <c r="V4462" i="1"/>
  <c r="V4463" i="1"/>
  <c r="V4464" i="1"/>
  <c r="V4465" i="1"/>
  <c r="V4466" i="1"/>
  <c r="V4467" i="1"/>
  <c r="V4468" i="1"/>
  <c r="V4469" i="1"/>
  <c r="V4470" i="1"/>
  <c r="V4471" i="1"/>
  <c r="V4472" i="1"/>
  <c r="V4473" i="1"/>
  <c r="V4474" i="1"/>
  <c r="V4475" i="1"/>
  <c r="V4476" i="1"/>
  <c r="V4477" i="1"/>
  <c r="V4478" i="1"/>
  <c r="V4479" i="1"/>
  <c r="V4480" i="1"/>
  <c r="V4481" i="1"/>
  <c r="V4482" i="1"/>
  <c r="V4483" i="1"/>
  <c r="V4484" i="1"/>
  <c r="V4485" i="1"/>
  <c r="V4486" i="1"/>
  <c r="V4487" i="1"/>
  <c r="V4488" i="1"/>
  <c r="V4489" i="1"/>
  <c r="V4490" i="1"/>
  <c r="V4491" i="1"/>
  <c r="V4492" i="1"/>
  <c r="V4493" i="1"/>
  <c r="V4494" i="1"/>
  <c r="V4495" i="1"/>
  <c r="V4496" i="1"/>
  <c r="V4497" i="1"/>
  <c r="V4498" i="1"/>
  <c r="V4499" i="1"/>
  <c r="V4500" i="1"/>
  <c r="V4501" i="1"/>
  <c r="V4502" i="1"/>
  <c r="V4503" i="1"/>
  <c r="V4504" i="1"/>
  <c r="V4505" i="1"/>
  <c r="V4506" i="1"/>
  <c r="V4507" i="1"/>
  <c r="V4508" i="1"/>
  <c r="V4509" i="1"/>
  <c r="V4510" i="1"/>
  <c r="V4511" i="1"/>
  <c r="V4512" i="1"/>
  <c r="V4513" i="1"/>
  <c r="V4514" i="1"/>
  <c r="V4515" i="1"/>
  <c r="V4516" i="1"/>
  <c r="V4517" i="1"/>
  <c r="V4518" i="1"/>
  <c r="V4519" i="1"/>
  <c r="V4520" i="1"/>
  <c r="V4521" i="1"/>
  <c r="V4522" i="1"/>
  <c r="V4523" i="1"/>
  <c r="V4524" i="1"/>
  <c r="V4525" i="1"/>
  <c r="V4526" i="1"/>
  <c r="V4527" i="1"/>
  <c r="V4528" i="1"/>
  <c r="V4529" i="1"/>
  <c r="V4530" i="1"/>
  <c r="V4531" i="1"/>
  <c r="V4532" i="1"/>
  <c r="V4533" i="1"/>
  <c r="V4534" i="1"/>
  <c r="V4535" i="1"/>
  <c r="V4536" i="1"/>
  <c r="V4537" i="1"/>
  <c r="V4538" i="1"/>
  <c r="V4539" i="1"/>
  <c r="V4540" i="1"/>
  <c r="V4541" i="1"/>
  <c r="V4542" i="1"/>
  <c r="V4543" i="1"/>
  <c r="V4544" i="1"/>
  <c r="V4545" i="1"/>
  <c r="V4546" i="1"/>
  <c r="V4547" i="1"/>
  <c r="V4548" i="1"/>
  <c r="V4549" i="1"/>
  <c r="V4550" i="1"/>
  <c r="V4551" i="1"/>
  <c r="V4552" i="1"/>
  <c r="V4553" i="1"/>
  <c r="V4554" i="1"/>
  <c r="V4555" i="1"/>
  <c r="V4556" i="1"/>
  <c r="V4557" i="1"/>
  <c r="V4558" i="1"/>
  <c r="V4559" i="1"/>
  <c r="V4560" i="1"/>
  <c r="V4561" i="1"/>
  <c r="V4562" i="1"/>
  <c r="V4563" i="1"/>
  <c r="V4564" i="1"/>
  <c r="V4565" i="1"/>
  <c r="V4566" i="1"/>
  <c r="V4567" i="1"/>
  <c r="V4568" i="1"/>
  <c r="V4569" i="1"/>
  <c r="V4570" i="1"/>
  <c r="V4571" i="1"/>
  <c r="V4572" i="1"/>
  <c r="V4573" i="1"/>
  <c r="V4574" i="1"/>
  <c r="V4575" i="1"/>
  <c r="V4576" i="1"/>
  <c r="V4577" i="1"/>
  <c r="V4578" i="1"/>
  <c r="V4579" i="1"/>
  <c r="V4580" i="1"/>
  <c r="V4581" i="1"/>
  <c r="V4582" i="1"/>
  <c r="V4583" i="1"/>
  <c r="V4584" i="1"/>
  <c r="V4585" i="1"/>
  <c r="V4586" i="1"/>
  <c r="V4587" i="1"/>
  <c r="V4588" i="1"/>
  <c r="V4589" i="1"/>
  <c r="V4590" i="1"/>
  <c r="V4591" i="1"/>
  <c r="V4592" i="1"/>
  <c r="V4593" i="1"/>
  <c r="V4594" i="1"/>
  <c r="V4595" i="1"/>
  <c r="V4596" i="1"/>
  <c r="V4597" i="1"/>
  <c r="V4598" i="1"/>
  <c r="V4599" i="1"/>
  <c r="V4600" i="1"/>
  <c r="V4601" i="1"/>
  <c r="V4602" i="1"/>
  <c r="V4603" i="1"/>
  <c r="V4604" i="1"/>
  <c r="V4605" i="1"/>
  <c r="V4606" i="1"/>
  <c r="V4607" i="1"/>
  <c r="V4608" i="1"/>
  <c r="V4609" i="1"/>
  <c r="V4610" i="1"/>
  <c r="V4611" i="1"/>
  <c r="V4612" i="1"/>
  <c r="V4613" i="1"/>
  <c r="V4614" i="1"/>
  <c r="V4615" i="1"/>
  <c r="V4616" i="1"/>
  <c r="V4617" i="1"/>
  <c r="V4618" i="1"/>
  <c r="V4619" i="1"/>
  <c r="V4620" i="1"/>
  <c r="V4621" i="1"/>
  <c r="V4622" i="1"/>
  <c r="V4623" i="1"/>
  <c r="V4624" i="1"/>
  <c r="V4625" i="1"/>
  <c r="V4626" i="1"/>
  <c r="V4627" i="1"/>
  <c r="V4628" i="1"/>
  <c r="V4629" i="1"/>
  <c r="V4630" i="1"/>
  <c r="V4631" i="1"/>
  <c r="V4632" i="1"/>
  <c r="V4633" i="1"/>
  <c r="V4634" i="1"/>
  <c r="V4635" i="1"/>
  <c r="V4636" i="1"/>
  <c r="V4637" i="1"/>
  <c r="V4638" i="1"/>
  <c r="V4639" i="1"/>
  <c r="V4640" i="1"/>
  <c r="V4641" i="1"/>
  <c r="V4642" i="1"/>
  <c r="V4643" i="1"/>
  <c r="V4644" i="1"/>
  <c r="V4645" i="1"/>
  <c r="V4646" i="1"/>
  <c r="V4647" i="1"/>
  <c r="V4648" i="1"/>
  <c r="V4649" i="1"/>
  <c r="V4650" i="1"/>
  <c r="V4651" i="1"/>
  <c r="V4652" i="1"/>
  <c r="V4653" i="1"/>
  <c r="V4654" i="1"/>
  <c r="V4655" i="1"/>
  <c r="V4656" i="1"/>
  <c r="V4657" i="1"/>
  <c r="V4658" i="1"/>
  <c r="V4659" i="1"/>
  <c r="V4660" i="1"/>
  <c r="V4661" i="1"/>
  <c r="V4662" i="1"/>
  <c r="V4663" i="1"/>
  <c r="V4664" i="1"/>
  <c r="V4665" i="1"/>
  <c r="V4666" i="1"/>
  <c r="V4667" i="1"/>
  <c r="V4668" i="1"/>
  <c r="V4669" i="1"/>
  <c r="V4670" i="1"/>
  <c r="V4671" i="1"/>
  <c r="V4672" i="1"/>
  <c r="V4673" i="1"/>
  <c r="V4674" i="1"/>
  <c r="V4675" i="1"/>
  <c r="V4676" i="1"/>
  <c r="V4677" i="1"/>
  <c r="V4678" i="1"/>
  <c r="V4679" i="1"/>
  <c r="V4680" i="1"/>
  <c r="V4681" i="1"/>
  <c r="V4682" i="1"/>
  <c r="V4683" i="1"/>
  <c r="V4684" i="1"/>
  <c r="V4685" i="1"/>
  <c r="V4686" i="1"/>
  <c r="V4687" i="1"/>
  <c r="V4688" i="1"/>
  <c r="V4689" i="1"/>
  <c r="V4690" i="1"/>
  <c r="V4691" i="1"/>
  <c r="V4692" i="1"/>
  <c r="V4693" i="1"/>
  <c r="V4694" i="1"/>
  <c r="V4695" i="1"/>
  <c r="V4696" i="1"/>
  <c r="V4697" i="1"/>
  <c r="V4698" i="1"/>
  <c r="V4699" i="1"/>
  <c r="V4700" i="1"/>
  <c r="V4701" i="1"/>
  <c r="V4702" i="1"/>
  <c r="V4703" i="1"/>
  <c r="V4704" i="1"/>
  <c r="V4705" i="1"/>
  <c r="V4706" i="1"/>
  <c r="V4707" i="1"/>
  <c r="V4708" i="1"/>
  <c r="V4709" i="1"/>
  <c r="V4710" i="1"/>
  <c r="V4711" i="1"/>
  <c r="V4712" i="1"/>
  <c r="V4713" i="1"/>
  <c r="V4714" i="1"/>
  <c r="V4715" i="1"/>
  <c r="V4716" i="1"/>
  <c r="V4717" i="1"/>
  <c r="V4718" i="1"/>
  <c r="V4719" i="1"/>
  <c r="V4720" i="1"/>
  <c r="V4721" i="1"/>
  <c r="V4722" i="1"/>
  <c r="V4723" i="1"/>
  <c r="V4724" i="1"/>
  <c r="V4725" i="1"/>
  <c r="V4726" i="1"/>
  <c r="V4727" i="1"/>
  <c r="V4728" i="1"/>
  <c r="V4729" i="1"/>
  <c r="V4730" i="1"/>
  <c r="V4731" i="1"/>
  <c r="V4732" i="1"/>
  <c r="V4733" i="1"/>
  <c r="V4734" i="1"/>
  <c r="V4735" i="1"/>
  <c r="V4736" i="1"/>
  <c r="V4737" i="1"/>
  <c r="V4738" i="1"/>
  <c r="V4739" i="1"/>
  <c r="V4740" i="1"/>
  <c r="V4741" i="1"/>
  <c r="V4742" i="1"/>
  <c r="V4743" i="1"/>
  <c r="V4744" i="1"/>
  <c r="V4745" i="1"/>
  <c r="V4746" i="1"/>
  <c r="V4747" i="1"/>
  <c r="V4748" i="1"/>
  <c r="V4749" i="1"/>
  <c r="V4750" i="1"/>
  <c r="V4751" i="1"/>
  <c r="V4752" i="1"/>
  <c r="V4753" i="1"/>
  <c r="V4754" i="1"/>
  <c r="V4755" i="1"/>
  <c r="V4756" i="1"/>
  <c r="V4757" i="1"/>
  <c r="V4758" i="1"/>
  <c r="V4759" i="1"/>
  <c r="V4760" i="1"/>
  <c r="V4761" i="1"/>
  <c r="V4762" i="1"/>
  <c r="V4763" i="1"/>
  <c r="V4764" i="1"/>
  <c r="V4765" i="1"/>
  <c r="V4766" i="1"/>
  <c r="V4767" i="1"/>
  <c r="V4768" i="1"/>
  <c r="V4769" i="1"/>
  <c r="V4770" i="1"/>
  <c r="V4771" i="1"/>
  <c r="V4772" i="1"/>
  <c r="V4773" i="1"/>
  <c r="V4774" i="1"/>
  <c r="V4775" i="1"/>
  <c r="V4776" i="1"/>
  <c r="V4777" i="1"/>
  <c r="V4778" i="1"/>
  <c r="V4779" i="1"/>
  <c r="V4780" i="1"/>
  <c r="V4781" i="1"/>
  <c r="V4782" i="1"/>
  <c r="V4783" i="1"/>
  <c r="V4784" i="1"/>
  <c r="V4785" i="1"/>
  <c r="V4786" i="1"/>
  <c r="V4787" i="1"/>
  <c r="V4788" i="1"/>
  <c r="V4789" i="1"/>
  <c r="V4790" i="1"/>
  <c r="V4791" i="1"/>
  <c r="V4792" i="1"/>
  <c r="V4793" i="1"/>
  <c r="V4794" i="1"/>
  <c r="V4795" i="1"/>
  <c r="V4796" i="1"/>
  <c r="V4797" i="1"/>
  <c r="V4798" i="1"/>
  <c r="V4799" i="1"/>
  <c r="V4800" i="1"/>
  <c r="V4801" i="1"/>
  <c r="V4802" i="1"/>
  <c r="V4803" i="1"/>
  <c r="V4804" i="1"/>
  <c r="V4805" i="1"/>
  <c r="V4806" i="1"/>
  <c r="V4807" i="1"/>
  <c r="V4808" i="1"/>
  <c r="V4809" i="1"/>
  <c r="V4810" i="1"/>
  <c r="V4811" i="1"/>
  <c r="V4812" i="1"/>
  <c r="V4813" i="1"/>
  <c r="V4814" i="1"/>
  <c r="V4815" i="1"/>
  <c r="V4816" i="1"/>
  <c r="V4817" i="1"/>
  <c r="V4818" i="1"/>
  <c r="V4819" i="1"/>
  <c r="V4820" i="1"/>
  <c r="V4821" i="1"/>
  <c r="V4822" i="1"/>
  <c r="V4823" i="1"/>
  <c r="V4824" i="1"/>
  <c r="V4825" i="1"/>
  <c r="V4826" i="1"/>
  <c r="V4827" i="1"/>
  <c r="V4828" i="1"/>
  <c r="V4829" i="1"/>
  <c r="V4830" i="1"/>
  <c r="V4831" i="1"/>
  <c r="V4832" i="1"/>
  <c r="V4833" i="1"/>
  <c r="V4834" i="1"/>
  <c r="V4835" i="1"/>
  <c r="V4836" i="1"/>
  <c r="V4837" i="1"/>
  <c r="V4838" i="1"/>
  <c r="V4839" i="1"/>
  <c r="V4840" i="1"/>
  <c r="V4841" i="1"/>
  <c r="V4842" i="1"/>
  <c r="V4843" i="1"/>
  <c r="V4844" i="1"/>
  <c r="V4845" i="1"/>
  <c r="V4846" i="1"/>
  <c r="V4847" i="1"/>
  <c r="V4848" i="1"/>
  <c r="V4849" i="1"/>
  <c r="V4850" i="1"/>
  <c r="V4851" i="1"/>
  <c r="V4852" i="1"/>
  <c r="V4853" i="1"/>
  <c r="V4854" i="1"/>
  <c r="V4855" i="1"/>
  <c r="V4856" i="1"/>
  <c r="V4857" i="1"/>
  <c r="V4858" i="1"/>
  <c r="V4859" i="1"/>
  <c r="V4860" i="1"/>
  <c r="V4861" i="1"/>
  <c r="V4862" i="1"/>
  <c r="V4863" i="1"/>
  <c r="V4864" i="1"/>
  <c r="V4865" i="1"/>
  <c r="V4866" i="1"/>
  <c r="V4867" i="1"/>
  <c r="V4868" i="1"/>
  <c r="V4869" i="1"/>
  <c r="V4870" i="1"/>
  <c r="V4871" i="1"/>
  <c r="V4872" i="1"/>
  <c r="V4873" i="1"/>
  <c r="V4874" i="1"/>
  <c r="V4875" i="1"/>
  <c r="V4876" i="1"/>
  <c r="V4877" i="1"/>
  <c r="V4878" i="1"/>
  <c r="V4879" i="1"/>
  <c r="V4880" i="1"/>
  <c r="V4881" i="1"/>
  <c r="V4882" i="1"/>
  <c r="V4883" i="1"/>
  <c r="V4884" i="1"/>
  <c r="V4885" i="1"/>
  <c r="V4886" i="1"/>
  <c r="V4887" i="1"/>
  <c r="V4888" i="1"/>
  <c r="V4889" i="1"/>
  <c r="V4890" i="1"/>
  <c r="V4891" i="1"/>
  <c r="V4892" i="1"/>
  <c r="V4893" i="1"/>
  <c r="V4894" i="1"/>
  <c r="V4895" i="1"/>
  <c r="V4896" i="1"/>
  <c r="V4897" i="1"/>
  <c r="V4898" i="1"/>
  <c r="V4899" i="1"/>
  <c r="V4900" i="1"/>
  <c r="V4901" i="1"/>
  <c r="V4902" i="1"/>
  <c r="V4903" i="1"/>
  <c r="V4904" i="1"/>
  <c r="V4905" i="1"/>
  <c r="V4906" i="1"/>
  <c r="V4907" i="1"/>
  <c r="V4908" i="1"/>
  <c r="V4909" i="1"/>
  <c r="V4910" i="1"/>
  <c r="V4911" i="1"/>
  <c r="V4912" i="1"/>
  <c r="V4913" i="1"/>
  <c r="V4914" i="1"/>
  <c r="V4915" i="1"/>
  <c r="V4916" i="1"/>
  <c r="V4917" i="1"/>
  <c r="V4918" i="1"/>
  <c r="V4919" i="1"/>
  <c r="V4920" i="1"/>
  <c r="V4921" i="1"/>
  <c r="V4922" i="1"/>
  <c r="V4923" i="1"/>
  <c r="V4924" i="1"/>
  <c r="V4925" i="1"/>
  <c r="V4926" i="1"/>
  <c r="V4927" i="1"/>
  <c r="V4928" i="1"/>
  <c r="V4929" i="1"/>
  <c r="V4930" i="1"/>
  <c r="V4931" i="1"/>
  <c r="V4932" i="1"/>
  <c r="V4933" i="1"/>
  <c r="V4934" i="1"/>
  <c r="V4935" i="1"/>
  <c r="V4936" i="1"/>
  <c r="V4937" i="1"/>
  <c r="V4938" i="1"/>
  <c r="V4939" i="1"/>
  <c r="V4940" i="1"/>
  <c r="V4941" i="1"/>
  <c r="V4942" i="1"/>
  <c r="V4943" i="1"/>
  <c r="V4944" i="1"/>
  <c r="V4945" i="1"/>
  <c r="V4946" i="1"/>
  <c r="V4947" i="1"/>
  <c r="V4948" i="1"/>
  <c r="V4949" i="1"/>
  <c r="V4950" i="1"/>
  <c r="V4951" i="1"/>
  <c r="V4952" i="1"/>
  <c r="V4953" i="1"/>
  <c r="V4954" i="1"/>
  <c r="V4955" i="1"/>
  <c r="V4956" i="1"/>
  <c r="V4957" i="1"/>
  <c r="V4958" i="1"/>
  <c r="V4959" i="1"/>
  <c r="V4960" i="1"/>
  <c r="V4961" i="1"/>
  <c r="V4962" i="1"/>
  <c r="V4963" i="1"/>
  <c r="V4964" i="1"/>
  <c r="V4965" i="1"/>
  <c r="V4966" i="1"/>
  <c r="V4967" i="1"/>
  <c r="V4968" i="1"/>
  <c r="V4969" i="1"/>
  <c r="V4970" i="1"/>
  <c r="V4971" i="1"/>
  <c r="V4972" i="1"/>
  <c r="V4973" i="1"/>
  <c r="V4974" i="1"/>
  <c r="V4975" i="1"/>
  <c r="V4976" i="1"/>
  <c r="V4977" i="1"/>
  <c r="V4978" i="1"/>
  <c r="V4979" i="1"/>
  <c r="V4980" i="1"/>
  <c r="V4981" i="1"/>
  <c r="V4982" i="1"/>
  <c r="V4983" i="1"/>
  <c r="V4984" i="1"/>
  <c r="V4985" i="1"/>
  <c r="V4986" i="1"/>
  <c r="V4987" i="1"/>
  <c r="V4988" i="1"/>
  <c r="V4989" i="1"/>
  <c r="V4990" i="1"/>
  <c r="V4991" i="1"/>
  <c r="V4992" i="1"/>
  <c r="V4993" i="1"/>
  <c r="V4994" i="1"/>
  <c r="V4995" i="1"/>
  <c r="V4996" i="1"/>
  <c r="V4997" i="1"/>
  <c r="V4998" i="1"/>
  <c r="V4999" i="1"/>
  <c r="V5000" i="1"/>
  <c r="V5001" i="1"/>
  <c r="V5002" i="1"/>
  <c r="V5003" i="1"/>
  <c r="V5004" i="1"/>
  <c r="V5005" i="1"/>
  <c r="V5006" i="1"/>
  <c r="V5007" i="1"/>
  <c r="V5008" i="1"/>
  <c r="V5009" i="1"/>
  <c r="V5010" i="1"/>
  <c r="V5011" i="1"/>
  <c r="V5012" i="1"/>
  <c r="V5013" i="1"/>
  <c r="V5014" i="1"/>
  <c r="V5015" i="1"/>
  <c r="V5016" i="1"/>
  <c r="V5017" i="1"/>
  <c r="V5018" i="1"/>
  <c r="V5019" i="1"/>
  <c r="V5020" i="1"/>
  <c r="V5021" i="1"/>
  <c r="V5022" i="1"/>
  <c r="V5023" i="1"/>
  <c r="V5024" i="1"/>
  <c r="V5025" i="1"/>
  <c r="V5026" i="1"/>
  <c r="V5027" i="1"/>
  <c r="V5028" i="1"/>
  <c r="V5029" i="1"/>
  <c r="V5030" i="1"/>
  <c r="V5031" i="1"/>
  <c r="V5032" i="1"/>
  <c r="V5033" i="1"/>
  <c r="V5034" i="1"/>
  <c r="V5035" i="1"/>
  <c r="V5036" i="1"/>
  <c r="V5037" i="1"/>
  <c r="V5038" i="1"/>
  <c r="V5039" i="1"/>
  <c r="V5040" i="1"/>
  <c r="V5041" i="1"/>
  <c r="V5042" i="1"/>
  <c r="V5043" i="1"/>
  <c r="V5044" i="1"/>
  <c r="V5045" i="1"/>
  <c r="V5046" i="1"/>
  <c r="V5047" i="1"/>
  <c r="V5048" i="1"/>
  <c r="V5049" i="1"/>
  <c r="V5050" i="1"/>
  <c r="V5051" i="1"/>
  <c r="V5052" i="1"/>
  <c r="V5053" i="1"/>
  <c r="V5054" i="1"/>
  <c r="V5055" i="1"/>
  <c r="V5056" i="1"/>
  <c r="V5057" i="1"/>
  <c r="V5058" i="1"/>
  <c r="V5059" i="1"/>
  <c r="V5060" i="1"/>
  <c r="V5061" i="1"/>
  <c r="V5062" i="1"/>
  <c r="V5063" i="1"/>
  <c r="V5064" i="1"/>
  <c r="V5065" i="1"/>
  <c r="V5066" i="1"/>
  <c r="V5067" i="1"/>
  <c r="V5068" i="1"/>
  <c r="V5069" i="1"/>
  <c r="V5070" i="1"/>
  <c r="V5071" i="1"/>
  <c r="V5072" i="1"/>
  <c r="V5073" i="1"/>
  <c r="V5074" i="1"/>
  <c r="V5075" i="1"/>
  <c r="V5076" i="1"/>
  <c r="V5077" i="1"/>
  <c r="V5078" i="1"/>
  <c r="V5079" i="1"/>
  <c r="V5080" i="1"/>
  <c r="V5081" i="1"/>
  <c r="V5082" i="1"/>
  <c r="V5083" i="1"/>
  <c r="V5084" i="1"/>
  <c r="V5085" i="1"/>
  <c r="V5086" i="1"/>
  <c r="V5087" i="1"/>
  <c r="V5088" i="1"/>
  <c r="V5089" i="1"/>
  <c r="V5090" i="1"/>
  <c r="V5091" i="1"/>
  <c r="V5092" i="1"/>
  <c r="V5093" i="1"/>
  <c r="V5094" i="1"/>
  <c r="V5095" i="1"/>
  <c r="V5096" i="1"/>
  <c r="V5097" i="1"/>
  <c r="V5098" i="1"/>
  <c r="V5099" i="1"/>
  <c r="V5100" i="1"/>
  <c r="V5101" i="1"/>
  <c r="V5102" i="1"/>
  <c r="V5103" i="1"/>
  <c r="V5104" i="1"/>
  <c r="V5105" i="1"/>
  <c r="V5106" i="1"/>
  <c r="V5107" i="1"/>
  <c r="V5108" i="1"/>
  <c r="V5109" i="1"/>
  <c r="V5110" i="1"/>
  <c r="V5111" i="1"/>
  <c r="V5112" i="1"/>
  <c r="V5113" i="1"/>
  <c r="V5114" i="1"/>
  <c r="V5115" i="1"/>
  <c r="V5116" i="1"/>
  <c r="V5117" i="1"/>
  <c r="V5118" i="1"/>
  <c r="V5119" i="1"/>
  <c r="V5120" i="1"/>
  <c r="V5121" i="1"/>
  <c r="V5122" i="1"/>
  <c r="V5123" i="1"/>
  <c r="V5124" i="1"/>
  <c r="V5125" i="1"/>
  <c r="V5126" i="1"/>
  <c r="V5127" i="1"/>
  <c r="V5128" i="1"/>
  <c r="V5129" i="1"/>
  <c r="V5130" i="1"/>
  <c r="V5131" i="1"/>
  <c r="V5132" i="1"/>
  <c r="V5133" i="1"/>
  <c r="V5134" i="1"/>
  <c r="V5135" i="1"/>
  <c r="V5136" i="1"/>
  <c r="V5137" i="1"/>
  <c r="V5138" i="1"/>
  <c r="V5139" i="1"/>
  <c r="V5140" i="1"/>
  <c r="V5141" i="1"/>
  <c r="V5142" i="1"/>
  <c r="V5143" i="1"/>
  <c r="V5144" i="1"/>
  <c r="V5145" i="1"/>
  <c r="V5146" i="1"/>
  <c r="V5147" i="1"/>
  <c r="V5148" i="1"/>
  <c r="V5149" i="1"/>
  <c r="V5150" i="1"/>
  <c r="V5151" i="1"/>
  <c r="V5152" i="1"/>
  <c r="V5153" i="1"/>
  <c r="V5154" i="1"/>
  <c r="V5155" i="1"/>
  <c r="V5156" i="1"/>
  <c r="V5157" i="1"/>
  <c r="V5158" i="1"/>
  <c r="V5159" i="1"/>
  <c r="V5160" i="1"/>
  <c r="V5161" i="1"/>
  <c r="V5162" i="1"/>
  <c r="V5163" i="1"/>
  <c r="V5164" i="1"/>
  <c r="V5165" i="1"/>
  <c r="V5166" i="1"/>
  <c r="V5167" i="1"/>
  <c r="V5168" i="1"/>
  <c r="V5169" i="1"/>
  <c r="V5170" i="1"/>
  <c r="V5171" i="1"/>
  <c r="V5172" i="1"/>
  <c r="V5173" i="1"/>
  <c r="V5174" i="1"/>
  <c r="V5175" i="1"/>
  <c r="V5176" i="1"/>
  <c r="V5177" i="1"/>
  <c r="V5178" i="1"/>
  <c r="V5179" i="1"/>
  <c r="V5180" i="1"/>
  <c r="V5181" i="1"/>
  <c r="V5182" i="1"/>
  <c r="V5183" i="1"/>
  <c r="V5184" i="1"/>
  <c r="V5185" i="1"/>
  <c r="V5186" i="1"/>
  <c r="V5187" i="1"/>
  <c r="V5188" i="1"/>
  <c r="V5189" i="1"/>
  <c r="V5190" i="1"/>
  <c r="V5191" i="1"/>
  <c r="V5192" i="1"/>
  <c r="V5193" i="1"/>
  <c r="V5194" i="1"/>
  <c r="V5195" i="1"/>
  <c r="V5196" i="1"/>
  <c r="V5197" i="1"/>
  <c r="V5198" i="1"/>
  <c r="V5199" i="1"/>
  <c r="V5200" i="1"/>
  <c r="V5201" i="1"/>
  <c r="V5202" i="1"/>
  <c r="V5203" i="1"/>
  <c r="V5204" i="1"/>
  <c r="V5205" i="1"/>
  <c r="V5206" i="1"/>
  <c r="V5207" i="1"/>
  <c r="V5208" i="1"/>
  <c r="V5209" i="1"/>
  <c r="V5210" i="1"/>
  <c r="V5211" i="1"/>
  <c r="V5212" i="1"/>
  <c r="V5213" i="1"/>
  <c r="V5214" i="1"/>
  <c r="V5215" i="1"/>
  <c r="V5216" i="1"/>
  <c r="V5217" i="1"/>
  <c r="V5218" i="1"/>
  <c r="V5219" i="1"/>
  <c r="V5220" i="1"/>
  <c r="V5221" i="1"/>
  <c r="V5222" i="1"/>
  <c r="V5223" i="1"/>
  <c r="V5224" i="1"/>
  <c r="V5225" i="1"/>
  <c r="V5226" i="1"/>
  <c r="V5227" i="1"/>
  <c r="V5228" i="1"/>
  <c r="V5229" i="1"/>
  <c r="V5230" i="1"/>
  <c r="V5231" i="1"/>
  <c r="V5232" i="1"/>
  <c r="V5233" i="1"/>
  <c r="V5234" i="1"/>
  <c r="V5235" i="1"/>
  <c r="V5236" i="1"/>
  <c r="V5237" i="1"/>
  <c r="V5238" i="1"/>
  <c r="V5239" i="1"/>
  <c r="V5240" i="1"/>
  <c r="V5241" i="1"/>
  <c r="V5242" i="1"/>
  <c r="V5243" i="1"/>
  <c r="V5244" i="1"/>
  <c r="V5245" i="1"/>
  <c r="V5246" i="1"/>
  <c r="V5247" i="1"/>
  <c r="V5248" i="1"/>
  <c r="V5249" i="1"/>
  <c r="V5250" i="1"/>
  <c r="V5251" i="1"/>
  <c r="V5252" i="1"/>
  <c r="V5253" i="1"/>
  <c r="V5254" i="1"/>
  <c r="V5255" i="1"/>
  <c r="V5256" i="1"/>
  <c r="V5257" i="1"/>
  <c r="V5258" i="1"/>
  <c r="V5259" i="1"/>
  <c r="V5260" i="1"/>
  <c r="V5261" i="1"/>
  <c r="V5262" i="1"/>
  <c r="V5263" i="1"/>
  <c r="V5264" i="1"/>
  <c r="V5265" i="1"/>
  <c r="V5266" i="1"/>
  <c r="V5267" i="1"/>
  <c r="V5268" i="1"/>
  <c r="V5269" i="1"/>
  <c r="V5270" i="1"/>
  <c r="V5271" i="1"/>
  <c r="V5272" i="1"/>
  <c r="V5273" i="1"/>
  <c r="V5274" i="1"/>
  <c r="V5275" i="1"/>
  <c r="V5276" i="1"/>
  <c r="V5277" i="1"/>
  <c r="V5278" i="1"/>
  <c r="V5279" i="1"/>
  <c r="V5280" i="1"/>
  <c r="V5281" i="1"/>
  <c r="V5282" i="1"/>
  <c r="V5283" i="1"/>
  <c r="V5284" i="1"/>
  <c r="V5285" i="1"/>
  <c r="V5286" i="1"/>
  <c r="V5287" i="1"/>
  <c r="V5288" i="1"/>
  <c r="V5289" i="1"/>
  <c r="V5290" i="1"/>
  <c r="V5291" i="1"/>
  <c r="V5292" i="1"/>
  <c r="V5293" i="1"/>
  <c r="V5294" i="1"/>
  <c r="V5295" i="1"/>
  <c r="V5296" i="1"/>
  <c r="V5297" i="1"/>
  <c r="V5298" i="1"/>
  <c r="V5299" i="1"/>
  <c r="V5300" i="1"/>
  <c r="V5301" i="1"/>
  <c r="V5302" i="1"/>
  <c r="V5303" i="1"/>
  <c r="V5304" i="1"/>
  <c r="V5305" i="1"/>
  <c r="V5306" i="1"/>
  <c r="V5307" i="1"/>
  <c r="V5308" i="1"/>
  <c r="V5309" i="1"/>
  <c r="V5310" i="1"/>
  <c r="V5311" i="1"/>
  <c r="V5312" i="1"/>
  <c r="V5313" i="1"/>
  <c r="V5314" i="1"/>
  <c r="V5315" i="1"/>
  <c r="V5316" i="1"/>
  <c r="V5317" i="1"/>
  <c r="V5318" i="1"/>
  <c r="V5319" i="1"/>
  <c r="V5320" i="1"/>
  <c r="V5321" i="1"/>
  <c r="V5322" i="1"/>
  <c r="V5323" i="1"/>
  <c r="V5324" i="1"/>
  <c r="V5325" i="1"/>
  <c r="V5326" i="1"/>
  <c r="V5327" i="1"/>
  <c r="V5328" i="1"/>
  <c r="V5329" i="1"/>
  <c r="V5330" i="1"/>
  <c r="V5331" i="1"/>
  <c r="V5332" i="1"/>
  <c r="V5333" i="1"/>
  <c r="V5334" i="1"/>
  <c r="V5335" i="1"/>
  <c r="V5336" i="1"/>
  <c r="V5337" i="1"/>
  <c r="V5338" i="1"/>
  <c r="V5339" i="1"/>
  <c r="V5340" i="1"/>
  <c r="V5341" i="1"/>
  <c r="V5342" i="1"/>
  <c r="V5343" i="1"/>
  <c r="V5344" i="1"/>
  <c r="V5345" i="1"/>
  <c r="V5346" i="1"/>
  <c r="V5347" i="1"/>
  <c r="V5348" i="1"/>
  <c r="V5349" i="1"/>
  <c r="V5350" i="1"/>
  <c r="V5351" i="1"/>
  <c r="V5352" i="1"/>
  <c r="V5353" i="1"/>
  <c r="V5354" i="1"/>
  <c r="V5355" i="1"/>
  <c r="V5356" i="1"/>
  <c r="V5357" i="1"/>
  <c r="V5358" i="1"/>
  <c r="V5359" i="1"/>
  <c r="V5360" i="1"/>
  <c r="V5361" i="1"/>
  <c r="V5362" i="1"/>
  <c r="V5363" i="1"/>
  <c r="V5364" i="1"/>
  <c r="V5365" i="1"/>
  <c r="V5366" i="1"/>
  <c r="V5367" i="1"/>
  <c r="V5368" i="1"/>
  <c r="V5369" i="1"/>
  <c r="V5370" i="1"/>
  <c r="V5371" i="1"/>
  <c r="V5372" i="1"/>
  <c r="V5373" i="1"/>
  <c r="V5374" i="1"/>
  <c r="V5375" i="1"/>
  <c r="V5376" i="1"/>
  <c r="V5377" i="1"/>
  <c r="V5378" i="1"/>
  <c r="V5379" i="1"/>
  <c r="V5380" i="1"/>
  <c r="V5381" i="1"/>
  <c r="V5382" i="1"/>
  <c r="V5383" i="1"/>
  <c r="V5384" i="1"/>
  <c r="V5385" i="1"/>
  <c r="V5386" i="1"/>
  <c r="V5387" i="1"/>
  <c r="V5388" i="1"/>
  <c r="V5389" i="1"/>
  <c r="V5390" i="1"/>
  <c r="V5391" i="1"/>
  <c r="V5392" i="1"/>
  <c r="V5393" i="1"/>
  <c r="V5394" i="1"/>
  <c r="V5395" i="1"/>
  <c r="V5396" i="1"/>
  <c r="V5397" i="1"/>
  <c r="V5398" i="1"/>
  <c r="V5399" i="1"/>
  <c r="V5400" i="1"/>
  <c r="V5401" i="1"/>
  <c r="V5402" i="1"/>
  <c r="V5403" i="1"/>
  <c r="V5404" i="1"/>
  <c r="V5405" i="1"/>
  <c r="V5406" i="1"/>
  <c r="V5407" i="1"/>
  <c r="V5408" i="1"/>
  <c r="V5409" i="1"/>
  <c r="V5410" i="1"/>
  <c r="V5411" i="1"/>
  <c r="V5412" i="1"/>
  <c r="V5413" i="1"/>
  <c r="V5414" i="1"/>
  <c r="V5415" i="1"/>
  <c r="V5416" i="1"/>
  <c r="V5417" i="1"/>
  <c r="V5418" i="1"/>
  <c r="V5419" i="1"/>
  <c r="V5420" i="1"/>
  <c r="V5421" i="1"/>
  <c r="V5422" i="1"/>
  <c r="V5423" i="1"/>
  <c r="V5424" i="1"/>
  <c r="V5425" i="1"/>
  <c r="V5426" i="1"/>
  <c r="V5427" i="1"/>
  <c r="V5428" i="1"/>
  <c r="V5429" i="1"/>
  <c r="V5430" i="1"/>
  <c r="V5431" i="1"/>
  <c r="V5432" i="1"/>
  <c r="V5433" i="1"/>
  <c r="V5434" i="1"/>
  <c r="V5435" i="1"/>
  <c r="V5436" i="1"/>
  <c r="V5437" i="1"/>
  <c r="V5438" i="1"/>
  <c r="V5439" i="1"/>
  <c r="V5440" i="1"/>
  <c r="V5441" i="1"/>
  <c r="V5442" i="1"/>
  <c r="V5443" i="1"/>
  <c r="V5444" i="1"/>
  <c r="V5445" i="1"/>
  <c r="V5446" i="1"/>
  <c r="V5447" i="1"/>
  <c r="V5448" i="1"/>
  <c r="V5449" i="1"/>
  <c r="V5450" i="1"/>
  <c r="V5451" i="1"/>
  <c r="V5452" i="1"/>
  <c r="V5453" i="1"/>
  <c r="V5454" i="1"/>
  <c r="V5455" i="1"/>
  <c r="V5456" i="1"/>
  <c r="V5457" i="1"/>
  <c r="V5458" i="1"/>
  <c r="V5459" i="1"/>
  <c r="V5460" i="1"/>
  <c r="V5461" i="1"/>
  <c r="V5462" i="1"/>
  <c r="V5463" i="1"/>
  <c r="V5464" i="1"/>
  <c r="V5465" i="1"/>
  <c r="V5466" i="1"/>
  <c r="V5467" i="1"/>
  <c r="V5468" i="1"/>
  <c r="V5469" i="1"/>
  <c r="V5470" i="1"/>
  <c r="V5471" i="1"/>
  <c r="V5472" i="1"/>
  <c r="V5473" i="1"/>
  <c r="V5474" i="1"/>
  <c r="V5475" i="1"/>
  <c r="V5476" i="1"/>
  <c r="V5477" i="1"/>
  <c r="V5478" i="1"/>
  <c r="V5479" i="1"/>
  <c r="V5480" i="1"/>
  <c r="V5481" i="1"/>
  <c r="V5482" i="1"/>
  <c r="V5483" i="1"/>
  <c r="V5484" i="1"/>
  <c r="V5485" i="1"/>
  <c r="V5486" i="1"/>
  <c r="V5487" i="1"/>
  <c r="V5488" i="1"/>
  <c r="V5489" i="1"/>
  <c r="V5490" i="1"/>
  <c r="V5491" i="1"/>
  <c r="V5492" i="1"/>
  <c r="V5493" i="1"/>
  <c r="V5494" i="1"/>
  <c r="V5495" i="1"/>
  <c r="V5496" i="1"/>
  <c r="V5497" i="1"/>
  <c r="V5498" i="1"/>
  <c r="V5499" i="1"/>
  <c r="V5500" i="1"/>
  <c r="V5501" i="1"/>
  <c r="V5502" i="1"/>
  <c r="V5503" i="1"/>
  <c r="V5504" i="1"/>
  <c r="V5505" i="1"/>
  <c r="V5506" i="1"/>
  <c r="V5507" i="1"/>
  <c r="V5508" i="1"/>
  <c r="V5509" i="1"/>
  <c r="V5510" i="1"/>
  <c r="V5511" i="1"/>
  <c r="V5512" i="1"/>
  <c r="V5513" i="1"/>
  <c r="V5514" i="1"/>
  <c r="V5515" i="1"/>
  <c r="V5516" i="1"/>
  <c r="V5517" i="1"/>
  <c r="V5518" i="1"/>
  <c r="V5519" i="1"/>
  <c r="V5520" i="1"/>
  <c r="V5521" i="1"/>
  <c r="V5522" i="1"/>
  <c r="V5523" i="1"/>
  <c r="V5524" i="1"/>
  <c r="V5525" i="1"/>
  <c r="V5526" i="1"/>
  <c r="V5527" i="1"/>
  <c r="V5528" i="1"/>
  <c r="V5529" i="1"/>
  <c r="V5530" i="1"/>
  <c r="V5531" i="1"/>
  <c r="V5532" i="1"/>
  <c r="V5533" i="1"/>
  <c r="V5534" i="1"/>
  <c r="V5535" i="1"/>
  <c r="V5536" i="1"/>
  <c r="V5537" i="1"/>
  <c r="V5538" i="1"/>
  <c r="V5539" i="1"/>
  <c r="V5540" i="1"/>
  <c r="V5541" i="1"/>
  <c r="V5542" i="1"/>
  <c r="V5543" i="1"/>
  <c r="V5544" i="1"/>
  <c r="V5545" i="1"/>
  <c r="V5546" i="1"/>
  <c r="V5547" i="1"/>
  <c r="V5548" i="1"/>
  <c r="V5549" i="1"/>
  <c r="V5550" i="1"/>
  <c r="V5551" i="1"/>
  <c r="V5552" i="1"/>
  <c r="V5553" i="1"/>
  <c r="V5554" i="1"/>
  <c r="V5555" i="1"/>
  <c r="V5556" i="1"/>
  <c r="V5557" i="1"/>
  <c r="V5558" i="1"/>
  <c r="V5559" i="1"/>
  <c r="V5560" i="1"/>
  <c r="V5561" i="1"/>
  <c r="V5562" i="1"/>
  <c r="V5563" i="1"/>
  <c r="V5564" i="1"/>
  <c r="V5565" i="1"/>
  <c r="V5566" i="1"/>
  <c r="V5567" i="1"/>
  <c r="V5568" i="1"/>
  <c r="V5569" i="1"/>
  <c r="V5570" i="1"/>
  <c r="V5571" i="1"/>
  <c r="V5572" i="1"/>
  <c r="V5573" i="1"/>
  <c r="V5574" i="1"/>
  <c r="V5575" i="1"/>
  <c r="V5576" i="1"/>
  <c r="V5577" i="1"/>
  <c r="V5578" i="1"/>
  <c r="V5579" i="1"/>
  <c r="V5580" i="1"/>
  <c r="V5581" i="1"/>
  <c r="V5582" i="1"/>
  <c r="V5583" i="1"/>
  <c r="V5584" i="1"/>
  <c r="V5585" i="1"/>
  <c r="V5586" i="1"/>
  <c r="V5587" i="1"/>
  <c r="V5588" i="1"/>
  <c r="V5589" i="1"/>
  <c r="V5590" i="1"/>
  <c r="V5591" i="1"/>
  <c r="V5592" i="1"/>
  <c r="V5593" i="1"/>
  <c r="V5594" i="1"/>
  <c r="V5595" i="1"/>
  <c r="V5596" i="1"/>
  <c r="V5597" i="1"/>
  <c r="V5598" i="1"/>
  <c r="V5599" i="1"/>
  <c r="V5600" i="1"/>
  <c r="V5601" i="1"/>
  <c r="V5602" i="1"/>
  <c r="V5603" i="1"/>
  <c r="V5604" i="1"/>
  <c r="V5605" i="1"/>
  <c r="V5606" i="1"/>
  <c r="V5607" i="1"/>
  <c r="V5608" i="1"/>
  <c r="V5609" i="1"/>
  <c r="V5610" i="1"/>
  <c r="V5611" i="1"/>
  <c r="V5612" i="1"/>
  <c r="V5613" i="1"/>
  <c r="V5614" i="1"/>
  <c r="V5615" i="1"/>
  <c r="V5616" i="1"/>
  <c r="V5617" i="1"/>
  <c r="V5618" i="1"/>
  <c r="V5619" i="1"/>
  <c r="V5620" i="1"/>
  <c r="V5621" i="1"/>
  <c r="V5622" i="1"/>
  <c r="V5623" i="1"/>
  <c r="V5624" i="1"/>
  <c r="V5625" i="1"/>
  <c r="V5626" i="1"/>
  <c r="V5627" i="1"/>
  <c r="V5628" i="1"/>
  <c r="V5629" i="1"/>
  <c r="V5630" i="1"/>
  <c r="V5631" i="1"/>
  <c r="V5632" i="1"/>
  <c r="V5633" i="1"/>
  <c r="V5634" i="1"/>
  <c r="V5635" i="1"/>
  <c r="V5636" i="1"/>
  <c r="V5637" i="1"/>
  <c r="V5638" i="1"/>
  <c r="V5639" i="1"/>
  <c r="V5640" i="1"/>
  <c r="V5641" i="1"/>
  <c r="V5642" i="1"/>
  <c r="V5643" i="1"/>
  <c r="V5644" i="1"/>
  <c r="V5645" i="1"/>
  <c r="V5646" i="1"/>
  <c r="V5647" i="1"/>
  <c r="V5648" i="1"/>
  <c r="V5649" i="1"/>
  <c r="V5650" i="1"/>
  <c r="V5651" i="1"/>
  <c r="V5652" i="1"/>
  <c r="V5653" i="1"/>
  <c r="V5654" i="1"/>
  <c r="V5655" i="1"/>
  <c r="V5656" i="1"/>
  <c r="V5657" i="1"/>
  <c r="V5658" i="1"/>
  <c r="V5659" i="1"/>
  <c r="V5660" i="1"/>
  <c r="V5661" i="1"/>
  <c r="V5662" i="1"/>
  <c r="V5663" i="1"/>
  <c r="V5664" i="1"/>
  <c r="V5665" i="1"/>
  <c r="V5666" i="1"/>
  <c r="V5667" i="1"/>
  <c r="V5668" i="1"/>
  <c r="V5669" i="1"/>
  <c r="V5670" i="1"/>
  <c r="V5671" i="1"/>
  <c r="V5672" i="1"/>
  <c r="V5673" i="1"/>
  <c r="V5674" i="1"/>
  <c r="V5675" i="1"/>
  <c r="V5676" i="1"/>
  <c r="V5677" i="1"/>
  <c r="V5678" i="1"/>
  <c r="V5679" i="1"/>
  <c r="V5680" i="1"/>
  <c r="V5681" i="1"/>
  <c r="V5682" i="1"/>
  <c r="V5683" i="1"/>
  <c r="V5684" i="1"/>
  <c r="V5685" i="1"/>
  <c r="V5686" i="1"/>
  <c r="V5687" i="1"/>
  <c r="V5688" i="1"/>
  <c r="V5689" i="1"/>
  <c r="V5690" i="1"/>
  <c r="V5691" i="1"/>
  <c r="V5692" i="1"/>
  <c r="V5693" i="1"/>
  <c r="V5694" i="1"/>
  <c r="V5695" i="1"/>
  <c r="V5696" i="1"/>
  <c r="V5697" i="1"/>
  <c r="V5698" i="1"/>
  <c r="V5699" i="1"/>
  <c r="V5700" i="1"/>
  <c r="V5701" i="1"/>
  <c r="V5702" i="1"/>
  <c r="V5703" i="1"/>
  <c r="V5704" i="1"/>
  <c r="V5705" i="1"/>
  <c r="V5706" i="1"/>
  <c r="V5707" i="1"/>
  <c r="V5708" i="1"/>
  <c r="V5709" i="1"/>
  <c r="V5710" i="1"/>
  <c r="V5711" i="1"/>
  <c r="V5712" i="1"/>
  <c r="V5713" i="1"/>
  <c r="V5714" i="1"/>
  <c r="V5715" i="1"/>
  <c r="V5716" i="1"/>
  <c r="V5717" i="1"/>
  <c r="V5718" i="1"/>
  <c r="V5719" i="1"/>
  <c r="V5720" i="1"/>
  <c r="V5721" i="1"/>
  <c r="V5722" i="1"/>
  <c r="V5723" i="1"/>
  <c r="V5724" i="1"/>
  <c r="V5725" i="1"/>
  <c r="V5726" i="1"/>
  <c r="V5727" i="1"/>
  <c r="V5728" i="1"/>
  <c r="V5729" i="1"/>
  <c r="V5730" i="1"/>
  <c r="V5731" i="1"/>
  <c r="V5732" i="1"/>
  <c r="V5733" i="1"/>
  <c r="V5734" i="1"/>
  <c r="V5735" i="1"/>
  <c r="V5736" i="1"/>
  <c r="V5737" i="1"/>
  <c r="V5738" i="1"/>
  <c r="V5739" i="1"/>
  <c r="V5740" i="1"/>
  <c r="V5741" i="1"/>
  <c r="V5742" i="1"/>
  <c r="V5743" i="1"/>
  <c r="V5744" i="1"/>
  <c r="V5745" i="1"/>
  <c r="V5746" i="1"/>
  <c r="V5747" i="1"/>
  <c r="V5748" i="1"/>
  <c r="V5749" i="1"/>
  <c r="V5750" i="1"/>
  <c r="V5751" i="1"/>
  <c r="V5752" i="1"/>
  <c r="V5753" i="1"/>
  <c r="V5754" i="1"/>
  <c r="V5755" i="1"/>
  <c r="V5756" i="1"/>
  <c r="V5757" i="1"/>
  <c r="V5758" i="1"/>
  <c r="V5759" i="1"/>
  <c r="V5760" i="1"/>
  <c r="V5761" i="1"/>
  <c r="V5762" i="1"/>
  <c r="V5763" i="1"/>
  <c r="V5764" i="1"/>
  <c r="V5765" i="1"/>
  <c r="V5766" i="1"/>
  <c r="V5767" i="1"/>
  <c r="V5768" i="1"/>
  <c r="V5769" i="1"/>
  <c r="V5770" i="1"/>
  <c r="V5771" i="1"/>
  <c r="V5772" i="1"/>
  <c r="V5773" i="1"/>
  <c r="V5774" i="1"/>
  <c r="V5775" i="1"/>
  <c r="V5776" i="1"/>
  <c r="V5777" i="1"/>
  <c r="V5778" i="1"/>
  <c r="V5779" i="1"/>
  <c r="V5780" i="1"/>
  <c r="V5781" i="1"/>
  <c r="V5782" i="1"/>
  <c r="V5783" i="1"/>
  <c r="V5784" i="1"/>
  <c r="V5785" i="1"/>
  <c r="V5786" i="1"/>
  <c r="V5787" i="1"/>
  <c r="V5788" i="1"/>
  <c r="V5789" i="1"/>
  <c r="V5790" i="1"/>
  <c r="V5791" i="1"/>
  <c r="V5792" i="1"/>
  <c r="V5793" i="1"/>
  <c r="V5794" i="1"/>
  <c r="V5795" i="1"/>
  <c r="V5796" i="1"/>
  <c r="V5797" i="1"/>
  <c r="V5798" i="1"/>
  <c r="V5799" i="1"/>
  <c r="V5800" i="1"/>
  <c r="V5801" i="1"/>
  <c r="V5802" i="1"/>
  <c r="V5803" i="1"/>
  <c r="V5804" i="1"/>
  <c r="V5805" i="1"/>
  <c r="V5806" i="1"/>
  <c r="V5807" i="1"/>
  <c r="V5808" i="1"/>
  <c r="V5809" i="1"/>
  <c r="V5810" i="1"/>
  <c r="V5811" i="1"/>
  <c r="V5812" i="1"/>
  <c r="V5813" i="1"/>
  <c r="V5814" i="1"/>
  <c r="V5815" i="1"/>
  <c r="V5816" i="1"/>
  <c r="V5817" i="1"/>
  <c r="V5818" i="1"/>
  <c r="V5819" i="1"/>
  <c r="V5820" i="1"/>
  <c r="V5821" i="1"/>
  <c r="V5822" i="1"/>
  <c r="V5823" i="1"/>
  <c r="V5824" i="1"/>
  <c r="V5825" i="1"/>
  <c r="V5826" i="1"/>
  <c r="V5827" i="1"/>
  <c r="V5828" i="1"/>
  <c r="V5829" i="1"/>
  <c r="V5830" i="1"/>
  <c r="V5831" i="1"/>
  <c r="V5832" i="1"/>
  <c r="V5833" i="1"/>
  <c r="V5834" i="1"/>
  <c r="V5835" i="1"/>
  <c r="V5836" i="1"/>
  <c r="V5837" i="1"/>
  <c r="V5838" i="1"/>
  <c r="V5839" i="1"/>
  <c r="V5840" i="1"/>
  <c r="V5841" i="1"/>
  <c r="V5842" i="1"/>
  <c r="V5843" i="1"/>
  <c r="V5844" i="1"/>
  <c r="V5845" i="1"/>
  <c r="V5846" i="1"/>
  <c r="V5847" i="1"/>
  <c r="V5848" i="1"/>
  <c r="V5849" i="1"/>
  <c r="V5850" i="1"/>
  <c r="V5851" i="1"/>
  <c r="V5852" i="1"/>
  <c r="V5853" i="1"/>
  <c r="V5854" i="1"/>
  <c r="V5855" i="1"/>
  <c r="V5856" i="1"/>
  <c r="V5857" i="1"/>
  <c r="V5858" i="1"/>
  <c r="V5859" i="1"/>
  <c r="V5860" i="1"/>
  <c r="V5861" i="1"/>
  <c r="V5862" i="1"/>
  <c r="V5863" i="1"/>
  <c r="V5864" i="1"/>
  <c r="V5865" i="1"/>
  <c r="V5866" i="1"/>
  <c r="V5867" i="1"/>
  <c r="V5868" i="1"/>
  <c r="V5869" i="1"/>
  <c r="V5870" i="1"/>
  <c r="V5871" i="1"/>
  <c r="V5872" i="1"/>
  <c r="V5873" i="1"/>
  <c r="V5874" i="1"/>
  <c r="V5875" i="1"/>
  <c r="V5876" i="1"/>
  <c r="V5877" i="1"/>
  <c r="V5878" i="1"/>
  <c r="V5879" i="1"/>
  <c r="V5880" i="1"/>
  <c r="V5881" i="1"/>
  <c r="V5882" i="1"/>
  <c r="V5883" i="1"/>
  <c r="V5884" i="1"/>
  <c r="V5885" i="1"/>
  <c r="V5886" i="1"/>
  <c r="V5887" i="1"/>
  <c r="V5888" i="1"/>
  <c r="V5889" i="1"/>
  <c r="V5890" i="1"/>
  <c r="V5891" i="1"/>
  <c r="V5892" i="1"/>
  <c r="V5893" i="1"/>
  <c r="V5894" i="1"/>
  <c r="V5895" i="1"/>
  <c r="V5896" i="1"/>
  <c r="V5897" i="1"/>
  <c r="V5898" i="1"/>
  <c r="V5899" i="1"/>
  <c r="V5900" i="1"/>
  <c r="V5901" i="1"/>
  <c r="V5902" i="1"/>
  <c r="V5903" i="1"/>
  <c r="V5904" i="1"/>
  <c r="V5905" i="1"/>
  <c r="V5906" i="1"/>
  <c r="V5907" i="1"/>
  <c r="V5908" i="1"/>
  <c r="V5909" i="1"/>
  <c r="V5910" i="1"/>
  <c r="V5911" i="1"/>
  <c r="V5912" i="1"/>
  <c r="V5913" i="1"/>
  <c r="V5914" i="1"/>
  <c r="V5915" i="1"/>
  <c r="V5916" i="1"/>
  <c r="V5917" i="1"/>
  <c r="V5918" i="1"/>
  <c r="V5919" i="1"/>
  <c r="V5920" i="1"/>
  <c r="V5921" i="1"/>
  <c r="V5922" i="1"/>
  <c r="V5923" i="1"/>
  <c r="V5924" i="1"/>
  <c r="V5925" i="1"/>
  <c r="V5926" i="1"/>
  <c r="V5927" i="1"/>
  <c r="V5928" i="1"/>
  <c r="V5929" i="1"/>
  <c r="V5930" i="1"/>
  <c r="V5931" i="1"/>
  <c r="V5932" i="1"/>
  <c r="V5933" i="1"/>
  <c r="V5934" i="1"/>
  <c r="V5935" i="1"/>
  <c r="V5936" i="1"/>
  <c r="V5937" i="1"/>
  <c r="V5938" i="1"/>
  <c r="V5939" i="1"/>
  <c r="V5940" i="1"/>
  <c r="V5941" i="1"/>
  <c r="V5942" i="1"/>
  <c r="V5943" i="1"/>
  <c r="V5944" i="1"/>
  <c r="V5945" i="1"/>
  <c r="V5946" i="1"/>
  <c r="V5947" i="1"/>
  <c r="V5948" i="1"/>
  <c r="V5949" i="1"/>
  <c r="V5950" i="1"/>
  <c r="V5951" i="1"/>
  <c r="V5952" i="1"/>
  <c r="V5953" i="1"/>
  <c r="V5954" i="1"/>
  <c r="V5955" i="1"/>
  <c r="V5956" i="1"/>
  <c r="V5957" i="1"/>
  <c r="V5958" i="1"/>
  <c r="V5959" i="1"/>
  <c r="V5960" i="1"/>
  <c r="V5961" i="1"/>
  <c r="V5962" i="1"/>
  <c r="V5963" i="1"/>
  <c r="V5964" i="1"/>
  <c r="V5965" i="1"/>
  <c r="V5966" i="1"/>
  <c r="V5967" i="1"/>
  <c r="V5968" i="1"/>
  <c r="V5969" i="1"/>
  <c r="V5970" i="1"/>
  <c r="V5971" i="1"/>
  <c r="V5972" i="1"/>
  <c r="V5973" i="1"/>
  <c r="V5974" i="1"/>
  <c r="V5975" i="1"/>
  <c r="V5976" i="1"/>
  <c r="V5977" i="1"/>
  <c r="V5978" i="1"/>
  <c r="V5979" i="1"/>
  <c r="V5980" i="1"/>
  <c r="V5981" i="1"/>
  <c r="V5982" i="1"/>
  <c r="V5983" i="1"/>
  <c r="V5984" i="1"/>
  <c r="V5985" i="1"/>
  <c r="V5986" i="1"/>
  <c r="V5987" i="1"/>
  <c r="V5988" i="1"/>
  <c r="V5989" i="1"/>
  <c r="V5990" i="1"/>
  <c r="V5991" i="1"/>
  <c r="V5992" i="1"/>
  <c r="V5993" i="1"/>
  <c r="V5994" i="1"/>
  <c r="V5995" i="1"/>
  <c r="V5996" i="1"/>
  <c r="V5997" i="1"/>
  <c r="V5998" i="1"/>
  <c r="V5999" i="1"/>
  <c r="V6000" i="1"/>
  <c r="V6001" i="1"/>
  <c r="V6002" i="1"/>
  <c r="V6003" i="1"/>
  <c r="V6004" i="1"/>
  <c r="V6005" i="1"/>
  <c r="V6006" i="1"/>
  <c r="V6007" i="1"/>
  <c r="V6008" i="1"/>
  <c r="V6009" i="1"/>
  <c r="V6010" i="1"/>
  <c r="V6011" i="1"/>
  <c r="V6012" i="1"/>
  <c r="V6013" i="1"/>
  <c r="V6014" i="1"/>
  <c r="V6015" i="1"/>
  <c r="V6016" i="1"/>
  <c r="V6017" i="1"/>
  <c r="V6018" i="1"/>
  <c r="V6019" i="1"/>
  <c r="V6020" i="1"/>
  <c r="V6021" i="1"/>
  <c r="V6022" i="1"/>
  <c r="V6023" i="1"/>
  <c r="V6024" i="1"/>
  <c r="V6025" i="1"/>
  <c r="V6026" i="1"/>
  <c r="V6027" i="1"/>
  <c r="V6028" i="1"/>
  <c r="V6029" i="1"/>
  <c r="V6030" i="1"/>
  <c r="V6031" i="1"/>
  <c r="V6032" i="1"/>
  <c r="V6033" i="1"/>
  <c r="V6034" i="1"/>
  <c r="V6035" i="1"/>
  <c r="V6036" i="1"/>
  <c r="V6037" i="1"/>
  <c r="V6038" i="1"/>
  <c r="V6039" i="1"/>
  <c r="V6040" i="1"/>
  <c r="V6041" i="1"/>
  <c r="V6042" i="1"/>
  <c r="V6043" i="1"/>
  <c r="V6044" i="1"/>
  <c r="V6045" i="1"/>
  <c r="V6046" i="1"/>
  <c r="V6047" i="1"/>
  <c r="V6048" i="1"/>
  <c r="V6049" i="1"/>
  <c r="V6050" i="1"/>
  <c r="V6051" i="1"/>
  <c r="V6052" i="1"/>
  <c r="V6053" i="1"/>
  <c r="V6054" i="1"/>
  <c r="V6055" i="1"/>
  <c r="V6056" i="1"/>
  <c r="V6057" i="1"/>
  <c r="V6058" i="1"/>
  <c r="V6059" i="1"/>
  <c r="V6060" i="1"/>
  <c r="V6061" i="1"/>
  <c r="V6062" i="1"/>
  <c r="V6063" i="1"/>
  <c r="V6064" i="1"/>
  <c r="V6065" i="1"/>
  <c r="V6066" i="1"/>
  <c r="V6067" i="1"/>
  <c r="V6068" i="1"/>
  <c r="V6069" i="1"/>
  <c r="V6070" i="1"/>
  <c r="V6071" i="1"/>
  <c r="V6072" i="1"/>
  <c r="V6073" i="1"/>
  <c r="V6074" i="1"/>
  <c r="V6075" i="1"/>
  <c r="V6076" i="1"/>
  <c r="V6077" i="1"/>
  <c r="V6078" i="1"/>
  <c r="V6079" i="1"/>
  <c r="V6080" i="1"/>
  <c r="V6081" i="1"/>
  <c r="V6082" i="1"/>
  <c r="V6083" i="1"/>
  <c r="V6084" i="1"/>
  <c r="V6085" i="1"/>
  <c r="V6086" i="1"/>
  <c r="V6087" i="1"/>
  <c r="V6088" i="1"/>
  <c r="V6089" i="1"/>
  <c r="V6090" i="1"/>
  <c r="V6091" i="1"/>
  <c r="V6092" i="1"/>
  <c r="V6093" i="1"/>
  <c r="V6094" i="1"/>
  <c r="V6095" i="1"/>
  <c r="V6096" i="1"/>
  <c r="V6097" i="1"/>
  <c r="V6098" i="1"/>
  <c r="V6099" i="1"/>
  <c r="V6100" i="1"/>
  <c r="V6101" i="1"/>
  <c r="V6102" i="1"/>
  <c r="V6103" i="1"/>
  <c r="V6104" i="1"/>
  <c r="V6105" i="1"/>
  <c r="V6106" i="1"/>
  <c r="V6107" i="1"/>
  <c r="V6108" i="1"/>
  <c r="V6109" i="1"/>
  <c r="V6110" i="1"/>
  <c r="V6111" i="1"/>
  <c r="V6112" i="1"/>
  <c r="V6113" i="1"/>
  <c r="V6114" i="1"/>
  <c r="V6115" i="1"/>
  <c r="V6116" i="1"/>
  <c r="V6117" i="1"/>
  <c r="V6118" i="1"/>
  <c r="V6119" i="1"/>
  <c r="V6120" i="1"/>
  <c r="V6121" i="1"/>
  <c r="V6122" i="1"/>
  <c r="V6123" i="1"/>
  <c r="V6124" i="1"/>
  <c r="V6125" i="1"/>
  <c r="V6126" i="1"/>
  <c r="V6127" i="1"/>
  <c r="V6128" i="1"/>
  <c r="V6129" i="1"/>
  <c r="V6130" i="1"/>
  <c r="V6131" i="1"/>
  <c r="V6132" i="1"/>
  <c r="V6133" i="1"/>
  <c r="V6134" i="1"/>
  <c r="V6135" i="1"/>
  <c r="V6136" i="1"/>
  <c r="V6137" i="1"/>
  <c r="V6138" i="1"/>
  <c r="V6139" i="1"/>
  <c r="V6140" i="1"/>
  <c r="V6141" i="1"/>
  <c r="V6142" i="1"/>
  <c r="V6143" i="1"/>
  <c r="V6144" i="1"/>
  <c r="V6145" i="1"/>
  <c r="V6146" i="1"/>
  <c r="V6147" i="1"/>
  <c r="V6148" i="1"/>
  <c r="V6149" i="1"/>
  <c r="V6150" i="1"/>
  <c r="V6151" i="1"/>
  <c r="V6152" i="1"/>
  <c r="V6153" i="1"/>
  <c r="V6154" i="1"/>
  <c r="V6155" i="1"/>
  <c r="V6156" i="1"/>
  <c r="V6157" i="1"/>
  <c r="V6158" i="1"/>
  <c r="V6159" i="1"/>
  <c r="V6160" i="1"/>
  <c r="V6161" i="1"/>
  <c r="V6162" i="1"/>
  <c r="V6163" i="1"/>
  <c r="V6164" i="1"/>
  <c r="V6165" i="1"/>
  <c r="V6166" i="1"/>
  <c r="V6167" i="1"/>
  <c r="V6168" i="1"/>
  <c r="V6169" i="1"/>
  <c r="V6170" i="1"/>
  <c r="V6171" i="1"/>
  <c r="V6172" i="1"/>
  <c r="V6173" i="1"/>
  <c r="V6174" i="1"/>
  <c r="V6175" i="1"/>
  <c r="V6176" i="1"/>
  <c r="V6177" i="1"/>
  <c r="V6178" i="1"/>
  <c r="V6179" i="1"/>
  <c r="V6180" i="1"/>
  <c r="V6181" i="1"/>
  <c r="V6182" i="1"/>
  <c r="V6183" i="1"/>
  <c r="V6184" i="1"/>
  <c r="V6185" i="1"/>
  <c r="V6186" i="1"/>
  <c r="V6187" i="1"/>
  <c r="V6188" i="1"/>
  <c r="V6189" i="1"/>
  <c r="V6190" i="1"/>
  <c r="V6191" i="1"/>
  <c r="V6192" i="1"/>
  <c r="V6193" i="1"/>
  <c r="V6194" i="1"/>
  <c r="V6195" i="1"/>
  <c r="V6196" i="1"/>
  <c r="V6197" i="1"/>
  <c r="V6198" i="1"/>
  <c r="V6199" i="1"/>
  <c r="V6200" i="1"/>
  <c r="V6201" i="1"/>
  <c r="V6202" i="1"/>
  <c r="V6203" i="1"/>
  <c r="V6204" i="1"/>
  <c r="V6205" i="1"/>
  <c r="V6206" i="1"/>
  <c r="V6207" i="1"/>
  <c r="V6208" i="1"/>
  <c r="V6209" i="1"/>
  <c r="V6210" i="1"/>
  <c r="V6211" i="1"/>
  <c r="V6212" i="1"/>
  <c r="V6213" i="1"/>
  <c r="V6214" i="1"/>
  <c r="V6215" i="1"/>
  <c r="V6216" i="1"/>
  <c r="V6217" i="1"/>
  <c r="V6218" i="1"/>
  <c r="V6219" i="1"/>
  <c r="V6220" i="1"/>
  <c r="V6221" i="1"/>
  <c r="V6222" i="1"/>
  <c r="V6223" i="1"/>
  <c r="V6224" i="1"/>
  <c r="V6225" i="1"/>
  <c r="V6226" i="1"/>
  <c r="V6227" i="1"/>
  <c r="V6228" i="1"/>
  <c r="V6229" i="1"/>
  <c r="V6230" i="1"/>
  <c r="V6231" i="1"/>
  <c r="V6232" i="1"/>
  <c r="V6233" i="1"/>
  <c r="V6234" i="1"/>
  <c r="V6235" i="1"/>
  <c r="V6236" i="1"/>
  <c r="V6237" i="1"/>
  <c r="V6238" i="1"/>
  <c r="V6239" i="1"/>
  <c r="V6240" i="1"/>
  <c r="V6241" i="1"/>
  <c r="V6242" i="1"/>
  <c r="V6243" i="1"/>
  <c r="V6244" i="1"/>
  <c r="V6245" i="1"/>
  <c r="V6246" i="1"/>
  <c r="V6247" i="1"/>
  <c r="V6248" i="1"/>
  <c r="V6249" i="1"/>
  <c r="V6250" i="1"/>
  <c r="V6251" i="1"/>
  <c r="V6252" i="1"/>
  <c r="V6253" i="1"/>
  <c r="V6254" i="1"/>
  <c r="V6255" i="1"/>
  <c r="V6256" i="1"/>
  <c r="V6257" i="1"/>
  <c r="V6258" i="1"/>
  <c r="V6259" i="1"/>
  <c r="V6260" i="1"/>
  <c r="V6261" i="1"/>
  <c r="V6262" i="1"/>
  <c r="V6263" i="1"/>
  <c r="V6264" i="1"/>
  <c r="V6265" i="1"/>
  <c r="V6266" i="1"/>
  <c r="V6267" i="1"/>
  <c r="V6268" i="1"/>
  <c r="V6269" i="1"/>
  <c r="V6270" i="1"/>
  <c r="V6271" i="1"/>
  <c r="V6272" i="1"/>
  <c r="V6273" i="1"/>
  <c r="V6274" i="1"/>
  <c r="V6275" i="1"/>
  <c r="V6276" i="1"/>
  <c r="V6277" i="1"/>
  <c r="V6278" i="1"/>
  <c r="V6279" i="1"/>
  <c r="V6280" i="1"/>
  <c r="V6281" i="1"/>
  <c r="V6282" i="1"/>
  <c r="V6283" i="1"/>
  <c r="V6284" i="1"/>
  <c r="V6285" i="1"/>
  <c r="V6286" i="1"/>
  <c r="V6287" i="1"/>
  <c r="V6288" i="1"/>
  <c r="V6289" i="1"/>
  <c r="V6290" i="1"/>
  <c r="V6291" i="1"/>
  <c r="V6292" i="1"/>
  <c r="V6293" i="1"/>
  <c r="V6294" i="1"/>
  <c r="V6295" i="1"/>
  <c r="V6296" i="1"/>
  <c r="V6297" i="1"/>
  <c r="V6298" i="1"/>
  <c r="V6299" i="1"/>
  <c r="V6300" i="1"/>
  <c r="V6301" i="1"/>
  <c r="V6302" i="1"/>
  <c r="V6303" i="1"/>
  <c r="V6304" i="1"/>
  <c r="V6305" i="1"/>
  <c r="V6306" i="1"/>
  <c r="V6307" i="1"/>
  <c r="V6308" i="1"/>
  <c r="V6309" i="1"/>
  <c r="V6310" i="1"/>
  <c r="V6311" i="1"/>
  <c r="V6312" i="1"/>
  <c r="V6313" i="1"/>
  <c r="V6314" i="1"/>
  <c r="V6315" i="1"/>
  <c r="V6316" i="1"/>
  <c r="V6317" i="1"/>
  <c r="V6318" i="1"/>
  <c r="V6319" i="1"/>
  <c r="V6320" i="1"/>
  <c r="V6321" i="1"/>
  <c r="V6322" i="1"/>
  <c r="V6323" i="1"/>
  <c r="V6324" i="1"/>
  <c r="V6325" i="1"/>
  <c r="V6326" i="1"/>
  <c r="V6327" i="1"/>
  <c r="V6328" i="1"/>
  <c r="V6329" i="1"/>
  <c r="V6330" i="1"/>
  <c r="V6331" i="1"/>
  <c r="V6332" i="1"/>
  <c r="V6333" i="1"/>
  <c r="V6334" i="1"/>
  <c r="V6335" i="1"/>
  <c r="V6336" i="1"/>
  <c r="V6337" i="1"/>
  <c r="V6338" i="1"/>
  <c r="V6339" i="1"/>
  <c r="V6340" i="1"/>
  <c r="V6341" i="1"/>
  <c r="V6342" i="1"/>
  <c r="V6343" i="1"/>
  <c r="V6344" i="1"/>
  <c r="V6345" i="1"/>
  <c r="V6346" i="1"/>
  <c r="V6347" i="1"/>
  <c r="V6348" i="1"/>
  <c r="V6349" i="1"/>
  <c r="V6350" i="1"/>
  <c r="V6351" i="1"/>
  <c r="V6352" i="1"/>
  <c r="V6353" i="1"/>
  <c r="V6354" i="1"/>
  <c r="V6355" i="1"/>
  <c r="V6356" i="1"/>
  <c r="V6357" i="1"/>
  <c r="V6358" i="1"/>
  <c r="V6359" i="1"/>
  <c r="V6360" i="1"/>
  <c r="V6361" i="1"/>
  <c r="V6362" i="1"/>
  <c r="V6363" i="1"/>
  <c r="V6364" i="1"/>
  <c r="V6365" i="1"/>
  <c r="V6366" i="1"/>
  <c r="V6367" i="1"/>
  <c r="V6368" i="1"/>
  <c r="V6369" i="1"/>
  <c r="V6370" i="1"/>
  <c r="V6371" i="1"/>
  <c r="V6372" i="1"/>
  <c r="V6373" i="1"/>
  <c r="V6374" i="1"/>
  <c r="V6375" i="1"/>
  <c r="V6376" i="1"/>
  <c r="V6377" i="1"/>
  <c r="V6378" i="1"/>
  <c r="V6379" i="1"/>
  <c r="V6380" i="1"/>
  <c r="V6381" i="1"/>
  <c r="V6382" i="1"/>
  <c r="V6383" i="1"/>
  <c r="V6384" i="1"/>
  <c r="V6385" i="1"/>
  <c r="V6386" i="1"/>
  <c r="V6387" i="1"/>
  <c r="V6388" i="1"/>
  <c r="V6389" i="1"/>
  <c r="V6390" i="1"/>
  <c r="V6391" i="1"/>
  <c r="V6392" i="1"/>
  <c r="V6393" i="1"/>
  <c r="V6394" i="1"/>
  <c r="V6395" i="1"/>
  <c r="V6396" i="1"/>
  <c r="V6397" i="1"/>
  <c r="V6398" i="1"/>
  <c r="V6399" i="1"/>
  <c r="V6400" i="1"/>
  <c r="V6401" i="1"/>
  <c r="V6402" i="1"/>
  <c r="V6403" i="1"/>
  <c r="V6404" i="1"/>
  <c r="V6405" i="1"/>
  <c r="V6406" i="1"/>
  <c r="V6407" i="1"/>
  <c r="V6408" i="1"/>
  <c r="V6409" i="1"/>
  <c r="V6410" i="1"/>
  <c r="V6411" i="1"/>
  <c r="V6412" i="1"/>
  <c r="V6413" i="1"/>
  <c r="V6414" i="1"/>
  <c r="V6415" i="1"/>
  <c r="V6416" i="1"/>
  <c r="V6417" i="1"/>
  <c r="V6418" i="1"/>
  <c r="V6419" i="1"/>
  <c r="V6420" i="1"/>
  <c r="V6421" i="1"/>
  <c r="V6422" i="1"/>
  <c r="V6423" i="1"/>
  <c r="V6424" i="1"/>
  <c r="V6425" i="1"/>
  <c r="V6426" i="1"/>
  <c r="V6427" i="1"/>
  <c r="V6428" i="1"/>
  <c r="V6429" i="1"/>
  <c r="V6430" i="1"/>
  <c r="V6431" i="1"/>
  <c r="V6432" i="1"/>
  <c r="V6433" i="1"/>
  <c r="V6434" i="1"/>
  <c r="V6435" i="1"/>
  <c r="V6436" i="1"/>
  <c r="V6437" i="1"/>
  <c r="V6438" i="1"/>
  <c r="V6439" i="1"/>
  <c r="V6440" i="1"/>
  <c r="V6441" i="1"/>
  <c r="V6442" i="1"/>
  <c r="V6443" i="1"/>
  <c r="V6444" i="1"/>
  <c r="V6445" i="1"/>
  <c r="V6446" i="1"/>
  <c r="V6447" i="1"/>
  <c r="V6448" i="1"/>
  <c r="V6449" i="1"/>
  <c r="V6450" i="1"/>
  <c r="V6451" i="1"/>
  <c r="V6452" i="1"/>
  <c r="V6453" i="1"/>
  <c r="V6454" i="1"/>
  <c r="V6455" i="1"/>
  <c r="V6456" i="1"/>
  <c r="V6457" i="1"/>
  <c r="V6458" i="1"/>
  <c r="V6459" i="1"/>
  <c r="V6460" i="1"/>
  <c r="V6461" i="1"/>
  <c r="V6462" i="1"/>
  <c r="V6463" i="1"/>
  <c r="V6464" i="1"/>
  <c r="V6465" i="1"/>
  <c r="V6466" i="1"/>
  <c r="V6467" i="1"/>
  <c r="V6468" i="1"/>
  <c r="V6469" i="1"/>
  <c r="V6470" i="1"/>
  <c r="V6471" i="1"/>
  <c r="V6472" i="1"/>
  <c r="V6473" i="1"/>
  <c r="V6474" i="1"/>
  <c r="V6475" i="1"/>
  <c r="V6476" i="1"/>
  <c r="V6477" i="1"/>
  <c r="V6478" i="1"/>
  <c r="V6479" i="1"/>
  <c r="V6480" i="1"/>
  <c r="V6481" i="1"/>
  <c r="V6482" i="1"/>
  <c r="V6483" i="1"/>
  <c r="V6484" i="1"/>
  <c r="V6485" i="1"/>
  <c r="V6486" i="1"/>
  <c r="V6487" i="1"/>
  <c r="V6488" i="1"/>
  <c r="V6489" i="1"/>
  <c r="V6490" i="1"/>
  <c r="V6491" i="1"/>
  <c r="V6492" i="1"/>
  <c r="V6493" i="1"/>
  <c r="V6494" i="1"/>
  <c r="V6495" i="1"/>
  <c r="V6496" i="1"/>
  <c r="V6497" i="1"/>
  <c r="V6498" i="1"/>
  <c r="V6499" i="1"/>
  <c r="V6500" i="1"/>
  <c r="V6501" i="1"/>
  <c r="V6502" i="1"/>
  <c r="V6503" i="1"/>
  <c r="V6504" i="1"/>
  <c r="V6505" i="1"/>
  <c r="V6506" i="1"/>
  <c r="V6507" i="1"/>
  <c r="V6508" i="1"/>
  <c r="V6509" i="1"/>
  <c r="V6510" i="1"/>
  <c r="V6511" i="1"/>
  <c r="V6512" i="1"/>
  <c r="V6513" i="1"/>
  <c r="V6514" i="1"/>
  <c r="V6515" i="1"/>
  <c r="V6516" i="1"/>
  <c r="V6517" i="1"/>
  <c r="V6518" i="1"/>
  <c r="V6519" i="1"/>
  <c r="V6520" i="1"/>
  <c r="V6521" i="1"/>
  <c r="V6522" i="1"/>
  <c r="V6523" i="1"/>
  <c r="V6524" i="1"/>
  <c r="V6525" i="1"/>
  <c r="V6526" i="1"/>
  <c r="V6527" i="1"/>
  <c r="V6528" i="1"/>
  <c r="V6529" i="1"/>
  <c r="V6530" i="1"/>
  <c r="V6531" i="1"/>
  <c r="V6532" i="1"/>
  <c r="V6533" i="1"/>
  <c r="V6534" i="1"/>
  <c r="V6535" i="1"/>
  <c r="V6536" i="1"/>
  <c r="V6537" i="1"/>
  <c r="V6538" i="1"/>
  <c r="V6539" i="1"/>
  <c r="V6540" i="1"/>
  <c r="V6541" i="1"/>
  <c r="V6542" i="1"/>
  <c r="V6543" i="1"/>
  <c r="V6544" i="1"/>
  <c r="V6545" i="1"/>
  <c r="V6546" i="1"/>
  <c r="V6547" i="1"/>
  <c r="V6548" i="1"/>
  <c r="V6549" i="1"/>
  <c r="V6550" i="1"/>
  <c r="V6551" i="1"/>
  <c r="V6552" i="1"/>
  <c r="V6553" i="1"/>
  <c r="V6554" i="1"/>
  <c r="V6555" i="1"/>
  <c r="V6556" i="1"/>
  <c r="V6557" i="1"/>
  <c r="V6558" i="1"/>
  <c r="V6559" i="1"/>
  <c r="V6560" i="1"/>
  <c r="V6561" i="1"/>
  <c r="V6562" i="1"/>
  <c r="V6563" i="1"/>
  <c r="V6564" i="1"/>
  <c r="V6565" i="1"/>
  <c r="V6566" i="1"/>
  <c r="V6567" i="1"/>
  <c r="V6568" i="1"/>
  <c r="V6569" i="1"/>
  <c r="V6570" i="1"/>
  <c r="V6571" i="1"/>
  <c r="V6572" i="1"/>
  <c r="V6573" i="1"/>
  <c r="V6574" i="1"/>
  <c r="V6575" i="1"/>
  <c r="V6576" i="1"/>
  <c r="V6577" i="1"/>
  <c r="V6578" i="1"/>
  <c r="V6579" i="1"/>
  <c r="V6580" i="1"/>
  <c r="V6581" i="1"/>
  <c r="V6582" i="1"/>
  <c r="V6583" i="1"/>
  <c r="V6584" i="1"/>
  <c r="V6585" i="1"/>
  <c r="V6586" i="1"/>
  <c r="V6587" i="1"/>
  <c r="V6588" i="1"/>
  <c r="V6589" i="1"/>
  <c r="V6590" i="1"/>
  <c r="V6591" i="1"/>
  <c r="V6592" i="1"/>
  <c r="V6593" i="1"/>
  <c r="V6594" i="1"/>
  <c r="V6595" i="1"/>
  <c r="V6596" i="1"/>
  <c r="V6597" i="1"/>
  <c r="V6598" i="1"/>
  <c r="V6599" i="1"/>
  <c r="V6600" i="1"/>
  <c r="V6601" i="1"/>
  <c r="V6602" i="1"/>
  <c r="V6603" i="1"/>
  <c r="V6604" i="1"/>
  <c r="V6605" i="1"/>
  <c r="V6606" i="1"/>
  <c r="V6607" i="1"/>
  <c r="V6608" i="1"/>
  <c r="V6609" i="1"/>
  <c r="V6610" i="1"/>
  <c r="V6611" i="1"/>
  <c r="V6612" i="1"/>
  <c r="V6613" i="1"/>
  <c r="V6614" i="1"/>
  <c r="V6615" i="1"/>
  <c r="V6616" i="1"/>
  <c r="V6617" i="1"/>
  <c r="V6618" i="1"/>
  <c r="V6619" i="1"/>
  <c r="V6620" i="1"/>
  <c r="V6621" i="1"/>
  <c r="V6622" i="1"/>
  <c r="V6623" i="1"/>
  <c r="V6624" i="1"/>
  <c r="V6625" i="1"/>
  <c r="V6626" i="1"/>
  <c r="V6627" i="1"/>
  <c r="V6628" i="1"/>
  <c r="V6629" i="1"/>
  <c r="V6630" i="1"/>
  <c r="V6631" i="1"/>
  <c r="V6632" i="1"/>
  <c r="V6633" i="1"/>
  <c r="V6634" i="1"/>
  <c r="V6635" i="1"/>
  <c r="V6636" i="1"/>
  <c r="V6637" i="1"/>
  <c r="V6638" i="1"/>
  <c r="V6639" i="1"/>
  <c r="V6640" i="1"/>
  <c r="V6641" i="1"/>
  <c r="V6642" i="1"/>
  <c r="V6643" i="1"/>
  <c r="V6644" i="1"/>
  <c r="V6645" i="1"/>
  <c r="V6646" i="1"/>
  <c r="V6647" i="1"/>
  <c r="V6648" i="1"/>
  <c r="V6649" i="1"/>
  <c r="V6650" i="1"/>
  <c r="V6651" i="1"/>
  <c r="V6652" i="1"/>
  <c r="V6653" i="1"/>
  <c r="V6654" i="1"/>
  <c r="V6655" i="1"/>
  <c r="V6656" i="1"/>
  <c r="V6657" i="1"/>
  <c r="V6658" i="1"/>
  <c r="V6659" i="1"/>
  <c r="V6660" i="1"/>
  <c r="V6661" i="1"/>
  <c r="V6662" i="1"/>
  <c r="V6663" i="1"/>
  <c r="V6664" i="1"/>
  <c r="V6665" i="1"/>
  <c r="V6666" i="1"/>
  <c r="V6667" i="1"/>
  <c r="V6668" i="1"/>
  <c r="V6669" i="1"/>
  <c r="V6670" i="1"/>
  <c r="V6671" i="1"/>
  <c r="V6672" i="1"/>
  <c r="V6673" i="1"/>
  <c r="V6674" i="1"/>
  <c r="V6675" i="1"/>
  <c r="V6676" i="1"/>
  <c r="V6677" i="1"/>
  <c r="V6678" i="1"/>
  <c r="V6679" i="1"/>
  <c r="V6680" i="1"/>
  <c r="V6681" i="1"/>
  <c r="V6682" i="1"/>
  <c r="V6683" i="1"/>
  <c r="V6684" i="1"/>
  <c r="V6685" i="1"/>
  <c r="V6686" i="1"/>
  <c r="V6687" i="1"/>
  <c r="V6688" i="1"/>
  <c r="V6689" i="1"/>
  <c r="V6690" i="1"/>
  <c r="V6691" i="1"/>
  <c r="V6692" i="1"/>
  <c r="V6693" i="1"/>
  <c r="V6694" i="1"/>
  <c r="V6695" i="1"/>
  <c r="V6696" i="1"/>
  <c r="V6697" i="1"/>
  <c r="V6698" i="1"/>
  <c r="V6699" i="1"/>
  <c r="V6700" i="1"/>
  <c r="V6701" i="1"/>
  <c r="V6702" i="1"/>
  <c r="V6703" i="1"/>
  <c r="V6704" i="1"/>
  <c r="V6705" i="1"/>
  <c r="V6706" i="1"/>
  <c r="V6707" i="1"/>
  <c r="V6708" i="1"/>
  <c r="V6709" i="1"/>
  <c r="V6710" i="1"/>
  <c r="V6711" i="1"/>
  <c r="V6712" i="1"/>
  <c r="V6713" i="1"/>
  <c r="V6714" i="1"/>
  <c r="V6715" i="1"/>
  <c r="V6716" i="1"/>
  <c r="V6717" i="1"/>
  <c r="V6718" i="1"/>
  <c r="V6719" i="1"/>
  <c r="V6720" i="1"/>
  <c r="V6721" i="1"/>
  <c r="V6722" i="1"/>
  <c r="V6723" i="1"/>
  <c r="V6724" i="1"/>
  <c r="V6725" i="1"/>
  <c r="V6726" i="1"/>
  <c r="V6727" i="1"/>
  <c r="V6728" i="1"/>
  <c r="V6729" i="1"/>
  <c r="V6730" i="1"/>
  <c r="V6731" i="1"/>
  <c r="V6732" i="1"/>
  <c r="V6733" i="1"/>
  <c r="V6734" i="1"/>
  <c r="V6735" i="1"/>
  <c r="V6736" i="1"/>
  <c r="V6737" i="1"/>
  <c r="V6738" i="1"/>
  <c r="V6739" i="1"/>
  <c r="V6740" i="1"/>
  <c r="V6741" i="1"/>
  <c r="V6742" i="1"/>
  <c r="V6743" i="1"/>
  <c r="V6744" i="1"/>
  <c r="V6745" i="1"/>
  <c r="V6746" i="1"/>
  <c r="V6747" i="1"/>
  <c r="V6748" i="1"/>
  <c r="V6749" i="1"/>
  <c r="V6750" i="1"/>
  <c r="V6751" i="1"/>
  <c r="V6752" i="1"/>
  <c r="V6753" i="1"/>
  <c r="V6754" i="1"/>
  <c r="V6755" i="1"/>
  <c r="V6756" i="1"/>
  <c r="V6757" i="1"/>
  <c r="V6758" i="1"/>
  <c r="V6759" i="1"/>
  <c r="V6760" i="1"/>
  <c r="V6761" i="1"/>
  <c r="V6762" i="1"/>
  <c r="V6763" i="1"/>
  <c r="V6764" i="1"/>
  <c r="V6765" i="1"/>
  <c r="V6766" i="1"/>
  <c r="V6767" i="1"/>
  <c r="V6768" i="1"/>
  <c r="V6769" i="1"/>
  <c r="V6770" i="1"/>
  <c r="V6771" i="1"/>
  <c r="V6772" i="1"/>
  <c r="V6773" i="1"/>
  <c r="V6774" i="1"/>
  <c r="V6775" i="1"/>
  <c r="V6776" i="1"/>
  <c r="V6777" i="1"/>
  <c r="V6778" i="1"/>
  <c r="V6779" i="1"/>
  <c r="V6780" i="1"/>
  <c r="V6781" i="1"/>
  <c r="V6782" i="1"/>
  <c r="V6783" i="1"/>
  <c r="V6784" i="1"/>
  <c r="V6785" i="1"/>
  <c r="V6786" i="1"/>
  <c r="V6787" i="1"/>
  <c r="V6788" i="1"/>
  <c r="V6789" i="1"/>
  <c r="V6790" i="1"/>
  <c r="V6791" i="1"/>
  <c r="V6792" i="1"/>
  <c r="V6793" i="1"/>
  <c r="V6794" i="1"/>
  <c r="V6795" i="1"/>
  <c r="V6796" i="1"/>
  <c r="V6797" i="1"/>
  <c r="V6798" i="1"/>
  <c r="V6799" i="1"/>
  <c r="V6800" i="1"/>
  <c r="V6801" i="1"/>
  <c r="V6802" i="1"/>
  <c r="V6803" i="1"/>
  <c r="V6804" i="1"/>
  <c r="V6805" i="1"/>
  <c r="V6806" i="1"/>
  <c r="V6807" i="1"/>
  <c r="V6808" i="1"/>
  <c r="V6809" i="1"/>
  <c r="V6810" i="1"/>
  <c r="V6811" i="1"/>
  <c r="V6812" i="1"/>
  <c r="V6813" i="1"/>
  <c r="V6814" i="1"/>
  <c r="V6815" i="1"/>
  <c r="V6816" i="1"/>
  <c r="V6817" i="1"/>
  <c r="V6818" i="1"/>
  <c r="V6819" i="1"/>
  <c r="V6820" i="1"/>
  <c r="V6821" i="1"/>
  <c r="V6822" i="1"/>
  <c r="V6823" i="1"/>
  <c r="V6824" i="1"/>
  <c r="V6825" i="1"/>
  <c r="V6826" i="1"/>
  <c r="V6827" i="1"/>
  <c r="V6828" i="1"/>
  <c r="V6829" i="1"/>
  <c r="V6830" i="1"/>
  <c r="V6831" i="1"/>
  <c r="V6832" i="1"/>
  <c r="V6833" i="1"/>
  <c r="V6834" i="1"/>
  <c r="V6835" i="1"/>
  <c r="V6836" i="1"/>
  <c r="V6837" i="1"/>
  <c r="V6838" i="1"/>
  <c r="V6839" i="1"/>
  <c r="V6840" i="1"/>
  <c r="V6841" i="1"/>
  <c r="V6842" i="1"/>
  <c r="V6843" i="1"/>
  <c r="V6844" i="1"/>
  <c r="V6845" i="1"/>
  <c r="V6846" i="1"/>
  <c r="V6847" i="1"/>
  <c r="V6848" i="1"/>
  <c r="V6849" i="1"/>
  <c r="V6850" i="1"/>
  <c r="V6851" i="1"/>
  <c r="V6852" i="1"/>
  <c r="V6853" i="1"/>
  <c r="V6854" i="1"/>
  <c r="V6855" i="1"/>
  <c r="V6856" i="1"/>
  <c r="V6857" i="1"/>
  <c r="V6858" i="1"/>
  <c r="V6859" i="1"/>
  <c r="V6860" i="1"/>
  <c r="V6861" i="1"/>
  <c r="V6862" i="1"/>
  <c r="V6863" i="1"/>
  <c r="V6864" i="1"/>
  <c r="V6865" i="1"/>
  <c r="V6866" i="1"/>
  <c r="V6867" i="1"/>
  <c r="V6868" i="1"/>
  <c r="V6869" i="1"/>
  <c r="V6870" i="1"/>
  <c r="V6871" i="1"/>
  <c r="V6872" i="1"/>
  <c r="V6873" i="1"/>
  <c r="V6874" i="1"/>
  <c r="V6875" i="1"/>
  <c r="V6876" i="1"/>
  <c r="V6877" i="1"/>
  <c r="V6878" i="1"/>
  <c r="V6879" i="1"/>
  <c r="V6880" i="1"/>
  <c r="V6881" i="1"/>
  <c r="V6882" i="1"/>
  <c r="V6883" i="1"/>
  <c r="V6884" i="1"/>
  <c r="V6885" i="1"/>
  <c r="V6886" i="1"/>
  <c r="V6887" i="1"/>
  <c r="V6888" i="1"/>
  <c r="V6889" i="1"/>
  <c r="V6890" i="1"/>
  <c r="V6891" i="1"/>
  <c r="V6892" i="1"/>
  <c r="V6893" i="1"/>
  <c r="V6894" i="1"/>
  <c r="V6895" i="1"/>
  <c r="V6896" i="1"/>
  <c r="V6897" i="1"/>
  <c r="V6898" i="1"/>
  <c r="V6899" i="1"/>
  <c r="V6900" i="1"/>
  <c r="V6901" i="1"/>
  <c r="V6902" i="1"/>
  <c r="V6903" i="1"/>
  <c r="V6904" i="1"/>
  <c r="V6905" i="1"/>
  <c r="V6906" i="1"/>
  <c r="V6907" i="1"/>
  <c r="V6908" i="1"/>
  <c r="V6909" i="1"/>
  <c r="V6910" i="1"/>
  <c r="V6911" i="1"/>
  <c r="V6912" i="1"/>
  <c r="V6913" i="1"/>
  <c r="V6914" i="1"/>
  <c r="V6915" i="1"/>
  <c r="V6916" i="1"/>
  <c r="V6917" i="1"/>
  <c r="V6918" i="1"/>
  <c r="V6919" i="1"/>
  <c r="V6920" i="1"/>
  <c r="V6921" i="1"/>
  <c r="V6922" i="1"/>
  <c r="V6923" i="1"/>
  <c r="V6924" i="1"/>
  <c r="V6925" i="1"/>
  <c r="V6926" i="1"/>
  <c r="V6927" i="1"/>
  <c r="V6928" i="1"/>
  <c r="V6929" i="1"/>
  <c r="V6930" i="1"/>
  <c r="V6931" i="1"/>
  <c r="V6932" i="1"/>
  <c r="V6933" i="1"/>
  <c r="V6934" i="1"/>
  <c r="V6935" i="1"/>
  <c r="V6936" i="1"/>
  <c r="V6937" i="1"/>
  <c r="V6938" i="1"/>
  <c r="V6939" i="1"/>
  <c r="V6940" i="1"/>
  <c r="V6941" i="1"/>
  <c r="V6942" i="1"/>
  <c r="V6943" i="1"/>
  <c r="V6944" i="1"/>
  <c r="V6945" i="1"/>
  <c r="V6946" i="1"/>
  <c r="V6947" i="1"/>
  <c r="V6948" i="1"/>
  <c r="V6949" i="1"/>
  <c r="V6950" i="1"/>
  <c r="V6951" i="1"/>
  <c r="V6952" i="1"/>
  <c r="V6953" i="1"/>
  <c r="V6954" i="1"/>
  <c r="V6955" i="1"/>
  <c r="V6956" i="1"/>
  <c r="V6957" i="1"/>
  <c r="V6958" i="1"/>
  <c r="V6959" i="1"/>
  <c r="V6960" i="1"/>
  <c r="V6961" i="1"/>
  <c r="V6962" i="1"/>
  <c r="V6963" i="1"/>
  <c r="V6964" i="1"/>
  <c r="V6965" i="1"/>
  <c r="V6966" i="1"/>
  <c r="V6967" i="1"/>
  <c r="V6968" i="1"/>
  <c r="V6969" i="1"/>
  <c r="V6970" i="1"/>
  <c r="V6971" i="1"/>
  <c r="V6972" i="1"/>
  <c r="V6973" i="1"/>
  <c r="V6974" i="1"/>
  <c r="V6975" i="1"/>
  <c r="V6976" i="1"/>
  <c r="V6977" i="1"/>
  <c r="V6978" i="1"/>
  <c r="V6979" i="1"/>
  <c r="V6980" i="1"/>
  <c r="V6981" i="1"/>
  <c r="V6982" i="1"/>
  <c r="V6983" i="1"/>
  <c r="V6984" i="1"/>
  <c r="V6985" i="1"/>
  <c r="V6986" i="1"/>
  <c r="V6987" i="1"/>
  <c r="V6988" i="1"/>
  <c r="V6989" i="1"/>
  <c r="V6990" i="1"/>
  <c r="V6991" i="1"/>
  <c r="V6992" i="1"/>
  <c r="V6993" i="1"/>
  <c r="V6994" i="1"/>
  <c r="V6995" i="1"/>
  <c r="V6996" i="1"/>
  <c r="V6997" i="1"/>
  <c r="V6998" i="1"/>
  <c r="V6999" i="1"/>
  <c r="V7000" i="1"/>
  <c r="V7001" i="1"/>
  <c r="V7002" i="1"/>
  <c r="V7003" i="1"/>
  <c r="V7004" i="1"/>
  <c r="V7005" i="1"/>
  <c r="V7006" i="1"/>
  <c r="V7007" i="1"/>
  <c r="V7008" i="1"/>
  <c r="V7009" i="1"/>
  <c r="V7010" i="1"/>
  <c r="V7011" i="1"/>
  <c r="V7012" i="1"/>
  <c r="V7013" i="1"/>
  <c r="V7014" i="1"/>
  <c r="V7015" i="1"/>
  <c r="V7016" i="1"/>
  <c r="V7017" i="1"/>
  <c r="V7018" i="1"/>
  <c r="V7019" i="1"/>
  <c r="V7020" i="1"/>
  <c r="V7021" i="1"/>
  <c r="V7022" i="1"/>
  <c r="V7023" i="1"/>
  <c r="V7024" i="1"/>
  <c r="V7025" i="1"/>
  <c r="V7026" i="1"/>
  <c r="V7027" i="1"/>
  <c r="V7028" i="1"/>
  <c r="V7029" i="1"/>
  <c r="V7030" i="1"/>
  <c r="V7031" i="1"/>
  <c r="V7032" i="1"/>
  <c r="V7033" i="1"/>
  <c r="V7034" i="1"/>
  <c r="V7035" i="1"/>
  <c r="V7036" i="1"/>
  <c r="V7037" i="1"/>
  <c r="V7038" i="1"/>
  <c r="V7039" i="1"/>
  <c r="V7040" i="1"/>
  <c r="V7041" i="1"/>
  <c r="V7042" i="1"/>
  <c r="V7043" i="1"/>
  <c r="V7044" i="1"/>
  <c r="V7045" i="1"/>
  <c r="V7046" i="1"/>
  <c r="V7047" i="1"/>
  <c r="V7048" i="1"/>
  <c r="V7049" i="1"/>
  <c r="V7050" i="1"/>
  <c r="V7051" i="1"/>
  <c r="V7052" i="1"/>
  <c r="V7053" i="1"/>
  <c r="V7054" i="1"/>
  <c r="V7055" i="1"/>
  <c r="V7056" i="1"/>
  <c r="V7057" i="1"/>
  <c r="V7058" i="1"/>
  <c r="V7059" i="1"/>
  <c r="V7060" i="1"/>
  <c r="V7061" i="1"/>
  <c r="V7062" i="1"/>
  <c r="V7063" i="1"/>
  <c r="V7064" i="1"/>
  <c r="V7065" i="1"/>
  <c r="V7066" i="1"/>
  <c r="V7067" i="1"/>
  <c r="V7068" i="1"/>
  <c r="V7069" i="1"/>
  <c r="V7070" i="1"/>
  <c r="V7071" i="1"/>
  <c r="V7072" i="1"/>
  <c r="V7073" i="1"/>
  <c r="V7074" i="1"/>
  <c r="V7075" i="1"/>
  <c r="V7076" i="1"/>
  <c r="V7077" i="1"/>
  <c r="V7078" i="1"/>
  <c r="V7079" i="1"/>
  <c r="V7080" i="1"/>
  <c r="V7081" i="1"/>
  <c r="V7082" i="1"/>
  <c r="V7083" i="1"/>
  <c r="V7084" i="1"/>
  <c r="V7085" i="1"/>
  <c r="V7086" i="1"/>
  <c r="V7087" i="1"/>
  <c r="V7088" i="1"/>
  <c r="V7089" i="1"/>
  <c r="V7090" i="1"/>
  <c r="V7091" i="1"/>
  <c r="V7092" i="1"/>
  <c r="V7093" i="1"/>
  <c r="V7094" i="1"/>
  <c r="V7095" i="1"/>
  <c r="V7096" i="1"/>
  <c r="V7097" i="1"/>
  <c r="V7098" i="1"/>
  <c r="V7099" i="1"/>
  <c r="V7100" i="1"/>
  <c r="V7101" i="1"/>
  <c r="V7102" i="1"/>
  <c r="V7103" i="1"/>
  <c r="V7104" i="1"/>
  <c r="V7105" i="1"/>
  <c r="V7106" i="1"/>
  <c r="V7107" i="1"/>
  <c r="V7108" i="1"/>
  <c r="V7109" i="1"/>
  <c r="V7110" i="1"/>
  <c r="V7111" i="1"/>
  <c r="V7112" i="1"/>
  <c r="V7113" i="1"/>
  <c r="V7114" i="1"/>
  <c r="V7115" i="1"/>
  <c r="V7116" i="1"/>
  <c r="V7117" i="1"/>
  <c r="V7118" i="1"/>
  <c r="V7119" i="1"/>
  <c r="V7120" i="1"/>
  <c r="V7121" i="1"/>
  <c r="V7122" i="1"/>
  <c r="V7123" i="1"/>
  <c r="V7124" i="1"/>
  <c r="V7125" i="1"/>
  <c r="V7126" i="1"/>
  <c r="V7127" i="1"/>
  <c r="V7128" i="1"/>
  <c r="V7129" i="1"/>
  <c r="V7130" i="1"/>
  <c r="V7131" i="1"/>
  <c r="V7132" i="1"/>
  <c r="V7133" i="1"/>
  <c r="V7134" i="1"/>
  <c r="V7135" i="1"/>
  <c r="V7136" i="1"/>
  <c r="V7137" i="1"/>
  <c r="V7138" i="1"/>
  <c r="V7139" i="1"/>
  <c r="V7140" i="1"/>
  <c r="V7141" i="1"/>
  <c r="V7142" i="1"/>
  <c r="V7143" i="1"/>
  <c r="V7144" i="1"/>
  <c r="V7145" i="1"/>
  <c r="V7146" i="1"/>
  <c r="V7147" i="1"/>
  <c r="V7148" i="1"/>
  <c r="V7149" i="1"/>
  <c r="V7150" i="1"/>
  <c r="V7151" i="1"/>
  <c r="V7152" i="1"/>
  <c r="V7153" i="1"/>
  <c r="V7154" i="1"/>
  <c r="V7155" i="1"/>
  <c r="V7156" i="1"/>
  <c r="V7157" i="1"/>
  <c r="V7158" i="1"/>
  <c r="V7159" i="1"/>
  <c r="V7160" i="1"/>
  <c r="V7161" i="1"/>
  <c r="V7162" i="1"/>
  <c r="V7163" i="1"/>
  <c r="V7164" i="1"/>
  <c r="V7165" i="1"/>
  <c r="V7166" i="1"/>
  <c r="V7167" i="1"/>
  <c r="V7168" i="1"/>
  <c r="V7169" i="1"/>
  <c r="V7170" i="1"/>
  <c r="V7171" i="1"/>
  <c r="V7172" i="1"/>
  <c r="V7173" i="1"/>
  <c r="V7174" i="1"/>
  <c r="V7175" i="1"/>
  <c r="V7176" i="1"/>
  <c r="V7177" i="1"/>
  <c r="V7178" i="1"/>
  <c r="V7179" i="1"/>
  <c r="V7180" i="1"/>
  <c r="V7181" i="1"/>
  <c r="V7182" i="1"/>
  <c r="V7183" i="1"/>
  <c r="V7184" i="1"/>
  <c r="V7185" i="1"/>
  <c r="V7186" i="1"/>
  <c r="V7187" i="1"/>
  <c r="V7188" i="1"/>
  <c r="V7189" i="1"/>
  <c r="V7190" i="1"/>
  <c r="V7191" i="1"/>
  <c r="V7192" i="1"/>
  <c r="V7193" i="1"/>
  <c r="V7194" i="1"/>
  <c r="V7195" i="1"/>
  <c r="V7196" i="1"/>
  <c r="V7197" i="1"/>
  <c r="V7198" i="1"/>
  <c r="V7199" i="1"/>
  <c r="V7200" i="1"/>
  <c r="V7201" i="1"/>
  <c r="V7202" i="1"/>
  <c r="V7203" i="1"/>
  <c r="V7204" i="1"/>
  <c r="V7205" i="1"/>
  <c r="V7206" i="1"/>
  <c r="V7207" i="1"/>
  <c r="V7208" i="1"/>
  <c r="V7209" i="1"/>
  <c r="V7210" i="1"/>
  <c r="V7211" i="1"/>
  <c r="V7212" i="1"/>
  <c r="V7213" i="1"/>
  <c r="V7214" i="1"/>
  <c r="V7215" i="1"/>
  <c r="V7216" i="1"/>
  <c r="V7217" i="1"/>
  <c r="V7218" i="1"/>
  <c r="V7219" i="1"/>
  <c r="V7220" i="1"/>
  <c r="V7221" i="1"/>
  <c r="V7222" i="1"/>
  <c r="V7223" i="1"/>
  <c r="V7224" i="1"/>
  <c r="V7225" i="1"/>
  <c r="V7226" i="1"/>
  <c r="V7227" i="1"/>
  <c r="V7228" i="1"/>
  <c r="V7229" i="1"/>
  <c r="V7230" i="1"/>
  <c r="V7231" i="1"/>
  <c r="V7232" i="1"/>
  <c r="V7233" i="1"/>
  <c r="V7234" i="1"/>
  <c r="V7235" i="1"/>
  <c r="V7236" i="1"/>
  <c r="V7237" i="1"/>
  <c r="V7238" i="1"/>
  <c r="V7239" i="1"/>
  <c r="V7240" i="1"/>
  <c r="V7241" i="1"/>
  <c r="V7242" i="1"/>
  <c r="V7243" i="1"/>
  <c r="V7244" i="1"/>
  <c r="V7245" i="1"/>
  <c r="V7246" i="1"/>
  <c r="V7247" i="1"/>
  <c r="V7248" i="1"/>
  <c r="V7249" i="1"/>
  <c r="V7250" i="1"/>
  <c r="V7251" i="1"/>
  <c r="V7252" i="1"/>
  <c r="V7253" i="1"/>
  <c r="V7254" i="1"/>
  <c r="V7255" i="1"/>
  <c r="V7256" i="1"/>
  <c r="V7257" i="1"/>
  <c r="V7258" i="1"/>
  <c r="V7259" i="1"/>
  <c r="V7260" i="1"/>
  <c r="V7261" i="1"/>
  <c r="V7262" i="1"/>
  <c r="V7263" i="1"/>
  <c r="V7264" i="1"/>
  <c r="V7265" i="1"/>
  <c r="V7266" i="1"/>
  <c r="V7267" i="1"/>
  <c r="V7268" i="1"/>
  <c r="V7269" i="1"/>
  <c r="V7270" i="1"/>
  <c r="V7271" i="1"/>
  <c r="V7272" i="1"/>
  <c r="V7273" i="1"/>
  <c r="V7274" i="1"/>
  <c r="V7275" i="1"/>
  <c r="V7276" i="1"/>
  <c r="V7277" i="1"/>
  <c r="V7278" i="1"/>
  <c r="V7279" i="1"/>
  <c r="V7280" i="1"/>
  <c r="V7281" i="1"/>
  <c r="V7282" i="1"/>
  <c r="V7283" i="1"/>
  <c r="V7284" i="1"/>
  <c r="V7285" i="1"/>
  <c r="V7286" i="1"/>
  <c r="V7287" i="1"/>
  <c r="V7288" i="1"/>
  <c r="V7289" i="1"/>
  <c r="V7290" i="1"/>
  <c r="V7291" i="1"/>
  <c r="V7292" i="1"/>
  <c r="V7293" i="1"/>
  <c r="V7294" i="1"/>
  <c r="V7295" i="1"/>
  <c r="V7296" i="1"/>
  <c r="V7297" i="1"/>
  <c r="V7298" i="1"/>
  <c r="V7299" i="1"/>
  <c r="V7300" i="1"/>
  <c r="V7301" i="1"/>
  <c r="V7302" i="1"/>
  <c r="V7303" i="1"/>
  <c r="V7304" i="1"/>
  <c r="V7305" i="1"/>
  <c r="V7306" i="1"/>
  <c r="V7307" i="1"/>
  <c r="V7308" i="1"/>
  <c r="V7309" i="1"/>
  <c r="V7310" i="1"/>
  <c r="V7311" i="1"/>
  <c r="V7312" i="1"/>
  <c r="V7313" i="1"/>
  <c r="V7314" i="1"/>
  <c r="V7315" i="1"/>
  <c r="V7316" i="1"/>
  <c r="V7317" i="1"/>
  <c r="V7318" i="1"/>
  <c r="V7319" i="1"/>
  <c r="V7320" i="1"/>
  <c r="V7321" i="1"/>
  <c r="V7322" i="1"/>
  <c r="V7323" i="1"/>
  <c r="V7324" i="1"/>
  <c r="V7325" i="1"/>
  <c r="V7326" i="1"/>
  <c r="V7327" i="1"/>
  <c r="V7328" i="1"/>
  <c r="V7329" i="1"/>
  <c r="V7330" i="1"/>
  <c r="V7331" i="1"/>
  <c r="V7332" i="1"/>
  <c r="V7333" i="1"/>
  <c r="V7334" i="1"/>
  <c r="V7335" i="1"/>
  <c r="V7336" i="1"/>
  <c r="V7337" i="1"/>
  <c r="V7338" i="1"/>
  <c r="V7339" i="1"/>
  <c r="V7340" i="1"/>
  <c r="V7341" i="1"/>
  <c r="V7342" i="1"/>
  <c r="V7343" i="1"/>
  <c r="V7344" i="1"/>
  <c r="V7345" i="1"/>
  <c r="V7346" i="1"/>
  <c r="V7347" i="1"/>
  <c r="V7348" i="1"/>
  <c r="V7349" i="1"/>
  <c r="V7350" i="1"/>
  <c r="V7351" i="1"/>
  <c r="V7352" i="1"/>
  <c r="V7353" i="1"/>
  <c r="V7354" i="1"/>
  <c r="V7355" i="1"/>
  <c r="V7356" i="1"/>
  <c r="V7357" i="1"/>
  <c r="V7358" i="1"/>
  <c r="V7359" i="1"/>
  <c r="V7360" i="1"/>
  <c r="V7361" i="1"/>
  <c r="V7362" i="1"/>
  <c r="V7363" i="1"/>
  <c r="V7364" i="1"/>
  <c r="V7365" i="1"/>
  <c r="V7366" i="1"/>
  <c r="V7367" i="1"/>
  <c r="V7368" i="1"/>
  <c r="V7369" i="1"/>
  <c r="V7370" i="1"/>
  <c r="V7371" i="1"/>
  <c r="V7372" i="1"/>
  <c r="V7373" i="1"/>
  <c r="V7374" i="1"/>
  <c r="V7375" i="1"/>
  <c r="V7376" i="1"/>
  <c r="V7377" i="1"/>
  <c r="V7378" i="1"/>
  <c r="V7379" i="1"/>
  <c r="V7380" i="1"/>
  <c r="V7381" i="1"/>
  <c r="V7382" i="1"/>
  <c r="V7383" i="1"/>
  <c r="V7384" i="1"/>
  <c r="V7385" i="1"/>
  <c r="V7386" i="1"/>
  <c r="V7387" i="1"/>
  <c r="V7388" i="1"/>
  <c r="V7389" i="1"/>
  <c r="V7390" i="1"/>
  <c r="V7391" i="1"/>
  <c r="V7392" i="1"/>
  <c r="V7393" i="1"/>
  <c r="V7394" i="1"/>
  <c r="V7395" i="1"/>
  <c r="V7396" i="1"/>
  <c r="V7397" i="1"/>
  <c r="V7398" i="1"/>
  <c r="V7399" i="1"/>
  <c r="V7400" i="1"/>
  <c r="V7401" i="1"/>
  <c r="V7402" i="1"/>
  <c r="V7403" i="1"/>
  <c r="V7404" i="1"/>
  <c r="V7405" i="1"/>
  <c r="V7406" i="1"/>
  <c r="V7407" i="1"/>
  <c r="V7408" i="1"/>
  <c r="V7409" i="1"/>
  <c r="V7410" i="1"/>
  <c r="V7411" i="1"/>
  <c r="V7412" i="1"/>
  <c r="V7413" i="1"/>
  <c r="V7414" i="1"/>
  <c r="V7415" i="1"/>
  <c r="V7416" i="1"/>
  <c r="V7417" i="1"/>
  <c r="V7418" i="1"/>
  <c r="V7419" i="1"/>
  <c r="V7420" i="1"/>
  <c r="V7421" i="1"/>
  <c r="V7422" i="1"/>
  <c r="V7423" i="1"/>
  <c r="V7424" i="1"/>
  <c r="V7425" i="1"/>
  <c r="V7426" i="1"/>
  <c r="V7427" i="1"/>
  <c r="V7428" i="1"/>
  <c r="V7429" i="1"/>
  <c r="V7430" i="1"/>
  <c r="V7431" i="1"/>
  <c r="V7432" i="1"/>
  <c r="V7433" i="1"/>
  <c r="V7434" i="1"/>
  <c r="V7435" i="1"/>
  <c r="V7436" i="1"/>
  <c r="V7437" i="1"/>
  <c r="V7438" i="1"/>
  <c r="V7439" i="1"/>
  <c r="V7440" i="1"/>
  <c r="V7441" i="1"/>
  <c r="V7442" i="1"/>
  <c r="V7443" i="1"/>
  <c r="V7444" i="1"/>
  <c r="V7445" i="1"/>
  <c r="V7446" i="1"/>
  <c r="V7447" i="1"/>
  <c r="V7448" i="1"/>
  <c r="V7449" i="1"/>
  <c r="V7450" i="1"/>
  <c r="V7451" i="1"/>
  <c r="V7452" i="1"/>
  <c r="V7453" i="1"/>
  <c r="V7454" i="1"/>
  <c r="V7455" i="1"/>
  <c r="V7456" i="1"/>
  <c r="V7457" i="1"/>
  <c r="V7458" i="1"/>
  <c r="V7459" i="1"/>
  <c r="V7460" i="1"/>
  <c r="V7461" i="1"/>
  <c r="V7462" i="1"/>
  <c r="V7463" i="1"/>
  <c r="V7464" i="1"/>
  <c r="V7465" i="1"/>
  <c r="V7466" i="1"/>
  <c r="V7467" i="1"/>
  <c r="V7468" i="1"/>
  <c r="V7469" i="1"/>
  <c r="V7470" i="1"/>
  <c r="V7471" i="1"/>
  <c r="V7472" i="1"/>
  <c r="V7473" i="1"/>
  <c r="V7474" i="1"/>
  <c r="V7475" i="1"/>
  <c r="V7476" i="1"/>
  <c r="V7477" i="1"/>
  <c r="V7478" i="1"/>
  <c r="V7479" i="1"/>
  <c r="V7480" i="1"/>
  <c r="V7481" i="1"/>
  <c r="V7482" i="1"/>
  <c r="V7483" i="1"/>
  <c r="V7484" i="1"/>
  <c r="V7485" i="1"/>
  <c r="V7486" i="1"/>
  <c r="V7487" i="1"/>
  <c r="V7488" i="1"/>
  <c r="V7489" i="1"/>
  <c r="V7490" i="1"/>
  <c r="V7491" i="1"/>
  <c r="V7492" i="1"/>
  <c r="V7493" i="1"/>
  <c r="V7494" i="1"/>
  <c r="V7495" i="1"/>
  <c r="V7496" i="1"/>
  <c r="V7497" i="1"/>
  <c r="V7498" i="1"/>
  <c r="V7499" i="1"/>
  <c r="V7500" i="1"/>
  <c r="V7501" i="1"/>
  <c r="V7502" i="1"/>
  <c r="V7503" i="1"/>
  <c r="V7504" i="1"/>
  <c r="V7505" i="1"/>
  <c r="V7506" i="1"/>
  <c r="V7507" i="1"/>
  <c r="V7508" i="1"/>
  <c r="V7509" i="1"/>
  <c r="V7510" i="1"/>
  <c r="V7511" i="1"/>
  <c r="V7512" i="1"/>
  <c r="V7513" i="1"/>
  <c r="V7514" i="1"/>
  <c r="V7515" i="1"/>
  <c r="V7516" i="1"/>
  <c r="V7517" i="1"/>
  <c r="V7518" i="1"/>
  <c r="V7519" i="1"/>
  <c r="V7520" i="1"/>
  <c r="V7521" i="1"/>
  <c r="V7522" i="1"/>
  <c r="V7523" i="1"/>
  <c r="V7524" i="1"/>
  <c r="V7525" i="1"/>
  <c r="V7526" i="1"/>
  <c r="V7527" i="1"/>
  <c r="V7528" i="1"/>
  <c r="V7529" i="1"/>
  <c r="V7530" i="1"/>
  <c r="V7531" i="1"/>
  <c r="V7532" i="1"/>
  <c r="V7533" i="1"/>
  <c r="V7534" i="1"/>
  <c r="V7535" i="1"/>
  <c r="V7536" i="1"/>
  <c r="V7537" i="1"/>
  <c r="V7538" i="1"/>
  <c r="V7539" i="1"/>
  <c r="V7540" i="1"/>
  <c r="V7541" i="1"/>
  <c r="V7542" i="1"/>
  <c r="V7543" i="1"/>
  <c r="V7544" i="1"/>
  <c r="V7545" i="1"/>
  <c r="V7546" i="1"/>
  <c r="V7547" i="1"/>
  <c r="V7548" i="1"/>
  <c r="V7549" i="1"/>
  <c r="V7550" i="1"/>
  <c r="V7551" i="1"/>
  <c r="V7552" i="1"/>
  <c r="V7553" i="1"/>
  <c r="V7554" i="1"/>
  <c r="V7555" i="1"/>
  <c r="V7556" i="1"/>
  <c r="V7557" i="1"/>
  <c r="V7558" i="1"/>
  <c r="V7559" i="1"/>
  <c r="V7560" i="1"/>
  <c r="V7561" i="1"/>
  <c r="V7562" i="1"/>
  <c r="V7563" i="1"/>
  <c r="V7564" i="1"/>
  <c r="V7565" i="1"/>
  <c r="V7566" i="1"/>
  <c r="V7567" i="1"/>
  <c r="V7568" i="1"/>
  <c r="V7569" i="1"/>
  <c r="V7570" i="1"/>
  <c r="V7571" i="1"/>
  <c r="V7572" i="1"/>
  <c r="V7573" i="1"/>
  <c r="V7574" i="1"/>
  <c r="V7575" i="1"/>
  <c r="V7576" i="1"/>
  <c r="V7577" i="1"/>
  <c r="V7578" i="1"/>
  <c r="V7579" i="1"/>
  <c r="V7580" i="1"/>
  <c r="V7581" i="1"/>
  <c r="V7582" i="1"/>
  <c r="V7583" i="1"/>
  <c r="V7584" i="1"/>
  <c r="V7585" i="1"/>
  <c r="V7586" i="1"/>
  <c r="V7587" i="1"/>
  <c r="V7588" i="1"/>
  <c r="V7589" i="1"/>
  <c r="V7590" i="1"/>
  <c r="V7591" i="1"/>
  <c r="V7592" i="1"/>
  <c r="V7593" i="1"/>
  <c r="V7594" i="1"/>
  <c r="V7595" i="1"/>
  <c r="V7596" i="1"/>
  <c r="V7597" i="1"/>
  <c r="V7598" i="1"/>
  <c r="V7599" i="1"/>
  <c r="V7600" i="1"/>
  <c r="V7601" i="1"/>
  <c r="V7602" i="1"/>
  <c r="V7603" i="1"/>
  <c r="V7604" i="1"/>
  <c r="V7605" i="1"/>
  <c r="V7606" i="1"/>
  <c r="V7607" i="1"/>
  <c r="V7608" i="1"/>
  <c r="V7609" i="1"/>
  <c r="V7610" i="1"/>
  <c r="V7611" i="1"/>
  <c r="V7612" i="1"/>
  <c r="V7613" i="1"/>
  <c r="V7614" i="1"/>
  <c r="V7615" i="1"/>
  <c r="V7616" i="1"/>
  <c r="V7617" i="1"/>
  <c r="V7618" i="1"/>
  <c r="V7619" i="1"/>
  <c r="V7620" i="1"/>
  <c r="V7621" i="1"/>
  <c r="V7622" i="1"/>
  <c r="V7623" i="1"/>
  <c r="V7624" i="1"/>
  <c r="V7625" i="1"/>
  <c r="V7626" i="1"/>
  <c r="V7627" i="1"/>
  <c r="V7628" i="1"/>
  <c r="V7629" i="1"/>
  <c r="V7630" i="1"/>
  <c r="V7631" i="1"/>
  <c r="V7632" i="1"/>
  <c r="V7633" i="1"/>
  <c r="V7634" i="1"/>
  <c r="V7635" i="1"/>
  <c r="V7636" i="1"/>
  <c r="V7637" i="1"/>
  <c r="V7638" i="1"/>
  <c r="V7639" i="1"/>
  <c r="V7640" i="1"/>
  <c r="V7641" i="1"/>
  <c r="V7642" i="1"/>
  <c r="V7643" i="1"/>
  <c r="V7644" i="1"/>
  <c r="V7645" i="1"/>
  <c r="V7646" i="1"/>
  <c r="V7647" i="1"/>
  <c r="V7648" i="1"/>
  <c r="V7649" i="1"/>
  <c r="V7650" i="1"/>
  <c r="V7651" i="1"/>
  <c r="V7652" i="1"/>
  <c r="V7653" i="1"/>
  <c r="V7654" i="1"/>
  <c r="V7655" i="1"/>
  <c r="V7656" i="1"/>
  <c r="V7657" i="1"/>
  <c r="V7658" i="1"/>
  <c r="V7659" i="1"/>
  <c r="V7660" i="1"/>
  <c r="V7661" i="1"/>
  <c r="V7662" i="1"/>
  <c r="V7663" i="1"/>
  <c r="V7664" i="1"/>
  <c r="V7665" i="1"/>
  <c r="V7666" i="1"/>
  <c r="V7667" i="1"/>
  <c r="V7668" i="1"/>
  <c r="V7669" i="1"/>
  <c r="V7670" i="1"/>
  <c r="V7671" i="1"/>
  <c r="V7672" i="1"/>
  <c r="V7673" i="1"/>
  <c r="V7674" i="1"/>
  <c r="V7675" i="1"/>
  <c r="V7676" i="1"/>
  <c r="V7677" i="1"/>
  <c r="V7678" i="1"/>
  <c r="V7679" i="1"/>
  <c r="V7680" i="1"/>
  <c r="V7681" i="1"/>
  <c r="V7682" i="1"/>
  <c r="V7683" i="1"/>
  <c r="V7684" i="1"/>
  <c r="V7685" i="1"/>
  <c r="V7686" i="1"/>
  <c r="V7687" i="1"/>
  <c r="V7688" i="1"/>
  <c r="V7689" i="1"/>
  <c r="V7690" i="1"/>
  <c r="V7691" i="1"/>
  <c r="V7692" i="1"/>
  <c r="V7693" i="1"/>
  <c r="V7694" i="1"/>
  <c r="V7695" i="1"/>
  <c r="V7696" i="1"/>
  <c r="V7697" i="1"/>
  <c r="V7698" i="1"/>
  <c r="V7699" i="1"/>
  <c r="V7700" i="1"/>
  <c r="V7701" i="1"/>
  <c r="V7702" i="1"/>
  <c r="V7703" i="1"/>
  <c r="V7704" i="1"/>
  <c r="V7705" i="1"/>
  <c r="V7706" i="1"/>
  <c r="V7707" i="1"/>
  <c r="V7708" i="1"/>
  <c r="V7709" i="1"/>
  <c r="V7710" i="1"/>
  <c r="V7711" i="1"/>
  <c r="V7712" i="1"/>
  <c r="V7713" i="1"/>
  <c r="V7714" i="1"/>
  <c r="V7715" i="1"/>
  <c r="V7716" i="1"/>
  <c r="V7717" i="1"/>
  <c r="V7718" i="1"/>
  <c r="V7719" i="1"/>
  <c r="V7720" i="1"/>
  <c r="V7721" i="1"/>
  <c r="V7722" i="1"/>
  <c r="V7723" i="1"/>
  <c r="V7724" i="1"/>
  <c r="V7725" i="1"/>
  <c r="V7726" i="1"/>
  <c r="V7727" i="1"/>
  <c r="V7728" i="1"/>
  <c r="V7729" i="1"/>
  <c r="V7730" i="1"/>
  <c r="V7731" i="1"/>
  <c r="V7732" i="1"/>
  <c r="V7733" i="1"/>
  <c r="V7734" i="1"/>
  <c r="V7735" i="1"/>
  <c r="V7736" i="1"/>
  <c r="V7737" i="1"/>
  <c r="V7738" i="1"/>
  <c r="V7739" i="1"/>
  <c r="V7740" i="1"/>
  <c r="V7741" i="1"/>
  <c r="V7742" i="1"/>
  <c r="V7743" i="1"/>
  <c r="V7744" i="1"/>
  <c r="V7745" i="1"/>
  <c r="V7746" i="1"/>
  <c r="V7747" i="1"/>
  <c r="V7748" i="1"/>
  <c r="V7749" i="1"/>
  <c r="V7750" i="1"/>
  <c r="V7751" i="1"/>
  <c r="V7752" i="1"/>
  <c r="V7753" i="1"/>
  <c r="V7754" i="1"/>
  <c r="V7755" i="1"/>
  <c r="V7756" i="1"/>
  <c r="V7757" i="1"/>
  <c r="V7758" i="1"/>
  <c r="V7759" i="1"/>
  <c r="V7760" i="1"/>
  <c r="V7761" i="1"/>
  <c r="V7762" i="1"/>
  <c r="V7763" i="1"/>
  <c r="V7764" i="1"/>
  <c r="V7765" i="1"/>
  <c r="V7766" i="1"/>
  <c r="V7767" i="1"/>
  <c r="V7768" i="1"/>
  <c r="V7769" i="1"/>
  <c r="V7770" i="1"/>
  <c r="V7771" i="1"/>
  <c r="V7772" i="1"/>
  <c r="V7773" i="1"/>
  <c r="V7774" i="1"/>
  <c r="V7775" i="1"/>
  <c r="V7776" i="1"/>
  <c r="V7777" i="1"/>
  <c r="V7778" i="1"/>
  <c r="V7779" i="1"/>
  <c r="V7780" i="1"/>
  <c r="V7781" i="1"/>
  <c r="V7782" i="1"/>
  <c r="V7783" i="1"/>
  <c r="V7784" i="1"/>
  <c r="V7785" i="1"/>
  <c r="V7786" i="1"/>
  <c r="V7787" i="1"/>
  <c r="V7788" i="1"/>
  <c r="V7789" i="1"/>
  <c r="V7790" i="1"/>
  <c r="V7791" i="1"/>
  <c r="V7792" i="1"/>
  <c r="V7793" i="1"/>
  <c r="V7794" i="1"/>
  <c r="V7795" i="1"/>
  <c r="V7796" i="1"/>
  <c r="V7797" i="1"/>
  <c r="V7798" i="1"/>
  <c r="V7799" i="1"/>
  <c r="V7800" i="1"/>
  <c r="V7801" i="1"/>
  <c r="V7802" i="1"/>
  <c r="V7803" i="1"/>
  <c r="V7804" i="1"/>
  <c r="V7805" i="1"/>
  <c r="V7806" i="1"/>
  <c r="V7807" i="1"/>
  <c r="V7808" i="1"/>
  <c r="V7809" i="1"/>
  <c r="V7810" i="1"/>
  <c r="V7811" i="1"/>
  <c r="V7812" i="1"/>
  <c r="V7813" i="1"/>
  <c r="V7814" i="1"/>
  <c r="V7815" i="1"/>
  <c r="V7816" i="1"/>
  <c r="V7817" i="1"/>
  <c r="V7818" i="1"/>
  <c r="V7819" i="1"/>
  <c r="V7820" i="1"/>
  <c r="V7821" i="1"/>
  <c r="V7822" i="1"/>
  <c r="V7823" i="1"/>
  <c r="V7824" i="1"/>
  <c r="V7825" i="1"/>
  <c r="V7826" i="1"/>
  <c r="V7827" i="1"/>
  <c r="V7828" i="1"/>
  <c r="V7829" i="1"/>
  <c r="V7830" i="1"/>
  <c r="V7831" i="1"/>
  <c r="V7832" i="1"/>
  <c r="V7833" i="1"/>
  <c r="V7834" i="1"/>
  <c r="V7835" i="1"/>
  <c r="V7836" i="1"/>
  <c r="V7837" i="1"/>
  <c r="V7838" i="1"/>
  <c r="V7839" i="1"/>
  <c r="V7840" i="1"/>
  <c r="V7841" i="1"/>
  <c r="V7842" i="1"/>
  <c r="V7843" i="1"/>
  <c r="V7844" i="1"/>
  <c r="V7845" i="1"/>
  <c r="V7846" i="1"/>
  <c r="V7847" i="1"/>
  <c r="V7848" i="1"/>
  <c r="V7849" i="1"/>
  <c r="V7850" i="1"/>
  <c r="V7851" i="1"/>
  <c r="V7852" i="1"/>
  <c r="V7853" i="1"/>
  <c r="V7854" i="1"/>
  <c r="V7855" i="1"/>
  <c r="V7856" i="1"/>
  <c r="V7857" i="1"/>
  <c r="V7858" i="1"/>
  <c r="V7859" i="1"/>
  <c r="V7860" i="1"/>
  <c r="V7861" i="1"/>
  <c r="V7862" i="1"/>
  <c r="V7863" i="1"/>
  <c r="V7864" i="1"/>
  <c r="V7865" i="1"/>
  <c r="V7866" i="1"/>
  <c r="V7867" i="1"/>
  <c r="V7868" i="1"/>
  <c r="V7869" i="1"/>
  <c r="V7870" i="1"/>
  <c r="V7871" i="1"/>
  <c r="V7872" i="1"/>
  <c r="V7873" i="1"/>
  <c r="V7874" i="1"/>
  <c r="V7875" i="1"/>
  <c r="V7876" i="1"/>
  <c r="V7877" i="1"/>
  <c r="V7878" i="1"/>
  <c r="V7879" i="1"/>
  <c r="V7880" i="1"/>
  <c r="V7881" i="1"/>
  <c r="V7882" i="1"/>
  <c r="V7883" i="1"/>
  <c r="V7884" i="1"/>
  <c r="V7885" i="1"/>
  <c r="V7886" i="1"/>
  <c r="V7887" i="1"/>
  <c r="V7888" i="1"/>
  <c r="V7889" i="1"/>
  <c r="V7890" i="1"/>
  <c r="V7891" i="1"/>
  <c r="V7892" i="1"/>
  <c r="V7893" i="1"/>
  <c r="V7894" i="1"/>
  <c r="V7895" i="1"/>
  <c r="V7896" i="1"/>
  <c r="V7897" i="1"/>
  <c r="V7898" i="1"/>
  <c r="V7899" i="1"/>
  <c r="V7900" i="1"/>
  <c r="V7901" i="1"/>
  <c r="V7902" i="1"/>
  <c r="V7903" i="1"/>
  <c r="V7904" i="1"/>
  <c r="V7905" i="1"/>
  <c r="V7906" i="1"/>
  <c r="V7907" i="1"/>
  <c r="V7908" i="1"/>
  <c r="V7909" i="1"/>
  <c r="V7910" i="1"/>
  <c r="V7911" i="1"/>
  <c r="V7912" i="1"/>
  <c r="V7913" i="1"/>
  <c r="V7914" i="1"/>
  <c r="V7915" i="1"/>
  <c r="V7916" i="1"/>
  <c r="V7917" i="1"/>
  <c r="V7918" i="1"/>
  <c r="V7919" i="1"/>
  <c r="V7920" i="1"/>
  <c r="V7921" i="1"/>
  <c r="V7922" i="1"/>
  <c r="V7923" i="1"/>
  <c r="V7924" i="1"/>
  <c r="V7925" i="1"/>
  <c r="V7926" i="1"/>
  <c r="V7927" i="1"/>
  <c r="V7928" i="1"/>
  <c r="V7929" i="1"/>
  <c r="V7930" i="1"/>
  <c r="V7931" i="1"/>
  <c r="V7932" i="1"/>
  <c r="V7933" i="1"/>
  <c r="V7934" i="1"/>
  <c r="V7935" i="1"/>
  <c r="V7936" i="1"/>
  <c r="V7937" i="1"/>
  <c r="V7938" i="1"/>
  <c r="V7939" i="1"/>
  <c r="V7940" i="1"/>
  <c r="V7941" i="1"/>
  <c r="V7942" i="1"/>
  <c r="V7943" i="1"/>
  <c r="V7944" i="1"/>
  <c r="V7945" i="1"/>
  <c r="V7946" i="1"/>
  <c r="V7947" i="1"/>
  <c r="V7948" i="1"/>
  <c r="V7949" i="1"/>
  <c r="V7950" i="1"/>
  <c r="V7951" i="1"/>
  <c r="V7952" i="1"/>
  <c r="V7953" i="1"/>
  <c r="V7954" i="1"/>
  <c r="V7955" i="1"/>
  <c r="V7956" i="1"/>
  <c r="V7957" i="1"/>
  <c r="V7958" i="1"/>
  <c r="V7959" i="1"/>
  <c r="V7960" i="1"/>
  <c r="V7961" i="1"/>
  <c r="V7962" i="1"/>
  <c r="V7963" i="1"/>
  <c r="V7964" i="1"/>
  <c r="V7965" i="1"/>
  <c r="V7966" i="1"/>
  <c r="V7967" i="1"/>
  <c r="V7968" i="1"/>
  <c r="V7969" i="1"/>
  <c r="V7970" i="1"/>
  <c r="V7971" i="1"/>
  <c r="V7972" i="1"/>
  <c r="V7973" i="1"/>
  <c r="V7974" i="1"/>
  <c r="V7975" i="1"/>
  <c r="V7976" i="1"/>
  <c r="V7977" i="1"/>
  <c r="V7978" i="1"/>
  <c r="V7979" i="1"/>
  <c r="V7980" i="1"/>
  <c r="V7981" i="1"/>
  <c r="V7982" i="1"/>
  <c r="V7983" i="1"/>
  <c r="V7984" i="1"/>
  <c r="V7985" i="1"/>
  <c r="V7986" i="1"/>
  <c r="V7987" i="1"/>
  <c r="V7988" i="1"/>
  <c r="V7989" i="1"/>
  <c r="V7990" i="1"/>
  <c r="V7991" i="1"/>
  <c r="V7992" i="1"/>
  <c r="V7993" i="1"/>
  <c r="V7994" i="1"/>
  <c r="V7995" i="1"/>
  <c r="V7996" i="1"/>
  <c r="V7997" i="1"/>
  <c r="V7998" i="1"/>
  <c r="V7999" i="1"/>
  <c r="V8000" i="1"/>
  <c r="V8001" i="1"/>
  <c r="V8002" i="1"/>
  <c r="V8003" i="1"/>
  <c r="V8004" i="1"/>
  <c r="V8005" i="1"/>
  <c r="V8006" i="1"/>
  <c r="V8007" i="1"/>
  <c r="V8008" i="1"/>
  <c r="V8009" i="1"/>
  <c r="V8010" i="1"/>
  <c r="V8011" i="1"/>
  <c r="V8012" i="1"/>
  <c r="V8013" i="1"/>
  <c r="V8014" i="1"/>
  <c r="V8015" i="1"/>
  <c r="V8016" i="1"/>
  <c r="V8017" i="1"/>
  <c r="V8018" i="1"/>
  <c r="V8019" i="1"/>
  <c r="V8020" i="1"/>
  <c r="V8021" i="1"/>
  <c r="V8022" i="1"/>
  <c r="V8023" i="1"/>
  <c r="V8024" i="1"/>
  <c r="V8025" i="1"/>
  <c r="V8026" i="1"/>
  <c r="V8027" i="1"/>
  <c r="V8028" i="1"/>
  <c r="V8029" i="1"/>
  <c r="V8030" i="1"/>
  <c r="V8031" i="1"/>
  <c r="V8032" i="1"/>
  <c r="V8033" i="1"/>
  <c r="V8034" i="1"/>
  <c r="V8035" i="1"/>
  <c r="V8036" i="1"/>
  <c r="V8037" i="1"/>
  <c r="V8038" i="1"/>
  <c r="V8039" i="1"/>
  <c r="V8040" i="1"/>
  <c r="V8041" i="1"/>
  <c r="V8042" i="1"/>
  <c r="V8043" i="1"/>
  <c r="V8044" i="1"/>
  <c r="V8045" i="1"/>
  <c r="V8046" i="1"/>
  <c r="V8047" i="1"/>
  <c r="V8048" i="1"/>
  <c r="V8049" i="1"/>
  <c r="V8050" i="1"/>
  <c r="V8051" i="1"/>
  <c r="V8052" i="1"/>
  <c r="V8053" i="1"/>
  <c r="V8054" i="1"/>
  <c r="V8055" i="1"/>
  <c r="V8056" i="1"/>
  <c r="V8057" i="1"/>
  <c r="V8058" i="1"/>
  <c r="V8059" i="1"/>
  <c r="V8060" i="1"/>
  <c r="V8061" i="1"/>
  <c r="V8062" i="1"/>
  <c r="V8063" i="1"/>
  <c r="V8064" i="1"/>
  <c r="V8065" i="1"/>
  <c r="V8066" i="1"/>
  <c r="V8067" i="1"/>
  <c r="V8068" i="1"/>
  <c r="V8069" i="1"/>
  <c r="V8070" i="1"/>
  <c r="V8071" i="1"/>
  <c r="V8072" i="1"/>
  <c r="V8073" i="1"/>
  <c r="V8074" i="1"/>
  <c r="V8075" i="1"/>
  <c r="V8076" i="1"/>
  <c r="V8077" i="1"/>
  <c r="V8078" i="1"/>
  <c r="V8079" i="1"/>
  <c r="V8080" i="1"/>
  <c r="V8081" i="1"/>
  <c r="V8082" i="1"/>
  <c r="V8083" i="1"/>
  <c r="V8084" i="1"/>
  <c r="V8085" i="1"/>
  <c r="V8086" i="1"/>
  <c r="V8087" i="1"/>
  <c r="V8088" i="1"/>
  <c r="V8089" i="1"/>
  <c r="V8090" i="1"/>
  <c r="V8091" i="1"/>
  <c r="V8092" i="1"/>
  <c r="V8093" i="1"/>
  <c r="V8094" i="1"/>
  <c r="V8095" i="1"/>
  <c r="V8096" i="1"/>
  <c r="V8097" i="1"/>
  <c r="V8098" i="1"/>
  <c r="V8099" i="1"/>
  <c r="V8100" i="1"/>
  <c r="V8101" i="1"/>
  <c r="V8102" i="1"/>
  <c r="V8103" i="1"/>
  <c r="V8104" i="1"/>
  <c r="V8105" i="1"/>
  <c r="V8106" i="1"/>
  <c r="V8107" i="1"/>
  <c r="V8108" i="1"/>
  <c r="V8109" i="1"/>
  <c r="V8110" i="1"/>
  <c r="V8111" i="1"/>
  <c r="V8112" i="1"/>
  <c r="V8113" i="1"/>
  <c r="V8114" i="1"/>
  <c r="V8115" i="1"/>
  <c r="V8116" i="1"/>
  <c r="V8117" i="1"/>
  <c r="V8118" i="1"/>
  <c r="V8119" i="1"/>
  <c r="V8120" i="1"/>
  <c r="V8121" i="1"/>
  <c r="V8122" i="1"/>
  <c r="V8123" i="1"/>
  <c r="V8124" i="1"/>
  <c r="V8125" i="1"/>
  <c r="V8126" i="1"/>
  <c r="V8127" i="1"/>
  <c r="V8128" i="1"/>
  <c r="V8129" i="1"/>
  <c r="V8130" i="1"/>
  <c r="V8131" i="1"/>
  <c r="V8132" i="1"/>
  <c r="V8133" i="1"/>
  <c r="V8134" i="1"/>
  <c r="V8135" i="1"/>
  <c r="V8136" i="1"/>
  <c r="V8137" i="1"/>
  <c r="V8138" i="1"/>
  <c r="V8139" i="1"/>
  <c r="V8140" i="1"/>
  <c r="V8141" i="1"/>
  <c r="V8142" i="1"/>
  <c r="V8143" i="1"/>
  <c r="V8144" i="1"/>
  <c r="V8145" i="1"/>
  <c r="V8146" i="1"/>
  <c r="V8147" i="1"/>
  <c r="V8148" i="1"/>
  <c r="V8149" i="1"/>
  <c r="V8150" i="1"/>
  <c r="V8151" i="1"/>
  <c r="V8152" i="1"/>
  <c r="V8153" i="1"/>
  <c r="V8154" i="1"/>
  <c r="V8155" i="1"/>
  <c r="V8156" i="1"/>
  <c r="V8157" i="1"/>
  <c r="V8158" i="1"/>
  <c r="V8159" i="1"/>
  <c r="V8160" i="1"/>
  <c r="V8161" i="1"/>
  <c r="V8162" i="1"/>
  <c r="V8163" i="1"/>
  <c r="V8164" i="1"/>
  <c r="V8165" i="1"/>
  <c r="V8166" i="1"/>
  <c r="V8167" i="1"/>
  <c r="V8168" i="1"/>
  <c r="V8169" i="1"/>
  <c r="V8170" i="1"/>
  <c r="V8171" i="1"/>
  <c r="V8172" i="1"/>
  <c r="V8173" i="1"/>
  <c r="V8174" i="1"/>
  <c r="V8175" i="1"/>
  <c r="V8176" i="1"/>
  <c r="V8177" i="1"/>
  <c r="V8178" i="1"/>
  <c r="V8179" i="1"/>
  <c r="V8180" i="1"/>
  <c r="V8181" i="1"/>
  <c r="V8182" i="1"/>
  <c r="V8183" i="1"/>
  <c r="V8184" i="1"/>
  <c r="V8185" i="1"/>
  <c r="V8186" i="1"/>
  <c r="V8187" i="1"/>
  <c r="V8188" i="1"/>
  <c r="V8189" i="1"/>
  <c r="V8190" i="1"/>
  <c r="V8191" i="1"/>
  <c r="V8192" i="1"/>
  <c r="V8193" i="1"/>
  <c r="V8194" i="1"/>
  <c r="V8195" i="1"/>
  <c r="V8196" i="1"/>
  <c r="V8197" i="1"/>
  <c r="V8198" i="1"/>
  <c r="V8199" i="1"/>
  <c r="V8200" i="1"/>
  <c r="V8201" i="1"/>
  <c r="V8202" i="1"/>
  <c r="V8203" i="1"/>
  <c r="V8204" i="1"/>
  <c r="V8205" i="1"/>
  <c r="V8206" i="1"/>
  <c r="V8207" i="1"/>
  <c r="V8208" i="1"/>
  <c r="V8209" i="1"/>
  <c r="V8210" i="1"/>
  <c r="V8211" i="1"/>
  <c r="V8212" i="1"/>
  <c r="V8213" i="1"/>
  <c r="V8214" i="1"/>
  <c r="V8215" i="1"/>
  <c r="V8216" i="1"/>
  <c r="V8217" i="1"/>
  <c r="V8218" i="1"/>
  <c r="V8219" i="1"/>
  <c r="V8220" i="1"/>
  <c r="V8221" i="1"/>
  <c r="V8222" i="1"/>
  <c r="V8223" i="1"/>
  <c r="V8224" i="1"/>
  <c r="V8225" i="1"/>
  <c r="V8226" i="1"/>
  <c r="V8227" i="1"/>
  <c r="V8228" i="1"/>
  <c r="V8229" i="1"/>
  <c r="V8230" i="1"/>
  <c r="V8231" i="1"/>
  <c r="V8232" i="1"/>
  <c r="V8233" i="1"/>
  <c r="V8234" i="1"/>
  <c r="V8235" i="1"/>
  <c r="V8236" i="1"/>
  <c r="V8237" i="1"/>
  <c r="V8238" i="1"/>
  <c r="V8239" i="1"/>
  <c r="V8240" i="1"/>
  <c r="V8241" i="1"/>
  <c r="V8242" i="1"/>
  <c r="V8243" i="1"/>
  <c r="V8244" i="1"/>
  <c r="V8245" i="1"/>
  <c r="V8246" i="1"/>
  <c r="V8247" i="1"/>
  <c r="V8248" i="1"/>
  <c r="V8249" i="1"/>
  <c r="V8250" i="1"/>
  <c r="V8251" i="1"/>
  <c r="V8252" i="1"/>
  <c r="V8253" i="1"/>
  <c r="V8254" i="1"/>
  <c r="V8255" i="1"/>
  <c r="V8256" i="1"/>
  <c r="V8257" i="1"/>
  <c r="V8258" i="1"/>
  <c r="V8259" i="1"/>
  <c r="V8260" i="1"/>
  <c r="V8261" i="1"/>
  <c r="V8262" i="1"/>
  <c r="V8263" i="1"/>
  <c r="V8264" i="1"/>
  <c r="V8265" i="1"/>
  <c r="V8266" i="1"/>
  <c r="V8267" i="1"/>
  <c r="V8268" i="1"/>
  <c r="V8269" i="1"/>
  <c r="V8270" i="1"/>
  <c r="V8271" i="1"/>
  <c r="V8272" i="1"/>
  <c r="V8273" i="1"/>
  <c r="V8274" i="1"/>
  <c r="V8275" i="1"/>
  <c r="V8276" i="1"/>
  <c r="V8277" i="1"/>
  <c r="V8278" i="1"/>
  <c r="V8279" i="1"/>
  <c r="V8280" i="1"/>
  <c r="V8281" i="1"/>
  <c r="V8282" i="1"/>
  <c r="V8283" i="1"/>
  <c r="V8284" i="1"/>
  <c r="V8285" i="1"/>
  <c r="V8286" i="1"/>
  <c r="V8287" i="1"/>
  <c r="V8288" i="1"/>
  <c r="V8289" i="1"/>
  <c r="V8290" i="1"/>
  <c r="V8291" i="1"/>
  <c r="V8292" i="1"/>
  <c r="V8293" i="1"/>
  <c r="V8294" i="1"/>
  <c r="V8295" i="1"/>
  <c r="V8296" i="1"/>
  <c r="V8297" i="1"/>
  <c r="V8298" i="1"/>
  <c r="V8299" i="1"/>
  <c r="V8300" i="1"/>
  <c r="V8301" i="1"/>
  <c r="V8302" i="1"/>
  <c r="V8303" i="1"/>
  <c r="V8304" i="1"/>
  <c r="V8305" i="1"/>
  <c r="V8306" i="1"/>
  <c r="V8307" i="1"/>
  <c r="V8308" i="1"/>
  <c r="V8309" i="1"/>
  <c r="V8310" i="1"/>
  <c r="V8311" i="1"/>
  <c r="V8312" i="1"/>
  <c r="V8313" i="1"/>
  <c r="V8314" i="1"/>
  <c r="V8315" i="1"/>
  <c r="V8316" i="1"/>
  <c r="V8317" i="1"/>
  <c r="V8318" i="1"/>
  <c r="V8319" i="1"/>
  <c r="V8320" i="1"/>
  <c r="V8321" i="1"/>
  <c r="V8322" i="1"/>
  <c r="V8323" i="1"/>
  <c r="V8324" i="1"/>
  <c r="V8325" i="1"/>
  <c r="V8326" i="1"/>
  <c r="V8327" i="1"/>
  <c r="V8328" i="1"/>
  <c r="V8329" i="1"/>
  <c r="V8330" i="1"/>
  <c r="V8331" i="1"/>
  <c r="V8332" i="1"/>
  <c r="V8333" i="1"/>
  <c r="V8334" i="1"/>
  <c r="V8335" i="1"/>
  <c r="V8336" i="1"/>
  <c r="V8337" i="1"/>
  <c r="V8338" i="1"/>
  <c r="V8339" i="1"/>
  <c r="V8340" i="1"/>
  <c r="V8341" i="1"/>
  <c r="V8342" i="1"/>
  <c r="V8343" i="1"/>
  <c r="V8344" i="1"/>
  <c r="V8345" i="1"/>
  <c r="V8346" i="1"/>
  <c r="V8347" i="1"/>
  <c r="V8348" i="1"/>
  <c r="V8349" i="1"/>
  <c r="V8350" i="1"/>
  <c r="V8351" i="1"/>
  <c r="V8352" i="1"/>
  <c r="V8353" i="1"/>
  <c r="V8354" i="1"/>
  <c r="V8355" i="1"/>
  <c r="V8356" i="1"/>
  <c r="V8357" i="1"/>
  <c r="V8358" i="1"/>
  <c r="V8359" i="1"/>
  <c r="V8360" i="1"/>
  <c r="V8361" i="1"/>
  <c r="V8362" i="1"/>
  <c r="V8363" i="1"/>
  <c r="V8364" i="1"/>
  <c r="V8365" i="1"/>
  <c r="V8366" i="1"/>
  <c r="V8367" i="1"/>
  <c r="V8368" i="1"/>
  <c r="V8369" i="1"/>
  <c r="V8370" i="1"/>
  <c r="V8371" i="1"/>
  <c r="V8372" i="1"/>
  <c r="V8373" i="1"/>
  <c r="V8374" i="1"/>
  <c r="V8375" i="1"/>
  <c r="V8376" i="1"/>
  <c r="V8377" i="1"/>
  <c r="V8378" i="1"/>
  <c r="V8379" i="1"/>
  <c r="V8380" i="1"/>
  <c r="V8381" i="1"/>
  <c r="V8382" i="1"/>
  <c r="V8383" i="1"/>
  <c r="V8384" i="1"/>
  <c r="V8385" i="1"/>
  <c r="V8386" i="1"/>
  <c r="V8387" i="1"/>
  <c r="V8388" i="1"/>
  <c r="V8389" i="1"/>
  <c r="V8390" i="1"/>
  <c r="V8391" i="1"/>
  <c r="V8392" i="1"/>
  <c r="V8393" i="1"/>
  <c r="V8394" i="1"/>
  <c r="V8395" i="1"/>
  <c r="V8396" i="1"/>
  <c r="V8397" i="1"/>
  <c r="V8398" i="1"/>
  <c r="V8399" i="1"/>
  <c r="V8400" i="1"/>
  <c r="V8401" i="1"/>
  <c r="V8402" i="1"/>
  <c r="V8403" i="1"/>
  <c r="V8404" i="1"/>
  <c r="V8405" i="1"/>
  <c r="V8406" i="1"/>
  <c r="V8407" i="1"/>
  <c r="V8408" i="1"/>
  <c r="V8409" i="1"/>
  <c r="V8410" i="1"/>
  <c r="V8411" i="1"/>
  <c r="V8412" i="1"/>
  <c r="V8413" i="1"/>
  <c r="V8414" i="1"/>
  <c r="V8415" i="1"/>
  <c r="V8416" i="1"/>
  <c r="V8417" i="1"/>
  <c r="V8418" i="1"/>
  <c r="V8419" i="1"/>
  <c r="V8420" i="1"/>
  <c r="V8421" i="1"/>
  <c r="V8422" i="1"/>
  <c r="V8423" i="1"/>
  <c r="V8424" i="1"/>
  <c r="V8425" i="1"/>
  <c r="V8426" i="1"/>
  <c r="V8427" i="1"/>
  <c r="V8428" i="1"/>
  <c r="V8429" i="1"/>
  <c r="V8430" i="1"/>
  <c r="V8431" i="1"/>
  <c r="V8432" i="1"/>
  <c r="V8433" i="1"/>
  <c r="V8434" i="1"/>
  <c r="V8435" i="1"/>
  <c r="V8436" i="1"/>
  <c r="V8437" i="1"/>
  <c r="V8438" i="1"/>
  <c r="V8439" i="1"/>
  <c r="V8440" i="1"/>
  <c r="V8441" i="1"/>
  <c r="V8442" i="1"/>
  <c r="V8443" i="1"/>
  <c r="V8444" i="1"/>
  <c r="V8445" i="1"/>
  <c r="V8446" i="1"/>
  <c r="V8447" i="1"/>
  <c r="V8448" i="1"/>
  <c r="V8449" i="1"/>
  <c r="V8450" i="1"/>
  <c r="V8451" i="1"/>
  <c r="V8452" i="1"/>
  <c r="V8453" i="1"/>
  <c r="V8454" i="1"/>
  <c r="V8455" i="1"/>
  <c r="V8456" i="1"/>
  <c r="V8457" i="1"/>
  <c r="V8458" i="1"/>
  <c r="V8459" i="1"/>
  <c r="V8460" i="1"/>
  <c r="V8461" i="1"/>
  <c r="V8462" i="1"/>
  <c r="V8463" i="1"/>
  <c r="V8464" i="1"/>
  <c r="V8465" i="1"/>
  <c r="V8466" i="1"/>
  <c r="V8467" i="1"/>
  <c r="V8468" i="1"/>
  <c r="V8469" i="1"/>
  <c r="V8470" i="1"/>
  <c r="V8471" i="1"/>
  <c r="V8472" i="1"/>
  <c r="V8473" i="1"/>
  <c r="V8474" i="1"/>
  <c r="V8475" i="1"/>
  <c r="V8476" i="1"/>
  <c r="V8477" i="1"/>
  <c r="V8478" i="1"/>
  <c r="V8479" i="1"/>
  <c r="V8480" i="1"/>
  <c r="V8481" i="1"/>
  <c r="V8482" i="1"/>
  <c r="V8483" i="1"/>
  <c r="V8484" i="1"/>
  <c r="V8485" i="1"/>
  <c r="V8486" i="1"/>
  <c r="V8487" i="1"/>
  <c r="V8488" i="1"/>
  <c r="V8489" i="1"/>
  <c r="V8490" i="1"/>
  <c r="V8491" i="1"/>
  <c r="V8492" i="1"/>
  <c r="V8493" i="1"/>
  <c r="V8494" i="1"/>
  <c r="V8495" i="1"/>
  <c r="V8496" i="1"/>
  <c r="V8497" i="1"/>
  <c r="V8498" i="1"/>
  <c r="V8499" i="1"/>
  <c r="V8500" i="1"/>
  <c r="V8501" i="1"/>
  <c r="V8502" i="1"/>
  <c r="V8503" i="1"/>
  <c r="V8504" i="1"/>
  <c r="V8505" i="1"/>
  <c r="V8506" i="1"/>
  <c r="V8507" i="1"/>
  <c r="V8508" i="1"/>
  <c r="V8509" i="1"/>
  <c r="V8510" i="1"/>
  <c r="V8511" i="1"/>
  <c r="V8512" i="1"/>
  <c r="V8513" i="1"/>
  <c r="V8514" i="1"/>
  <c r="V8515" i="1"/>
  <c r="V8516" i="1"/>
  <c r="V8517" i="1"/>
  <c r="V8518" i="1"/>
  <c r="V8519" i="1"/>
  <c r="V8520" i="1"/>
  <c r="V8521" i="1"/>
  <c r="V8522" i="1"/>
  <c r="V8523" i="1"/>
  <c r="V8524" i="1"/>
  <c r="V8525" i="1"/>
  <c r="V8526" i="1"/>
  <c r="V8527" i="1"/>
  <c r="V8528" i="1"/>
  <c r="V8529" i="1"/>
  <c r="V8530" i="1"/>
  <c r="V8531" i="1"/>
  <c r="V8532" i="1"/>
  <c r="V8533" i="1"/>
  <c r="V8534" i="1"/>
  <c r="V8535" i="1"/>
  <c r="V8536" i="1"/>
  <c r="V8537" i="1"/>
  <c r="V8538" i="1"/>
  <c r="V8539" i="1"/>
  <c r="V8540" i="1"/>
  <c r="V8541" i="1"/>
  <c r="V8542" i="1"/>
  <c r="V8543" i="1"/>
  <c r="V8544" i="1"/>
  <c r="V8545" i="1"/>
  <c r="V8546" i="1"/>
  <c r="V8547" i="1"/>
  <c r="V8548" i="1"/>
  <c r="V8549" i="1"/>
  <c r="V8550" i="1"/>
  <c r="V8551" i="1"/>
  <c r="V8552" i="1"/>
  <c r="V8553" i="1"/>
  <c r="V8554" i="1"/>
  <c r="V8555" i="1"/>
  <c r="V8556" i="1"/>
  <c r="V8557" i="1"/>
  <c r="V8558" i="1"/>
  <c r="V8559" i="1"/>
  <c r="V8560" i="1"/>
  <c r="V8561" i="1"/>
  <c r="V8562" i="1"/>
  <c r="V8563" i="1"/>
  <c r="V8564" i="1"/>
  <c r="V8565" i="1"/>
  <c r="V8566" i="1"/>
  <c r="V8567" i="1"/>
  <c r="V8568" i="1"/>
  <c r="V8569" i="1"/>
  <c r="V8570" i="1"/>
  <c r="V8571" i="1"/>
  <c r="V8572" i="1"/>
  <c r="V8573" i="1"/>
  <c r="V8574" i="1"/>
  <c r="V8575" i="1"/>
  <c r="V8576" i="1"/>
  <c r="V8577" i="1"/>
  <c r="V8578" i="1"/>
  <c r="V8579" i="1"/>
  <c r="V8580" i="1"/>
  <c r="V8581" i="1"/>
  <c r="V8582" i="1"/>
  <c r="V8583" i="1"/>
  <c r="V8584" i="1"/>
  <c r="V8585" i="1"/>
  <c r="V8586" i="1"/>
  <c r="V8587" i="1"/>
  <c r="V8588" i="1"/>
  <c r="V8589" i="1"/>
  <c r="V8590" i="1"/>
  <c r="V8591" i="1"/>
  <c r="V8592" i="1"/>
  <c r="V8593" i="1"/>
  <c r="V8594" i="1"/>
  <c r="V8595" i="1"/>
  <c r="V8596" i="1"/>
  <c r="V8597" i="1"/>
  <c r="V8598" i="1"/>
  <c r="V8599" i="1"/>
  <c r="V8600" i="1"/>
  <c r="V8601" i="1"/>
  <c r="V8602" i="1"/>
  <c r="V8603" i="1"/>
  <c r="V8604" i="1"/>
  <c r="V8605" i="1"/>
  <c r="V8606" i="1"/>
  <c r="V8607" i="1"/>
  <c r="V8608" i="1"/>
  <c r="V8609" i="1"/>
  <c r="V8610" i="1"/>
  <c r="V8611" i="1"/>
  <c r="V8612" i="1"/>
  <c r="V8613" i="1"/>
  <c r="V8614" i="1"/>
  <c r="V8615" i="1"/>
  <c r="V8616" i="1"/>
  <c r="V8617" i="1"/>
  <c r="V8618" i="1"/>
  <c r="V8619" i="1"/>
  <c r="V8620" i="1"/>
  <c r="V8621" i="1"/>
  <c r="V8622" i="1"/>
  <c r="V8623" i="1"/>
  <c r="V8624" i="1"/>
  <c r="V8625" i="1"/>
  <c r="V8626" i="1"/>
  <c r="V8627" i="1"/>
  <c r="V8628" i="1"/>
  <c r="V8629" i="1"/>
  <c r="V8630" i="1"/>
  <c r="V8631" i="1"/>
  <c r="V8632" i="1"/>
  <c r="V8633" i="1"/>
  <c r="V8634" i="1"/>
  <c r="V8635" i="1"/>
  <c r="V8636" i="1"/>
  <c r="V8637" i="1"/>
  <c r="V8638" i="1"/>
  <c r="V8639" i="1"/>
  <c r="V8640" i="1"/>
  <c r="V8641" i="1"/>
  <c r="V8642" i="1"/>
  <c r="V8643" i="1"/>
  <c r="V8644" i="1"/>
  <c r="V8645" i="1"/>
  <c r="V8646" i="1"/>
  <c r="V8647" i="1"/>
  <c r="V8648" i="1"/>
  <c r="V8649" i="1"/>
  <c r="V8650" i="1"/>
  <c r="V8651" i="1"/>
  <c r="V8652" i="1"/>
  <c r="V8653" i="1"/>
  <c r="V8654" i="1"/>
  <c r="V8655" i="1"/>
  <c r="V8656" i="1"/>
  <c r="V8657" i="1"/>
  <c r="V8658" i="1"/>
  <c r="V8659" i="1"/>
  <c r="V8660" i="1"/>
  <c r="V8661" i="1"/>
  <c r="V8662" i="1"/>
  <c r="V8663" i="1"/>
  <c r="V8664" i="1"/>
  <c r="V8665" i="1"/>
  <c r="V8666" i="1"/>
  <c r="V8667" i="1"/>
  <c r="V8668" i="1"/>
  <c r="V8669" i="1"/>
  <c r="V8670" i="1"/>
  <c r="V8671" i="1"/>
  <c r="V8672" i="1"/>
  <c r="V8673" i="1"/>
  <c r="V8674" i="1"/>
  <c r="V8675" i="1"/>
  <c r="V8676" i="1"/>
  <c r="V8677" i="1"/>
  <c r="V8678" i="1"/>
  <c r="V8679" i="1"/>
  <c r="V8680" i="1"/>
  <c r="V8681" i="1"/>
  <c r="V8682" i="1"/>
  <c r="V8683" i="1"/>
  <c r="V8684" i="1"/>
  <c r="V8685" i="1"/>
  <c r="V8686" i="1"/>
  <c r="V8687" i="1"/>
  <c r="V8688" i="1"/>
  <c r="V8689" i="1"/>
  <c r="V8690" i="1"/>
  <c r="V8691" i="1"/>
  <c r="V8692" i="1"/>
  <c r="V8693" i="1"/>
  <c r="V8694" i="1"/>
  <c r="V8695" i="1"/>
  <c r="V8696" i="1"/>
  <c r="V8697" i="1"/>
  <c r="V8698" i="1"/>
  <c r="V8699" i="1"/>
  <c r="V8700" i="1"/>
  <c r="V8701" i="1"/>
  <c r="V8702" i="1"/>
  <c r="V8703" i="1"/>
  <c r="V8704" i="1"/>
  <c r="V8705" i="1"/>
  <c r="V8706" i="1"/>
  <c r="V8707" i="1"/>
  <c r="V8708" i="1"/>
  <c r="V8709" i="1"/>
  <c r="V8710" i="1"/>
  <c r="V8711" i="1"/>
  <c r="V8712" i="1"/>
  <c r="V8713" i="1"/>
  <c r="V8714" i="1"/>
  <c r="V8715" i="1"/>
  <c r="V8716" i="1"/>
  <c r="V8717" i="1"/>
  <c r="V8718" i="1"/>
  <c r="V8719" i="1"/>
  <c r="V8720" i="1"/>
  <c r="V8721" i="1"/>
  <c r="V8722" i="1"/>
  <c r="V8723" i="1"/>
  <c r="V8724" i="1"/>
  <c r="V8725" i="1"/>
  <c r="V8726" i="1"/>
  <c r="V8727" i="1"/>
  <c r="V8728" i="1"/>
  <c r="V8729" i="1"/>
  <c r="V8730" i="1"/>
  <c r="V8731" i="1"/>
  <c r="V8732" i="1"/>
  <c r="V8733" i="1"/>
  <c r="V8734" i="1"/>
  <c r="V8735" i="1"/>
  <c r="V8736" i="1"/>
  <c r="V8737" i="1"/>
  <c r="V8738" i="1"/>
  <c r="V8739" i="1"/>
  <c r="V8740" i="1"/>
  <c r="V8741" i="1"/>
  <c r="V8742" i="1"/>
  <c r="V8743" i="1"/>
  <c r="V8744" i="1"/>
  <c r="V8745" i="1"/>
  <c r="V8746" i="1"/>
  <c r="V8747" i="1"/>
  <c r="V8748" i="1"/>
  <c r="V8749" i="1"/>
  <c r="V8750" i="1"/>
  <c r="V8751" i="1"/>
  <c r="V8752" i="1"/>
  <c r="V8753" i="1"/>
  <c r="V8754" i="1"/>
  <c r="V8755" i="1"/>
  <c r="V8756" i="1"/>
  <c r="V8757" i="1"/>
  <c r="V8758" i="1"/>
  <c r="V8759" i="1"/>
  <c r="V8760" i="1"/>
  <c r="V8761" i="1"/>
  <c r="V8762" i="1"/>
  <c r="V8763" i="1"/>
  <c r="V8764" i="1"/>
  <c r="V8765" i="1"/>
  <c r="V8766" i="1"/>
  <c r="V8767" i="1"/>
  <c r="V8768" i="1"/>
  <c r="V8769" i="1"/>
  <c r="V8770" i="1"/>
  <c r="V8771" i="1"/>
  <c r="V8772" i="1"/>
  <c r="V8773" i="1"/>
  <c r="V8774" i="1"/>
  <c r="V8775" i="1"/>
  <c r="V8776" i="1"/>
  <c r="V8777" i="1"/>
  <c r="V8778" i="1"/>
  <c r="V8779" i="1"/>
  <c r="V8780" i="1"/>
  <c r="V8781" i="1"/>
  <c r="V8782" i="1"/>
  <c r="V8783" i="1"/>
  <c r="V8784" i="1"/>
  <c r="V8785" i="1"/>
  <c r="V8786" i="1"/>
  <c r="V8787" i="1"/>
  <c r="V8788" i="1"/>
  <c r="V8789" i="1"/>
  <c r="V8790" i="1"/>
  <c r="V8791" i="1"/>
  <c r="V8792" i="1"/>
  <c r="V8793" i="1"/>
  <c r="V8794" i="1"/>
  <c r="V8795" i="1"/>
  <c r="V8796" i="1"/>
  <c r="V8797" i="1"/>
  <c r="V8798" i="1"/>
  <c r="V8799" i="1"/>
  <c r="V8800" i="1"/>
  <c r="V8801" i="1"/>
  <c r="V8802" i="1"/>
  <c r="V8803" i="1"/>
  <c r="V8804" i="1"/>
  <c r="V8805" i="1"/>
  <c r="V8806" i="1"/>
  <c r="V8807" i="1"/>
  <c r="V8808" i="1"/>
  <c r="V8809" i="1"/>
  <c r="V8810" i="1"/>
  <c r="V8811" i="1"/>
  <c r="V8812" i="1"/>
  <c r="V8813" i="1"/>
  <c r="V8814" i="1"/>
  <c r="V8815" i="1"/>
  <c r="V8816" i="1"/>
  <c r="V8817" i="1"/>
  <c r="V8818" i="1"/>
  <c r="V8819" i="1"/>
  <c r="V8820" i="1"/>
  <c r="V8821" i="1"/>
  <c r="V8822" i="1"/>
  <c r="V8823" i="1"/>
  <c r="V8824" i="1"/>
  <c r="V8825" i="1"/>
  <c r="V8826" i="1"/>
  <c r="V8827" i="1"/>
  <c r="V8828" i="1"/>
  <c r="V8829" i="1"/>
  <c r="V8830" i="1"/>
  <c r="V8831" i="1"/>
  <c r="V8832" i="1"/>
  <c r="V8833" i="1"/>
  <c r="V8834" i="1"/>
  <c r="V8835" i="1"/>
  <c r="V8836" i="1"/>
  <c r="V8837" i="1"/>
  <c r="V8838" i="1"/>
  <c r="V8839" i="1"/>
  <c r="V8840" i="1"/>
  <c r="V8841" i="1"/>
  <c r="V8842" i="1"/>
  <c r="V8843" i="1"/>
  <c r="V8844" i="1"/>
  <c r="V8845" i="1"/>
  <c r="V8846" i="1"/>
  <c r="V8847" i="1"/>
  <c r="V8848" i="1"/>
  <c r="V8849" i="1"/>
  <c r="V8850" i="1"/>
  <c r="V8851" i="1"/>
  <c r="V8852" i="1"/>
  <c r="V8853" i="1"/>
  <c r="V8854" i="1"/>
  <c r="V8855" i="1"/>
  <c r="V8856" i="1"/>
  <c r="V8857" i="1"/>
  <c r="V8858" i="1"/>
  <c r="V8859" i="1"/>
  <c r="V8860" i="1"/>
  <c r="V8861" i="1"/>
  <c r="V8862" i="1"/>
  <c r="V8863" i="1"/>
  <c r="V8864" i="1"/>
  <c r="V8865" i="1"/>
  <c r="V8866" i="1"/>
  <c r="V8867" i="1"/>
  <c r="V8868" i="1"/>
  <c r="V8869" i="1"/>
  <c r="V8870" i="1"/>
  <c r="V8871" i="1"/>
  <c r="V8872" i="1"/>
  <c r="V8873" i="1"/>
  <c r="V8874" i="1"/>
  <c r="V8875" i="1"/>
  <c r="V8876" i="1"/>
  <c r="V8877" i="1"/>
  <c r="V8878" i="1"/>
  <c r="V8879" i="1"/>
  <c r="V8880" i="1"/>
  <c r="V8881" i="1"/>
  <c r="V8882" i="1"/>
  <c r="V8883" i="1"/>
  <c r="V8884" i="1"/>
  <c r="V8885" i="1"/>
  <c r="V8886" i="1"/>
  <c r="V8887" i="1"/>
  <c r="V8888" i="1"/>
  <c r="V8889" i="1"/>
  <c r="V8890" i="1"/>
  <c r="V8891" i="1"/>
  <c r="V8892" i="1"/>
  <c r="V8893" i="1"/>
  <c r="V8894" i="1"/>
  <c r="V8895" i="1"/>
  <c r="V8896" i="1"/>
  <c r="V8897" i="1"/>
  <c r="V8898" i="1"/>
  <c r="V8899" i="1"/>
  <c r="V8900" i="1"/>
  <c r="V8901" i="1"/>
  <c r="V8902" i="1"/>
  <c r="V8903" i="1"/>
  <c r="V8904" i="1"/>
  <c r="V8905" i="1"/>
  <c r="V8906" i="1"/>
  <c r="V8907" i="1"/>
  <c r="V8908" i="1"/>
  <c r="V8909" i="1"/>
  <c r="V8910" i="1"/>
  <c r="V8911" i="1"/>
  <c r="V8912" i="1"/>
  <c r="V8913" i="1"/>
  <c r="V8914" i="1"/>
  <c r="V8915" i="1"/>
  <c r="V8916" i="1"/>
  <c r="V8917" i="1"/>
  <c r="V8918" i="1"/>
  <c r="V8919" i="1"/>
  <c r="V8920" i="1"/>
  <c r="V8921" i="1"/>
  <c r="V8922" i="1"/>
  <c r="V8923" i="1"/>
  <c r="V8924" i="1"/>
  <c r="V8925" i="1"/>
  <c r="V8926" i="1"/>
  <c r="V8927" i="1"/>
  <c r="V8928" i="1"/>
  <c r="V8929" i="1"/>
  <c r="V8930" i="1"/>
  <c r="V8931" i="1"/>
  <c r="V8932" i="1"/>
  <c r="V8933" i="1"/>
  <c r="V8934" i="1"/>
  <c r="V8935" i="1"/>
  <c r="V8936" i="1"/>
  <c r="V8937" i="1"/>
  <c r="V8938" i="1"/>
  <c r="V8939" i="1"/>
  <c r="V8940" i="1"/>
  <c r="V8941" i="1"/>
  <c r="V8942" i="1"/>
  <c r="V8943" i="1"/>
  <c r="V8944" i="1"/>
  <c r="V8945" i="1"/>
  <c r="V8946" i="1"/>
  <c r="V8947" i="1"/>
  <c r="V8948" i="1"/>
  <c r="V8949" i="1"/>
  <c r="V8950" i="1"/>
  <c r="V8951" i="1"/>
  <c r="V8952" i="1"/>
  <c r="V8953" i="1"/>
  <c r="V8954" i="1"/>
  <c r="V8955" i="1"/>
  <c r="V8956" i="1"/>
  <c r="V8957" i="1"/>
  <c r="V8958" i="1"/>
  <c r="V8959" i="1"/>
  <c r="V8960" i="1"/>
  <c r="V8961" i="1"/>
  <c r="V8962" i="1"/>
  <c r="V8963" i="1"/>
  <c r="V8964" i="1"/>
  <c r="V8965" i="1"/>
  <c r="V8966" i="1"/>
  <c r="V8967" i="1"/>
  <c r="V8968" i="1"/>
  <c r="V8969" i="1"/>
  <c r="V8970" i="1"/>
  <c r="V8971" i="1"/>
  <c r="V8972" i="1"/>
  <c r="V8973" i="1"/>
  <c r="V8974" i="1"/>
  <c r="V8975" i="1"/>
  <c r="V8976" i="1"/>
  <c r="V8977" i="1"/>
  <c r="V8978" i="1"/>
  <c r="V8979" i="1"/>
  <c r="V8980" i="1"/>
  <c r="V8981" i="1"/>
  <c r="V8982" i="1"/>
  <c r="V8983" i="1"/>
  <c r="V8984" i="1"/>
  <c r="V8985" i="1"/>
  <c r="V8986" i="1"/>
  <c r="V8987" i="1"/>
  <c r="V8988" i="1"/>
  <c r="V8989" i="1"/>
  <c r="V8990" i="1"/>
  <c r="V8991" i="1"/>
  <c r="V8992" i="1"/>
  <c r="V8993" i="1"/>
  <c r="V8994" i="1"/>
  <c r="V8995" i="1"/>
  <c r="V8996" i="1"/>
  <c r="V8997" i="1"/>
  <c r="V8998" i="1"/>
  <c r="V8999" i="1"/>
  <c r="V9000" i="1"/>
  <c r="V9001" i="1"/>
  <c r="V9002" i="1"/>
  <c r="V9003" i="1"/>
  <c r="V9004" i="1"/>
  <c r="V9005" i="1"/>
  <c r="V9006" i="1"/>
  <c r="V9007" i="1"/>
  <c r="V9008" i="1"/>
  <c r="V9009" i="1"/>
  <c r="V9010" i="1"/>
  <c r="V9011" i="1"/>
  <c r="V9012" i="1"/>
  <c r="V9013" i="1"/>
  <c r="V9014" i="1"/>
  <c r="V9015" i="1"/>
  <c r="V9016" i="1"/>
  <c r="V9017" i="1"/>
  <c r="V9018" i="1"/>
  <c r="V9019" i="1"/>
  <c r="V9020" i="1"/>
  <c r="V9021" i="1"/>
  <c r="V9022" i="1"/>
  <c r="V9023" i="1"/>
  <c r="V9024" i="1"/>
  <c r="V9025" i="1"/>
  <c r="V9026" i="1"/>
  <c r="V9027" i="1"/>
  <c r="V9028" i="1"/>
  <c r="V9029" i="1"/>
  <c r="V9030" i="1"/>
  <c r="V9031" i="1"/>
  <c r="V9032" i="1"/>
  <c r="V9033" i="1"/>
  <c r="V9034" i="1"/>
  <c r="V9035" i="1"/>
  <c r="V9036" i="1"/>
  <c r="V9037" i="1"/>
  <c r="V9038" i="1"/>
  <c r="V9039" i="1"/>
  <c r="V9040" i="1"/>
  <c r="V9041" i="1"/>
  <c r="V9042" i="1"/>
  <c r="V9043" i="1"/>
  <c r="V9044" i="1"/>
  <c r="V9045" i="1"/>
  <c r="V9046" i="1"/>
  <c r="V9047" i="1"/>
  <c r="V9048" i="1"/>
  <c r="V9049" i="1"/>
  <c r="V9050" i="1"/>
  <c r="V9051" i="1"/>
  <c r="V9052" i="1"/>
  <c r="V9053" i="1"/>
  <c r="V9054" i="1"/>
  <c r="V9055" i="1"/>
  <c r="V9056" i="1"/>
  <c r="V9057" i="1"/>
  <c r="V9058" i="1"/>
  <c r="V9059" i="1"/>
  <c r="V9060" i="1"/>
  <c r="V9061" i="1"/>
  <c r="V9062" i="1"/>
  <c r="V9063" i="1"/>
  <c r="V9064" i="1"/>
  <c r="V9065" i="1"/>
  <c r="V9066" i="1"/>
  <c r="V9067" i="1"/>
  <c r="V9068" i="1"/>
  <c r="V9069" i="1"/>
  <c r="V9070" i="1"/>
  <c r="V9071" i="1"/>
  <c r="V9072" i="1"/>
  <c r="V9073" i="1"/>
  <c r="V9074" i="1"/>
  <c r="V9075" i="1"/>
  <c r="V9076" i="1"/>
  <c r="V9077" i="1"/>
  <c r="V9078" i="1"/>
  <c r="V9079" i="1"/>
  <c r="V9080" i="1"/>
  <c r="V9081" i="1"/>
  <c r="V9082" i="1"/>
  <c r="V9083" i="1"/>
  <c r="V9084" i="1"/>
  <c r="V9085" i="1"/>
  <c r="V9086" i="1"/>
  <c r="V9087" i="1"/>
  <c r="V9088" i="1"/>
  <c r="V9089" i="1"/>
  <c r="V9090" i="1"/>
  <c r="V9091" i="1"/>
  <c r="V9092" i="1"/>
  <c r="V9093" i="1"/>
  <c r="V9094" i="1"/>
  <c r="V9095" i="1"/>
  <c r="V9096" i="1"/>
  <c r="V9097" i="1"/>
  <c r="V9098" i="1"/>
  <c r="V9099" i="1"/>
  <c r="V9100" i="1"/>
  <c r="V9101" i="1"/>
  <c r="V9102" i="1"/>
  <c r="V9103" i="1"/>
  <c r="V9104" i="1"/>
  <c r="V9105" i="1"/>
  <c r="V9106" i="1"/>
  <c r="V9107" i="1"/>
  <c r="V9108" i="1"/>
  <c r="V9109" i="1"/>
  <c r="V9110" i="1"/>
  <c r="V9111" i="1"/>
  <c r="V9112" i="1"/>
  <c r="V9113" i="1"/>
  <c r="V9114" i="1"/>
  <c r="V9115" i="1"/>
  <c r="V9116" i="1"/>
  <c r="V9117" i="1"/>
  <c r="V9118" i="1"/>
  <c r="V9119" i="1"/>
  <c r="V9120" i="1"/>
  <c r="V9121" i="1"/>
  <c r="V9122" i="1"/>
  <c r="V9123" i="1"/>
  <c r="V9124" i="1"/>
  <c r="V9125" i="1"/>
  <c r="V9126" i="1"/>
  <c r="V9127" i="1"/>
  <c r="V9128" i="1"/>
  <c r="V9129" i="1"/>
  <c r="V9130" i="1"/>
  <c r="V9131" i="1"/>
  <c r="V9132" i="1"/>
  <c r="V9133" i="1"/>
  <c r="V9134" i="1"/>
  <c r="V9135" i="1"/>
  <c r="V9136" i="1"/>
  <c r="V9137" i="1"/>
  <c r="V9138" i="1"/>
  <c r="V9139" i="1"/>
  <c r="V9140" i="1"/>
  <c r="V9141" i="1"/>
  <c r="V9142" i="1"/>
  <c r="V9143" i="1"/>
  <c r="V9144" i="1"/>
  <c r="V9145" i="1"/>
  <c r="V9146" i="1"/>
  <c r="V9147" i="1"/>
  <c r="V9148" i="1"/>
  <c r="V9149" i="1"/>
  <c r="V9150" i="1"/>
  <c r="V9151" i="1"/>
  <c r="V9152" i="1"/>
  <c r="V9153" i="1"/>
  <c r="V9154" i="1"/>
  <c r="V9155" i="1"/>
  <c r="V9156" i="1"/>
  <c r="V9157" i="1"/>
  <c r="V9158" i="1"/>
  <c r="V9159" i="1"/>
  <c r="V9160" i="1"/>
  <c r="V9161" i="1"/>
  <c r="V9162" i="1"/>
  <c r="V9163" i="1"/>
  <c r="V9164" i="1"/>
  <c r="V9165" i="1"/>
  <c r="V9166" i="1"/>
  <c r="V9167" i="1"/>
  <c r="V9168" i="1"/>
  <c r="V9169" i="1"/>
  <c r="V9170" i="1"/>
  <c r="V9171" i="1"/>
  <c r="V9172" i="1"/>
  <c r="V9173" i="1"/>
  <c r="V9174" i="1"/>
  <c r="V9175" i="1"/>
  <c r="V9176" i="1"/>
  <c r="V9177" i="1"/>
  <c r="V9178" i="1"/>
  <c r="V9179" i="1"/>
  <c r="V9180" i="1"/>
  <c r="V9181" i="1"/>
  <c r="V9182" i="1"/>
  <c r="V9183" i="1"/>
  <c r="V9184" i="1"/>
  <c r="V9185" i="1"/>
  <c r="V9186" i="1"/>
  <c r="V9187" i="1"/>
  <c r="V9188" i="1"/>
  <c r="V9189" i="1"/>
  <c r="V9190" i="1"/>
  <c r="V9191" i="1"/>
  <c r="V9192" i="1"/>
  <c r="V9193" i="1"/>
  <c r="V9194" i="1"/>
  <c r="V9195" i="1"/>
  <c r="V9196" i="1"/>
  <c r="V9197" i="1"/>
  <c r="V9198" i="1"/>
  <c r="V9199" i="1"/>
  <c r="V9200" i="1"/>
  <c r="V9201" i="1"/>
  <c r="V9202" i="1"/>
  <c r="V9203" i="1"/>
  <c r="V9204" i="1"/>
  <c r="V9205" i="1"/>
  <c r="V9206" i="1"/>
  <c r="V9207" i="1"/>
  <c r="V9208" i="1"/>
  <c r="V9209" i="1"/>
  <c r="V9210" i="1"/>
  <c r="V9211" i="1"/>
  <c r="V9212" i="1"/>
  <c r="V9213" i="1"/>
  <c r="V9214" i="1"/>
  <c r="V9215" i="1"/>
  <c r="V9216" i="1"/>
  <c r="V9217" i="1"/>
  <c r="V9218" i="1"/>
  <c r="V9219" i="1"/>
  <c r="V9220" i="1"/>
  <c r="V9221" i="1"/>
  <c r="V9222" i="1"/>
  <c r="V9223" i="1"/>
  <c r="V9224" i="1"/>
  <c r="V9225" i="1"/>
  <c r="V9226" i="1"/>
  <c r="V9227" i="1"/>
  <c r="V9228" i="1"/>
  <c r="V9229" i="1"/>
  <c r="V9230" i="1"/>
  <c r="V9231" i="1"/>
  <c r="V9232" i="1"/>
  <c r="V9233" i="1"/>
  <c r="V9234" i="1"/>
  <c r="V9235" i="1"/>
  <c r="V9236" i="1"/>
  <c r="V9237" i="1"/>
  <c r="V9238" i="1"/>
  <c r="V9239" i="1"/>
  <c r="V9240" i="1"/>
  <c r="V9241" i="1"/>
  <c r="V9242" i="1"/>
  <c r="V9243" i="1"/>
  <c r="V9244" i="1"/>
  <c r="V9245" i="1"/>
  <c r="V9246" i="1"/>
  <c r="V9247" i="1"/>
  <c r="V9248" i="1"/>
  <c r="V9249" i="1"/>
  <c r="V9250" i="1"/>
  <c r="V9251" i="1"/>
  <c r="V9252" i="1"/>
  <c r="V9253" i="1"/>
  <c r="V9254" i="1"/>
  <c r="V9255" i="1"/>
  <c r="V9256" i="1"/>
  <c r="V9257" i="1"/>
  <c r="V9258" i="1"/>
  <c r="V9259" i="1"/>
  <c r="V9260" i="1"/>
  <c r="V9261" i="1"/>
  <c r="V9262" i="1"/>
  <c r="V9263" i="1"/>
  <c r="V9264" i="1"/>
  <c r="V9265" i="1"/>
  <c r="V9266" i="1"/>
  <c r="V9267" i="1"/>
  <c r="V9268" i="1"/>
  <c r="V9269" i="1"/>
  <c r="V9270" i="1"/>
  <c r="V9271" i="1"/>
  <c r="V9272" i="1"/>
  <c r="V9273" i="1"/>
  <c r="V9274" i="1"/>
  <c r="V9275" i="1"/>
  <c r="V9276" i="1"/>
  <c r="V9277" i="1"/>
  <c r="V9278" i="1"/>
  <c r="V9279" i="1"/>
  <c r="V9280" i="1"/>
  <c r="V9281" i="1"/>
  <c r="V9282" i="1"/>
  <c r="V9283" i="1"/>
  <c r="V9284" i="1"/>
  <c r="V9285" i="1"/>
  <c r="V9286" i="1"/>
  <c r="V9287" i="1"/>
  <c r="V9288" i="1"/>
  <c r="V9289" i="1"/>
  <c r="V9290" i="1"/>
  <c r="V9291" i="1"/>
  <c r="V9292" i="1"/>
  <c r="V9293" i="1"/>
  <c r="V9294" i="1"/>
  <c r="V9295" i="1"/>
  <c r="V9296" i="1"/>
  <c r="V9297" i="1"/>
  <c r="V9298" i="1"/>
  <c r="V9299" i="1"/>
  <c r="V9300" i="1"/>
  <c r="V9301" i="1"/>
  <c r="V9302" i="1"/>
  <c r="V9303" i="1"/>
  <c r="V9304" i="1"/>
  <c r="V9305" i="1"/>
  <c r="V9306" i="1"/>
  <c r="V9307" i="1"/>
  <c r="V9308" i="1"/>
  <c r="V9309" i="1"/>
  <c r="V9310" i="1"/>
  <c r="V9311" i="1"/>
  <c r="V9312" i="1"/>
  <c r="V9313" i="1"/>
  <c r="V9314" i="1"/>
  <c r="V9315" i="1"/>
  <c r="V9316" i="1"/>
  <c r="V9317" i="1"/>
  <c r="V9318" i="1"/>
  <c r="V9319" i="1"/>
  <c r="V9320" i="1"/>
  <c r="V9321" i="1"/>
  <c r="V9322" i="1"/>
  <c r="V9323" i="1"/>
  <c r="V9324" i="1"/>
  <c r="V9325" i="1"/>
  <c r="V9326" i="1"/>
  <c r="V9327" i="1"/>
  <c r="V9328" i="1"/>
  <c r="V9329" i="1"/>
  <c r="V9330" i="1"/>
  <c r="V9331" i="1"/>
  <c r="V9332" i="1"/>
  <c r="V9333" i="1"/>
  <c r="V9334" i="1"/>
  <c r="V9335" i="1"/>
  <c r="V9336" i="1"/>
  <c r="V9337" i="1"/>
  <c r="V9338" i="1"/>
  <c r="V9339" i="1"/>
  <c r="V9340" i="1"/>
  <c r="V9341" i="1"/>
  <c r="V9342" i="1"/>
  <c r="V9343" i="1"/>
  <c r="V9344" i="1"/>
  <c r="V9345" i="1"/>
  <c r="V9346" i="1"/>
  <c r="V9347" i="1"/>
  <c r="V9348" i="1"/>
  <c r="V9349" i="1"/>
  <c r="V9350" i="1"/>
  <c r="V9351" i="1"/>
  <c r="V9352" i="1"/>
  <c r="V9353" i="1"/>
  <c r="V9354" i="1"/>
  <c r="V9355" i="1"/>
  <c r="V9356" i="1"/>
  <c r="V9357" i="1"/>
  <c r="V9358" i="1"/>
  <c r="V9359" i="1"/>
  <c r="V9360" i="1"/>
  <c r="V9361" i="1"/>
  <c r="V9362" i="1"/>
  <c r="V9363" i="1"/>
  <c r="V9364" i="1"/>
  <c r="V9365" i="1"/>
  <c r="V9366" i="1"/>
  <c r="V9367" i="1"/>
  <c r="V9368" i="1"/>
  <c r="V9369" i="1"/>
  <c r="V9370" i="1"/>
  <c r="V9371" i="1"/>
  <c r="V9372" i="1"/>
  <c r="V9373" i="1"/>
  <c r="V9374" i="1"/>
  <c r="V9375" i="1"/>
  <c r="V9376" i="1"/>
  <c r="V9377" i="1"/>
  <c r="V9378" i="1"/>
  <c r="V9379" i="1"/>
  <c r="V9380" i="1"/>
  <c r="V9381" i="1"/>
  <c r="V9382" i="1"/>
  <c r="V9383" i="1"/>
  <c r="V9384" i="1"/>
  <c r="V9385" i="1"/>
  <c r="V9386" i="1"/>
  <c r="V9387" i="1"/>
  <c r="V9388" i="1"/>
  <c r="V9389" i="1"/>
  <c r="V9390" i="1"/>
  <c r="V9391" i="1"/>
  <c r="V9392" i="1"/>
  <c r="V9393" i="1"/>
  <c r="V9394" i="1"/>
  <c r="V9395" i="1"/>
  <c r="V9396" i="1"/>
  <c r="V9397" i="1"/>
  <c r="V9398" i="1"/>
  <c r="V9399" i="1"/>
  <c r="V9400" i="1"/>
  <c r="V9401" i="1"/>
  <c r="V9402" i="1"/>
  <c r="V9403" i="1"/>
  <c r="V9404" i="1"/>
  <c r="V9405" i="1"/>
  <c r="V9406" i="1"/>
  <c r="V9407" i="1"/>
  <c r="V9408" i="1"/>
  <c r="V9409" i="1"/>
  <c r="V9410" i="1"/>
  <c r="V9411" i="1"/>
  <c r="V9412" i="1"/>
  <c r="V9413" i="1"/>
  <c r="V9414" i="1"/>
  <c r="V9415" i="1"/>
  <c r="V9416" i="1"/>
  <c r="V9417" i="1"/>
  <c r="V9418" i="1"/>
  <c r="V9419" i="1"/>
  <c r="V9420" i="1"/>
  <c r="V9421" i="1"/>
  <c r="V9422" i="1"/>
  <c r="V9423" i="1"/>
  <c r="V9424" i="1"/>
  <c r="V9425" i="1"/>
  <c r="V9426" i="1"/>
  <c r="V9427" i="1"/>
  <c r="V9428" i="1"/>
  <c r="V9429" i="1"/>
  <c r="V9430" i="1"/>
  <c r="V9431" i="1"/>
  <c r="V9432" i="1"/>
  <c r="V9433" i="1"/>
  <c r="V9434" i="1"/>
  <c r="V9435" i="1"/>
  <c r="V9436" i="1"/>
  <c r="V9437" i="1"/>
  <c r="V9438" i="1"/>
  <c r="V9439" i="1"/>
  <c r="V9440" i="1"/>
  <c r="V9441" i="1"/>
  <c r="V9442" i="1"/>
  <c r="V9443" i="1"/>
  <c r="V9444" i="1"/>
  <c r="V9445" i="1"/>
  <c r="V9446" i="1"/>
  <c r="V9447" i="1"/>
  <c r="V9448" i="1"/>
  <c r="V9449" i="1"/>
  <c r="V9450" i="1"/>
  <c r="V9451" i="1"/>
  <c r="V9452" i="1"/>
  <c r="V9453" i="1"/>
  <c r="V9454" i="1"/>
  <c r="V9455" i="1"/>
  <c r="V9456" i="1"/>
  <c r="V9457" i="1"/>
  <c r="V9458" i="1"/>
  <c r="V9459" i="1"/>
  <c r="V9460" i="1"/>
  <c r="V9461" i="1"/>
  <c r="V9462" i="1"/>
  <c r="V9463" i="1"/>
  <c r="V9464" i="1"/>
  <c r="V9465" i="1"/>
  <c r="V9466" i="1"/>
  <c r="V9467" i="1"/>
  <c r="V9468" i="1"/>
  <c r="V9469" i="1"/>
  <c r="V9470" i="1"/>
  <c r="V9471" i="1"/>
  <c r="V9472" i="1"/>
  <c r="V9473" i="1"/>
  <c r="V9474" i="1"/>
  <c r="V9475" i="1"/>
  <c r="V9476" i="1"/>
  <c r="V9477" i="1"/>
  <c r="V9478" i="1"/>
  <c r="V9479" i="1"/>
  <c r="V9480" i="1"/>
  <c r="V9481" i="1"/>
  <c r="V9482" i="1"/>
  <c r="V9483" i="1"/>
  <c r="V9484" i="1"/>
  <c r="V9485" i="1"/>
  <c r="V9486" i="1"/>
  <c r="V9487" i="1"/>
  <c r="V9488" i="1"/>
  <c r="V9489" i="1"/>
  <c r="V9490" i="1"/>
  <c r="V9491" i="1"/>
  <c r="V9492" i="1"/>
  <c r="V9493" i="1"/>
  <c r="V9494" i="1"/>
  <c r="V9495" i="1"/>
  <c r="V9496" i="1"/>
  <c r="V9497" i="1"/>
  <c r="V9498" i="1"/>
  <c r="V9499" i="1"/>
  <c r="V9500" i="1"/>
  <c r="V9501" i="1"/>
  <c r="V9502" i="1"/>
  <c r="V9503" i="1"/>
  <c r="V9504" i="1"/>
  <c r="V9505" i="1"/>
  <c r="V9506" i="1"/>
  <c r="V9507" i="1"/>
  <c r="V9508" i="1"/>
  <c r="V9509" i="1"/>
  <c r="V9510" i="1"/>
  <c r="V9511" i="1"/>
  <c r="V9512" i="1"/>
  <c r="V9513" i="1"/>
  <c r="V9514" i="1"/>
  <c r="V9515" i="1"/>
  <c r="V9516" i="1"/>
  <c r="V9517" i="1"/>
  <c r="V9518" i="1"/>
  <c r="V9519" i="1"/>
  <c r="V9520" i="1"/>
  <c r="V9521" i="1"/>
  <c r="V9522" i="1"/>
  <c r="V9523" i="1"/>
  <c r="V9524" i="1"/>
  <c r="V9525" i="1"/>
  <c r="V9526" i="1"/>
  <c r="V9527" i="1"/>
  <c r="V9528" i="1"/>
  <c r="V9529" i="1"/>
  <c r="V9530" i="1"/>
  <c r="V9531" i="1"/>
  <c r="V9532" i="1"/>
  <c r="V9533" i="1"/>
  <c r="V9534" i="1"/>
  <c r="V9535" i="1"/>
  <c r="V9536" i="1"/>
  <c r="V9537" i="1"/>
  <c r="V9538" i="1"/>
  <c r="V9539" i="1"/>
  <c r="V9540" i="1"/>
  <c r="V9541" i="1"/>
  <c r="V9542" i="1"/>
  <c r="V9543" i="1"/>
  <c r="V9544" i="1"/>
  <c r="V9545" i="1"/>
  <c r="V9546" i="1"/>
  <c r="V9547" i="1"/>
  <c r="V9548" i="1"/>
  <c r="V9549" i="1"/>
  <c r="V9550" i="1"/>
  <c r="V9551" i="1"/>
  <c r="V9552" i="1"/>
  <c r="V9553" i="1"/>
  <c r="V9554" i="1"/>
  <c r="V9555" i="1"/>
  <c r="V9556" i="1"/>
  <c r="V9557" i="1"/>
  <c r="V9558" i="1"/>
  <c r="V9559" i="1"/>
  <c r="V9560" i="1"/>
  <c r="V9561" i="1"/>
  <c r="V9562" i="1"/>
  <c r="V9563" i="1"/>
  <c r="V9564" i="1"/>
  <c r="V9565" i="1"/>
  <c r="V9566" i="1"/>
  <c r="V9567" i="1"/>
  <c r="V9568" i="1"/>
  <c r="V9569" i="1"/>
  <c r="V9570" i="1"/>
  <c r="V9571" i="1"/>
  <c r="V9572" i="1"/>
  <c r="V9573" i="1"/>
  <c r="V9574" i="1"/>
  <c r="V9575" i="1"/>
  <c r="V9576" i="1"/>
  <c r="V9577" i="1"/>
  <c r="V9578" i="1"/>
  <c r="V9579" i="1"/>
  <c r="V9580" i="1"/>
  <c r="V9581" i="1"/>
  <c r="V9582" i="1"/>
  <c r="V9583" i="1"/>
  <c r="V9584" i="1"/>
  <c r="V9585" i="1"/>
  <c r="V9586" i="1"/>
  <c r="V9587" i="1"/>
  <c r="V9588" i="1"/>
  <c r="V9589" i="1"/>
  <c r="V9590" i="1"/>
  <c r="V9591" i="1"/>
  <c r="V9592" i="1"/>
  <c r="V9593" i="1"/>
  <c r="V9594" i="1"/>
  <c r="V9595" i="1"/>
  <c r="V9596" i="1"/>
  <c r="V9597" i="1"/>
  <c r="V9598" i="1"/>
  <c r="V9599" i="1"/>
  <c r="V9600" i="1"/>
  <c r="V9601" i="1"/>
  <c r="V9602" i="1"/>
  <c r="V9603" i="1"/>
  <c r="V9604" i="1"/>
  <c r="V9605" i="1"/>
  <c r="V9606" i="1"/>
  <c r="V9607" i="1"/>
  <c r="V9608" i="1"/>
  <c r="V9609" i="1"/>
  <c r="V9610" i="1"/>
  <c r="V9611" i="1"/>
  <c r="V9612" i="1"/>
  <c r="V9613" i="1"/>
  <c r="V9614" i="1"/>
  <c r="V9615" i="1"/>
  <c r="V9616" i="1"/>
  <c r="V9617" i="1"/>
  <c r="V9618" i="1"/>
  <c r="V9619" i="1"/>
  <c r="V9620" i="1"/>
  <c r="V9621" i="1"/>
  <c r="V9622" i="1"/>
  <c r="V9623" i="1"/>
  <c r="V9624" i="1"/>
  <c r="V9625" i="1"/>
  <c r="V9626" i="1"/>
  <c r="V9627" i="1"/>
  <c r="V9628" i="1"/>
  <c r="V9629" i="1"/>
  <c r="V9630" i="1"/>
  <c r="V9631" i="1"/>
  <c r="V9632" i="1"/>
  <c r="V9633" i="1"/>
  <c r="V9634" i="1"/>
  <c r="V9635" i="1"/>
  <c r="V9636" i="1"/>
  <c r="V9637" i="1"/>
  <c r="V9638" i="1"/>
  <c r="V9639" i="1"/>
  <c r="V9640" i="1"/>
  <c r="V9641" i="1"/>
  <c r="V9642" i="1"/>
  <c r="V9643" i="1"/>
  <c r="V9644" i="1"/>
  <c r="V9645" i="1"/>
  <c r="V9646" i="1"/>
  <c r="V9647" i="1"/>
  <c r="V9648" i="1"/>
  <c r="V9649" i="1"/>
  <c r="V9650" i="1"/>
  <c r="V9651" i="1"/>
  <c r="V9652" i="1"/>
  <c r="V9653" i="1"/>
  <c r="V9654" i="1"/>
  <c r="V9655" i="1"/>
  <c r="V9656" i="1"/>
  <c r="V9657" i="1"/>
  <c r="V9658" i="1"/>
  <c r="V9659" i="1"/>
  <c r="V9660" i="1"/>
  <c r="V9661" i="1"/>
  <c r="V9662" i="1"/>
  <c r="V9663" i="1"/>
  <c r="V9664" i="1"/>
  <c r="V9665" i="1"/>
  <c r="V9666" i="1"/>
  <c r="V9667" i="1"/>
  <c r="V9668" i="1"/>
  <c r="V9669" i="1"/>
  <c r="V9670" i="1"/>
  <c r="V9671" i="1"/>
  <c r="V9672" i="1"/>
  <c r="V9673" i="1"/>
  <c r="V9674" i="1"/>
  <c r="V9675" i="1"/>
  <c r="V9676" i="1"/>
  <c r="V9677" i="1"/>
  <c r="V9678" i="1"/>
  <c r="V9679" i="1"/>
  <c r="V9680" i="1"/>
  <c r="V9681" i="1"/>
  <c r="V9682" i="1"/>
  <c r="V9683" i="1"/>
  <c r="V9684" i="1"/>
  <c r="V9685" i="1"/>
  <c r="V9686" i="1"/>
  <c r="V9687" i="1"/>
  <c r="V9688" i="1"/>
  <c r="V9689" i="1"/>
  <c r="V9690" i="1"/>
  <c r="V9691" i="1"/>
  <c r="V9692" i="1"/>
  <c r="V9693" i="1"/>
  <c r="V9694" i="1"/>
  <c r="V9695" i="1"/>
  <c r="V9696" i="1"/>
  <c r="V9697" i="1"/>
  <c r="V9698" i="1"/>
  <c r="V9699" i="1"/>
  <c r="V9700" i="1"/>
  <c r="V9701" i="1"/>
  <c r="V9702" i="1"/>
  <c r="V9703" i="1"/>
  <c r="V9704" i="1"/>
  <c r="V9705" i="1"/>
  <c r="V9706" i="1"/>
  <c r="V9707" i="1"/>
  <c r="V9708" i="1"/>
  <c r="V9709" i="1"/>
  <c r="V9710" i="1"/>
  <c r="V9711" i="1"/>
  <c r="V9712" i="1"/>
  <c r="V9713" i="1"/>
  <c r="V9714" i="1"/>
  <c r="V9715" i="1"/>
  <c r="V9716" i="1"/>
  <c r="V9717" i="1"/>
  <c r="V9718" i="1"/>
  <c r="V9719" i="1"/>
  <c r="V9720" i="1"/>
  <c r="V9721" i="1"/>
  <c r="V9722" i="1"/>
  <c r="V9723" i="1"/>
  <c r="V9724" i="1"/>
  <c r="V9725" i="1"/>
  <c r="V9726" i="1"/>
  <c r="V9727" i="1"/>
  <c r="V9728" i="1"/>
  <c r="V9729" i="1"/>
  <c r="V9730" i="1"/>
  <c r="V9731" i="1"/>
  <c r="V9732" i="1"/>
  <c r="V9733" i="1"/>
  <c r="V9734" i="1"/>
  <c r="V9735" i="1"/>
  <c r="V9736" i="1"/>
  <c r="V9737" i="1"/>
  <c r="V9738" i="1"/>
  <c r="V9739" i="1"/>
  <c r="V9740" i="1"/>
  <c r="V9741" i="1"/>
  <c r="V9742" i="1"/>
  <c r="V9743" i="1"/>
  <c r="V9744" i="1"/>
  <c r="V9745" i="1"/>
  <c r="V9746" i="1"/>
  <c r="V9747" i="1"/>
  <c r="V9748" i="1"/>
  <c r="V9749" i="1"/>
  <c r="V9750" i="1"/>
  <c r="V9751" i="1"/>
  <c r="V9752" i="1"/>
  <c r="V9753" i="1"/>
  <c r="V9754" i="1"/>
  <c r="V9755" i="1"/>
  <c r="V9756" i="1"/>
  <c r="V9757" i="1"/>
  <c r="V9758" i="1"/>
  <c r="V9759" i="1"/>
  <c r="V9760" i="1"/>
  <c r="V9761" i="1"/>
  <c r="V9762" i="1"/>
  <c r="V9763" i="1"/>
  <c r="V9764" i="1"/>
  <c r="V9765" i="1"/>
  <c r="V9766" i="1"/>
  <c r="V9767" i="1"/>
  <c r="V9768" i="1"/>
  <c r="V9769" i="1"/>
  <c r="V9770" i="1"/>
  <c r="V9771" i="1"/>
  <c r="V9772" i="1"/>
  <c r="V9773" i="1"/>
  <c r="V9774" i="1"/>
  <c r="V9775" i="1"/>
  <c r="V9776" i="1"/>
  <c r="V9777" i="1"/>
  <c r="V9778" i="1"/>
  <c r="V9779" i="1"/>
  <c r="V9780" i="1"/>
  <c r="V9781" i="1"/>
  <c r="V9782" i="1"/>
  <c r="V9783" i="1"/>
  <c r="V9784" i="1"/>
  <c r="V9785" i="1"/>
  <c r="V9786" i="1"/>
  <c r="V9787" i="1"/>
  <c r="V9788" i="1"/>
  <c r="V9789" i="1"/>
  <c r="V9790" i="1"/>
  <c r="V9791" i="1"/>
  <c r="V9792" i="1"/>
  <c r="V9793" i="1"/>
  <c r="V9794" i="1"/>
  <c r="V9795" i="1"/>
  <c r="V9796" i="1"/>
  <c r="V9797" i="1"/>
  <c r="V9798" i="1"/>
  <c r="V9799" i="1"/>
  <c r="V9800" i="1"/>
  <c r="V9801" i="1"/>
  <c r="V9802" i="1"/>
  <c r="V9803" i="1"/>
  <c r="V9804" i="1"/>
  <c r="V9805" i="1"/>
  <c r="V9806" i="1"/>
  <c r="V9807" i="1"/>
  <c r="V9808" i="1"/>
  <c r="V9809" i="1"/>
  <c r="V9810" i="1"/>
  <c r="V9811" i="1"/>
  <c r="V9812" i="1"/>
  <c r="V9813" i="1"/>
  <c r="V9814" i="1"/>
  <c r="V9815" i="1"/>
  <c r="V9816" i="1"/>
  <c r="V9817" i="1"/>
  <c r="V9818" i="1"/>
  <c r="V9819" i="1"/>
  <c r="V9820" i="1"/>
  <c r="V9821" i="1"/>
  <c r="V9822" i="1"/>
  <c r="V9823" i="1"/>
  <c r="V9824" i="1"/>
  <c r="V9825" i="1"/>
  <c r="V9826" i="1"/>
  <c r="V9827" i="1"/>
  <c r="V9828" i="1"/>
  <c r="V9829" i="1"/>
  <c r="V9830" i="1"/>
  <c r="V9831" i="1"/>
  <c r="V9832" i="1"/>
  <c r="V9833" i="1"/>
  <c r="V9834" i="1"/>
  <c r="V9835" i="1"/>
  <c r="V9836" i="1"/>
  <c r="V9837" i="1"/>
  <c r="V9838" i="1"/>
  <c r="V9839" i="1"/>
  <c r="V9840" i="1"/>
  <c r="V9841" i="1"/>
  <c r="V9842" i="1"/>
  <c r="V9843" i="1"/>
  <c r="V9844" i="1"/>
  <c r="V9845" i="1"/>
  <c r="V9846" i="1"/>
  <c r="V9847" i="1"/>
  <c r="V9848" i="1"/>
  <c r="V9849" i="1"/>
  <c r="V9850" i="1"/>
  <c r="V9851" i="1"/>
  <c r="V9852" i="1"/>
  <c r="V9853" i="1"/>
  <c r="V9854" i="1"/>
  <c r="V9855" i="1"/>
  <c r="V9856" i="1"/>
  <c r="V9857" i="1"/>
  <c r="V9858" i="1"/>
  <c r="V9859" i="1"/>
  <c r="V9860" i="1"/>
  <c r="V9861" i="1"/>
  <c r="V9862" i="1"/>
  <c r="V9863" i="1"/>
  <c r="V9864" i="1"/>
  <c r="V9865" i="1"/>
  <c r="V9866" i="1"/>
  <c r="V9867" i="1"/>
  <c r="V9868" i="1"/>
  <c r="V9869" i="1"/>
  <c r="V9870" i="1"/>
  <c r="V9871" i="1"/>
  <c r="V9872" i="1"/>
  <c r="V9873" i="1"/>
  <c r="V9874" i="1"/>
  <c r="V9875" i="1"/>
  <c r="V9876" i="1"/>
  <c r="V9877" i="1"/>
  <c r="V9878" i="1"/>
  <c r="V9879" i="1"/>
  <c r="V9880" i="1"/>
  <c r="V9881" i="1"/>
  <c r="V9882" i="1"/>
  <c r="V9883" i="1"/>
  <c r="V9884" i="1"/>
  <c r="V9885" i="1"/>
  <c r="V9886" i="1"/>
  <c r="V9887" i="1"/>
  <c r="V9888" i="1"/>
  <c r="V9889" i="1"/>
  <c r="V9890" i="1"/>
  <c r="V9891" i="1"/>
  <c r="V9892" i="1"/>
  <c r="V9893" i="1"/>
  <c r="V9894" i="1"/>
  <c r="V9895" i="1"/>
  <c r="V9896" i="1"/>
  <c r="V9897" i="1"/>
  <c r="V9898" i="1"/>
  <c r="V9899" i="1"/>
  <c r="V9900" i="1"/>
  <c r="V9901" i="1"/>
  <c r="V9902" i="1"/>
  <c r="V9903" i="1"/>
  <c r="V9904" i="1"/>
  <c r="V9905" i="1"/>
  <c r="V9906" i="1"/>
  <c r="V9907" i="1"/>
  <c r="V9908" i="1"/>
  <c r="V9909" i="1"/>
  <c r="V9910" i="1"/>
  <c r="V9911" i="1"/>
  <c r="V9912" i="1"/>
  <c r="V9913" i="1"/>
  <c r="V9914" i="1"/>
  <c r="V9915" i="1"/>
  <c r="V9916" i="1"/>
  <c r="V9917" i="1"/>
  <c r="V9918" i="1"/>
  <c r="V9919" i="1"/>
  <c r="V9920" i="1"/>
  <c r="V9921" i="1"/>
  <c r="V9922" i="1"/>
  <c r="V9923" i="1"/>
  <c r="V9924" i="1"/>
  <c r="V9925" i="1"/>
  <c r="V9926" i="1"/>
  <c r="V9927" i="1"/>
  <c r="V9928" i="1"/>
  <c r="V9929" i="1"/>
  <c r="V9930" i="1"/>
  <c r="V9931" i="1"/>
  <c r="V9932" i="1"/>
  <c r="V9933" i="1"/>
  <c r="V9934" i="1"/>
  <c r="V9935" i="1"/>
  <c r="V9936" i="1"/>
  <c r="V9937" i="1"/>
  <c r="V9938" i="1"/>
  <c r="V9939" i="1"/>
  <c r="V9940" i="1"/>
  <c r="V9941" i="1"/>
  <c r="V9942" i="1"/>
  <c r="V9943" i="1"/>
  <c r="V9944" i="1"/>
  <c r="V9945" i="1"/>
  <c r="V9946" i="1"/>
  <c r="V9947" i="1"/>
  <c r="V9948" i="1"/>
  <c r="V9949" i="1"/>
  <c r="V9950" i="1"/>
  <c r="V9951" i="1"/>
  <c r="V9952" i="1"/>
  <c r="V9953" i="1"/>
  <c r="V9954" i="1"/>
  <c r="V9955" i="1"/>
  <c r="V9956" i="1"/>
  <c r="V9957" i="1"/>
  <c r="V9958" i="1"/>
  <c r="V9959" i="1"/>
  <c r="V9960" i="1"/>
  <c r="V9961" i="1"/>
  <c r="V9962" i="1"/>
  <c r="V9963" i="1"/>
  <c r="V9964" i="1"/>
  <c r="V9965" i="1"/>
  <c r="V9966" i="1"/>
  <c r="V9967" i="1"/>
  <c r="V9968" i="1"/>
  <c r="V9969" i="1"/>
  <c r="V9970" i="1"/>
  <c r="V9971" i="1"/>
  <c r="V9972" i="1"/>
  <c r="V9973" i="1"/>
  <c r="V9974" i="1"/>
  <c r="V9975" i="1"/>
  <c r="V9976" i="1"/>
  <c r="V9977" i="1"/>
  <c r="V9978" i="1"/>
  <c r="V9979" i="1"/>
  <c r="V9980" i="1"/>
  <c r="V9981" i="1"/>
  <c r="V9982" i="1"/>
  <c r="V9983" i="1"/>
  <c r="V9984" i="1"/>
  <c r="V9985" i="1"/>
  <c r="V9986" i="1"/>
  <c r="V9987" i="1"/>
  <c r="V9988" i="1"/>
  <c r="V9989" i="1"/>
  <c r="V9990" i="1"/>
  <c r="V9991" i="1"/>
  <c r="V9992" i="1"/>
  <c r="V9993" i="1"/>
  <c r="V9994" i="1"/>
  <c r="V9995" i="1"/>
  <c r="V9996" i="1"/>
  <c r="V9997" i="1"/>
  <c r="V9998" i="1"/>
  <c r="V9999" i="1"/>
  <c r="V10000" i="1"/>
  <c r="V10001" i="1"/>
  <c r="V10002" i="1"/>
  <c r="V10003" i="1"/>
  <c r="V10004" i="1"/>
  <c r="V10005" i="1"/>
  <c r="V10006" i="1"/>
  <c r="V10007" i="1"/>
  <c r="V10008" i="1"/>
  <c r="V10009" i="1"/>
  <c r="V10010" i="1"/>
  <c r="V10011" i="1"/>
  <c r="V10012" i="1"/>
  <c r="V10013" i="1"/>
  <c r="V10014" i="1"/>
  <c r="V10015" i="1"/>
  <c r="V10016" i="1"/>
  <c r="V10017" i="1"/>
  <c r="V10018" i="1"/>
  <c r="V10019" i="1"/>
  <c r="V10020" i="1"/>
  <c r="V10021" i="1"/>
  <c r="V10022" i="1"/>
  <c r="V10023" i="1"/>
  <c r="V10024" i="1"/>
  <c r="V10025" i="1"/>
  <c r="V10026" i="1"/>
  <c r="V10027" i="1"/>
  <c r="V10028" i="1"/>
  <c r="V10029" i="1"/>
  <c r="V10030" i="1"/>
  <c r="V10031" i="1"/>
  <c r="V10032" i="1"/>
  <c r="V10033" i="1"/>
  <c r="V10034" i="1"/>
  <c r="V10035" i="1"/>
  <c r="V10036" i="1"/>
  <c r="V10037" i="1"/>
  <c r="V10038" i="1"/>
  <c r="V10039" i="1"/>
  <c r="V10040" i="1"/>
  <c r="V10041" i="1"/>
  <c r="V10042" i="1"/>
  <c r="V10043" i="1"/>
  <c r="V10044" i="1"/>
  <c r="V10045" i="1"/>
  <c r="V10046" i="1"/>
  <c r="V10047" i="1"/>
  <c r="V10048" i="1"/>
  <c r="V10049" i="1"/>
  <c r="V10050" i="1"/>
  <c r="V10051" i="1"/>
  <c r="V10052" i="1"/>
  <c r="V10053" i="1"/>
  <c r="V10054" i="1"/>
  <c r="V10055" i="1"/>
  <c r="V10056" i="1"/>
  <c r="V10057" i="1"/>
  <c r="V10058" i="1"/>
  <c r="V10059" i="1"/>
  <c r="V10060" i="1"/>
  <c r="V10061" i="1"/>
  <c r="V10062" i="1"/>
  <c r="V10063" i="1"/>
  <c r="V10064" i="1"/>
  <c r="V10065" i="1"/>
  <c r="V10066" i="1"/>
  <c r="V10067" i="1"/>
  <c r="V10068" i="1"/>
  <c r="V10069" i="1"/>
  <c r="V10070" i="1"/>
  <c r="V10071" i="1"/>
  <c r="V10072" i="1"/>
  <c r="V10073" i="1"/>
  <c r="V10074" i="1"/>
  <c r="V10075" i="1"/>
  <c r="V10076" i="1"/>
  <c r="V10077" i="1"/>
  <c r="V10078" i="1"/>
  <c r="V10079" i="1"/>
  <c r="V10080" i="1"/>
  <c r="V10081" i="1"/>
  <c r="V10082" i="1"/>
  <c r="V10083" i="1"/>
  <c r="V10084" i="1"/>
  <c r="V10085" i="1"/>
  <c r="V10086" i="1"/>
  <c r="V10087" i="1"/>
  <c r="V10088" i="1"/>
  <c r="V10089" i="1"/>
  <c r="V10090" i="1"/>
  <c r="V10091" i="1"/>
  <c r="V10092" i="1"/>
  <c r="V10093" i="1"/>
  <c r="V10094" i="1"/>
  <c r="V10095" i="1"/>
  <c r="V10096" i="1"/>
  <c r="V10097" i="1"/>
  <c r="V10098" i="1"/>
  <c r="V10099" i="1"/>
  <c r="V10100" i="1"/>
  <c r="V10101" i="1"/>
  <c r="V10102" i="1"/>
  <c r="V10103" i="1"/>
  <c r="V10104" i="1"/>
  <c r="V10105" i="1"/>
  <c r="V10106" i="1"/>
  <c r="V10107" i="1"/>
  <c r="V10108" i="1"/>
  <c r="V10109" i="1"/>
  <c r="V10110" i="1"/>
  <c r="V10111" i="1"/>
  <c r="V10112" i="1"/>
  <c r="V10113" i="1"/>
  <c r="V10114" i="1"/>
  <c r="V10115" i="1"/>
  <c r="V10116" i="1"/>
  <c r="V10117" i="1"/>
  <c r="V10118" i="1"/>
  <c r="V10119" i="1"/>
  <c r="V10120" i="1"/>
  <c r="V10121" i="1"/>
  <c r="V10122" i="1"/>
  <c r="V10123" i="1"/>
  <c r="V10124" i="1"/>
  <c r="V10125" i="1"/>
  <c r="V10126" i="1"/>
  <c r="V10127" i="1"/>
  <c r="V10128" i="1"/>
  <c r="V10129" i="1"/>
  <c r="V10130" i="1"/>
  <c r="V10131" i="1"/>
  <c r="V10132" i="1"/>
  <c r="V10133" i="1"/>
  <c r="V10134" i="1"/>
  <c r="V10135" i="1"/>
  <c r="V10136" i="1"/>
  <c r="V10137" i="1"/>
  <c r="V10138" i="1"/>
  <c r="V10139" i="1"/>
  <c r="V10140" i="1"/>
  <c r="V10141" i="1"/>
  <c r="V10142" i="1"/>
  <c r="V10143" i="1"/>
  <c r="V10144" i="1"/>
  <c r="V10145" i="1"/>
  <c r="V10146" i="1"/>
  <c r="V10147" i="1"/>
  <c r="V10148" i="1"/>
  <c r="V10149" i="1"/>
  <c r="V10150" i="1"/>
  <c r="V10151" i="1"/>
  <c r="V10152" i="1"/>
  <c r="V10153" i="1"/>
  <c r="V10154" i="1"/>
  <c r="V10155" i="1"/>
  <c r="V10156" i="1"/>
  <c r="V10157" i="1"/>
  <c r="V10158" i="1"/>
  <c r="V10159" i="1"/>
  <c r="V10160" i="1"/>
  <c r="V10161" i="1"/>
  <c r="V10162" i="1"/>
  <c r="V10163" i="1"/>
  <c r="V10164" i="1"/>
  <c r="V10165" i="1"/>
  <c r="V10166" i="1"/>
  <c r="V10167" i="1"/>
  <c r="V10168" i="1"/>
  <c r="V10169" i="1"/>
  <c r="V10170" i="1"/>
  <c r="V10171" i="1"/>
  <c r="V10172" i="1"/>
  <c r="V10173" i="1"/>
  <c r="V10174" i="1"/>
  <c r="V10175" i="1"/>
  <c r="V10176" i="1"/>
  <c r="V10177" i="1"/>
  <c r="V10178" i="1"/>
  <c r="V10179" i="1"/>
  <c r="V10180" i="1"/>
  <c r="V10181" i="1"/>
  <c r="V10182" i="1"/>
  <c r="V10183" i="1"/>
  <c r="V10184" i="1"/>
  <c r="V10185" i="1"/>
  <c r="V10186" i="1"/>
  <c r="V10187" i="1"/>
  <c r="V10188" i="1"/>
  <c r="V10189" i="1"/>
  <c r="V10190" i="1"/>
  <c r="V10191" i="1"/>
  <c r="V10192" i="1"/>
  <c r="V10193" i="1"/>
  <c r="V10194" i="1"/>
  <c r="V10195" i="1"/>
  <c r="V10196" i="1"/>
  <c r="V10197" i="1"/>
  <c r="V10198" i="1"/>
  <c r="V10199" i="1"/>
  <c r="V10200" i="1"/>
  <c r="V10201" i="1"/>
  <c r="V10202" i="1"/>
  <c r="V10203" i="1"/>
  <c r="V10204" i="1"/>
  <c r="V10205" i="1"/>
  <c r="V10206" i="1"/>
  <c r="V10207" i="1"/>
  <c r="V10208" i="1"/>
  <c r="V10209" i="1"/>
  <c r="V10210" i="1"/>
  <c r="V10211" i="1"/>
  <c r="V10212" i="1"/>
  <c r="V10213" i="1"/>
  <c r="V10214" i="1"/>
  <c r="V10215" i="1"/>
  <c r="V10216" i="1"/>
  <c r="V10217" i="1"/>
  <c r="V10218" i="1"/>
  <c r="V10219" i="1"/>
  <c r="V10220" i="1"/>
  <c r="V10221" i="1"/>
  <c r="V10222" i="1"/>
  <c r="V10223" i="1"/>
  <c r="V10224" i="1"/>
  <c r="V10225" i="1"/>
  <c r="V10226" i="1"/>
  <c r="V10227" i="1"/>
  <c r="V10228" i="1"/>
  <c r="V10229" i="1"/>
  <c r="V10230" i="1"/>
  <c r="V10231" i="1"/>
  <c r="V10232" i="1"/>
  <c r="V10233" i="1"/>
  <c r="V10234" i="1"/>
  <c r="V10235" i="1"/>
  <c r="V10236" i="1"/>
  <c r="V10237" i="1"/>
  <c r="V10238" i="1"/>
  <c r="V10239" i="1"/>
  <c r="V10240" i="1"/>
  <c r="V10241" i="1"/>
  <c r="V10242" i="1"/>
  <c r="V10243" i="1"/>
  <c r="V10244" i="1"/>
  <c r="V10245" i="1"/>
  <c r="V10246" i="1"/>
  <c r="V10247" i="1"/>
  <c r="V10248" i="1"/>
  <c r="V10249" i="1"/>
  <c r="V10250" i="1"/>
  <c r="V10251" i="1"/>
  <c r="V10252" i="1"/>
  <c r="V10253" i="1"/>
  <c r="V10254" i="1"/>
  <c r="V10255" i="1"/>
  <c r="V10256" i="1"/>
  <c r="V10257" i="1"/>
  <c r="V10258" i="1"/>
  <c r="V10259" i="1"/>
  <c r="V10260" i="1"/>
  <c r="V10261" i="1"/>
  <c r="V10262" i="1"/>
  <c r="V10263" i="1"/>
  <c r="V10264" i="1"/>
  <c r="V10265" i="1"/>
  <c r="V10266" i="1"/>
  <c r="V10267" i="1"/>
  <c r="V10268" i="1"/>
  <c r="V10269" i="1"/>
  <c r="V10270" i="1"/>
  <c r="V10271" i="1"/>
  <c r="V10272" i="1"/>
  <c r="V10273" i="1"/>
  <c r="V10274" i="1"/>
  <c r="V10275" i="1"/>
  <c r="V10276" i="1"/>
  <c r="V10277" i="1"/>
  <c r="V10278" i="1"/>
  <c r="V10279" i="1"/>
  <c r="V10280" i="1"/>
  <c r="V10281" i="1"/>
  <c r="V10282" i="1"/>
  <c r="V10283" i="1"/>
  <c r="V10284" i="1"/>
  <c r="V10285" i="1"/>
  <c r="V10286" i="1"/>
  <c r="V10287" i="1"/>
  <c r="V10288" i="1"/>
  <c r="V10289" i="1"/>
  <c r="V10290" i="1"/>
  <c r="V10291" i="1"/>
  <c r="V10292" i="1"/>
  <c r="V10293" i="1"/>
  <c r="V10294" i="1"/>
  <c r="V10295" i="1"/>
  <c r="V10296" i="1"/>
  <c r="V10297" i="1"/>
  <c r="V10298" i="1"/>
  <c r="V10299" i="1"/>
  <c r="V10300" i="1"/>
  <c r="V10301" i="1"/>
  <c r="V10302" i="1"/>
  <c r="V10303" i="1"/>
  <c r="V10304" i="1"/>
  <c r="V10305" i="1"/>
  <c r="V10306" i="1"/>
  <c r="V10307" i="1"/>
  <c r="V10308" i="1"/>
  <c r="V10309" i="1"/>
  <c r="V10310" i="1"/>
  <c r="V10311" i="1"/>
  <c r="V10312" i="1"/>
  <c r="V10313" i="1"/>
  <c r="V10314" i="1"/>
  <c r="V10315" i="1"/>
  <c r="V10316" i="1"/>
  <c r="V10317" i="1"/>
  <c r="V10318" i="1"/>
  <c r="V10319" i="1"/>
  <c r="V10320" i="1"/>
  <c r="V10321" i="1"/>
  <c r="V10322" i="1"/>
  <c r="V10323" i="1"/>
  <c r="V10324" i="1"/>
  <c r="V10325" i="1"/>
  <c r="V10326" i="1"/>
  <c r="V10327" i="1"/>
  <c r="V10328" i="1"/>
  <c r="V10329" i="1"/>
  <c r="V10330" i="1"/>
  <c r="V10331" i="1"/>
  <c r="V10332" i="1"/>
  <c r="V10333" i="1"/>
  <c r="V10334" i="1"/>
  <c r="V10335" i="1"/>
  <c r="V10336" i="1"/>
  <c r="V10337" i="1"/>
  <c r="V10338" i="1"/>
  <c r="V10339" i="1"/>
  <c r="V10340" i="1"/>
  <c r="V10341" i="1"/>
  <c r="V10342" i="1"/>
  <c r="V10343" i="1"/>
  <c r="V10344" i="1"/>
  <c r="V10345" i="1"/>
  <c r="V10346" i="1"/>
  <c r="V10347" i="1"/>
  <c r="V10348" i="1"/>
  <c r="V10349" i="1"/>
  <c r="V10350" i="1"/>
  <c r="V10351" i="1"/>
  <c r="V10352" i="1"/>
  <c r="V10353" i="1"/>
  <c r="V10354" i="1"/>
  <c r="V10355" i="1"/>
  <c r="V10356" i="1"/>
  <c r="V10357" i="1"/>
  <c r="V10358" i="1"/>
  <c r="V10359" i="1"/>
  <c r="V10360" i="1"/>
  <c r="V10361" i="1"/>
  <c r="V10362" i="1"/>
  <c r="V10363" i="1"/>
  <c r="V10364" i="1"/>
  <c r="V10365" i="1"/>
  <c r="V10366" i="1"/>
  <c r="V10367" i="1"/>
  <c r="V10368" i="1"/>
  <c r="V10369" i="1"/>
  <c r="V10370" i="1"/>
  <c r="V10371" i="1"/>
  <c r="V10372" i="1"/>
  <c r="V10373" i="1"/>
  <c r="V10374" i="1"/>
  <c r="V10375" i="1"/>
  <c r="V10376" i="1"/>
  <c r="V10377" i="1"/>
  <c r="V10378" i="1"/>
  <c r="V10379" i="1"/>
  <c r="V10380" i="1"/>
  <c r="V10381" i="1"/>
  <c r="V10382" i="1"/>
  <c r="V10383" i="1"/>
  <c r="V10384" i="1"/>
  <c r="V10385" i="1"/>
  <c r="V10386" i="1"/>
  <c r="V10387" i="1"/>
  <c r="V10388" i="1"/>
  <c r="V10389" i="1"/>
  <c r="V10390" i="1"/>
  <c r="V10391" i="1"/>
  <c r="V10392" i="1"/>
  <c r="V10393" i="1"/>
  <c r="V10394" i="1"/>
  <c r="V10395" i="1"/>
  <c r="V10396" i="1"/>
  <c r="V10397" i="1"/>
  <c r="V10398" i="1"/>
  <c r="V10399" i="1"/>
  <c r="V10400" i="1"/>
  <c r="V10401" i="1"/>
  <c r="V10402" i="1"/>
  <c r="V10403" i="1"/>
  <c r="V10404" i="1"/>
  <c r="V10405" i="1"/>
  <c r="V10406" i="1"/>
  <c r="V10407" i="1"/>
  <c r="V10408" i="1"/>
  <c r="V10409" i="1"/>
  <c r="V10410" i="1"/>
  <c r="V10411" i="1"/>
  <c r="V10412" i="1"/>
  <c r="V10413" i="1"/>
  <c r="V10414" i="1"/>
  <c r="V10415" i="1"/>
  <c r="V10416" i="1"/>
  <c r="V10417" i="1"/>
  <c r="V10418" i="1"/>
  <c r="V10419" i="1"/>
  <c r="V10420" i="1"/>
  <c r="V10421" i="1"/>
  <c r="V10422" i="1"/>
  <c r="V10423" i="1"/>
  <c r="V10424" i="1"/>
  <c r="V10425" i="1"/>
  <c r="V10426" i="1"/>
  <c r="V10427" i="1"/>
  <c r="V10428" i="1"/>
  <c r="V10429" i="1"/>
  <c r="V10430" i="1"/>
  <c r="V10431" i="1"/>
  <c r="V10432" i="1"/>
  <c r="V10433" i="1"/>
  <c r="V10434" i="1"/>
  <c r="V10435" i="1"/>
  <c r="V10436" i="1"/>
  <c r="V10437" i="1"/>
  <c r="V10438" i="1"/>
  <c r="V10439" i="1"/>
  <c r="V10440" i="1"/>
  <c r="V10441" i="1"/>
  <c r="V10442" i="1"/>
  <c r="V10443" i="1"/>
  <c r="V10444" i="1"/>
  <c r="V10445" i="1"/>
  <c r="V10446" i="1"/>
  <c r="V10447" i="1"/>
  <c r="V10448" i="1"/>
  <c r="V10449" i="1"/>
  <c r="V10450" i="1"/>
  <c r="V10451" i="1"/>
  <c r="V10452" i="1"/>
  <c r="V10453" i="1"/>
  <c r="V10454" i="1"/>
  <c r="V10455" i="1"/>
  <c r="V10456" i="1"/>
  <c r="V10457" i="1"/>
  <c r="V10458" i="1"/>
  <c r="V10459" i="1"/>
  <c r="V10460" i="1"/>
  <c r="V10461" i="1"/>
  <c r="V10462" i="1"/>
  <c r="V10463" i="1"/>
  <c r="V10464" i="1"/>
  <c r="V10465" i="1"/>
  <c r="V10466" i="1"/>
  <c r="V10467" i="1"/>
  <c r="V10468" i="1"/>
  <c r="V10469" i="1"/>
  <c r="V10470" i="1"/>
  <c r="V10471" i="1"/>
  <c r="V10472" i="1"/>
  <c r="V10473" i="1"/>
  <c r="V10474" i="1"/>
  <c r="V10475" i="1"/>
  <c r="V10476" i="1"/>
  <c r="V10477" i="1"/>
  <c r="V10478" i="1"/>
  <c r="V10479" i="1"/>
  <c r="V10480" i="1"/>
  <c r="V10481" i="1"/>
  <c r="V10482" i="1"/>
  <c r="V10483" i="1"/>
  <c r="V10484" i="1"/>
  <c r="V10485" i="1"/>
  <c r="V10486" i="1"/>
  <c r="V10487" i="1"/>
  <c r="V10488" i="1"/>
  <c r="V10489" i="1"/>
  <c r="V10490" i="1"/>
  <c r="V10491" i="1"/>
  <c r="V10492" i="1"/>
  <c r="V10493" i="1"/>
  <c r="V10494" i="1"/>
  <c r="V10495" i="1"/>
  <c r="V10496" i="1"/>
  <c r="V10497" i="1"/>
  <c r="V10498" i="1"/>
  <c r="V10499" i="1"/>
  <c r="V10500" i="1"/>
  <c r="V10501" i="1"/>
  <c r="V10502" i="1"/>
  <c r="V10503" i="1"/>
  <c r="V10504" i="1"/>
  <c r="V10505" i="1"/>
  <c r="V10506" i="1"/>
  <c r="V10507" i="1"/>
  <c r="V10508" i="1"/>
  <c r="V10509" i="1"/>
  <c r="V10510" i="1"/>
  <c r="V10511" i="1"/>
  <c r="V10512" i="1"/>
  <c r="V10513" i="1"/>
  <c r="V10514" i="1"/>
  <c r="V10515" i="1"/>
  <c r="V10516" i="1"/>
  <c r="V10517" i="1"/>
  <c r="V10518" i="1"/>
  <c r="V10519" i="1"/>
  <c r="V10520" i="1"/>
  <c r="V10521" i="1"/>
  <c r="V10522" i="1"/>
  <c r="V10523" i="1"/>
  <c r="V10524" i="1"/>
  <c r="V10525" i="1"/>
  <c r="V10526" i="1"/>
  <c r="V10527" i="1"/>
  <c r="V10528" i="1"/>
  <c r="V10529" i="1"/>
  <c r="V10530" i="1"/>
  <c r="V10531" i="1"/>
  <c r="V10532" i="1"/>
  <c r="V10533" i="1"/>
  <c r="V10534" i="1"/>
  <c r="V10535" i="1"/>
  <c r="V10536" i="1"/>
  <c r="V10537" i="1"/>
  <c r="V10538" i="1"/>
  <c r="V10539" i="1"/>
  <c r="V10540" i="1"/>
  <c r="V10541" i="1"/>
  <c r="V10542" i="1"/>
  <c r="V10543" i="1"/>
  <c r="V10544" i="1"/>
  <c r="V10545" i="1"/>
  <c r="V10546" i="1"/>
  <c r="V10547" i="1"/>
  <c r="V10548" i="1"/>
  <c r="V10549" i="1"/>
  <c r="V10550" i="1"/>
  <c r="V10551" i="1"/>
  <c r="V10552" i="1"/>
  <c r="V10553" i="1"/>
  <c r="V10554" i="1"/>
  <c r="V10555" i="1"/>
  <c r="V10556" i="1"/>
  <c r="V10557" i="1"/>
  <c r="V10558" i="1"/>
  <c r="V10559" i="1"/>
  <c r="V10560" i="1"/>
  <c r="V10561" i="1"/>
  <c r="V10562" i="1"/>
  <c r="V10563" i="1"/>
  <c r="V10564" i="1"/>
  <c r="V10565" i="1"/>
  <c r="V10566" i="1"/>
  <c r="V10567" i="1"/>
  <c r="V10568" i="1"/>
  <c r="V10569" i="1"/>
  <c r="V10570" i="1"/>
  <c r="V10571" i="1"/>
  <c r="V10572" i="1"/>
  <c r="V10573" i="1"/>
  <c r="V10574" i="1"/>
  <c r="V10575" i="1"/>
  <c r="V10576" i="1"/>
  <c r="V10577" i="1"/>
  <c r="V10578" i="1"/>
  <c r="V10579" i="1"/>
  <c r="V10580" i="1"/>
  <c r="V10581" i="1"/>
  <c r="V10582" i="1"/>
  <c r="V10583" i="1"/>
  <c r="V10584" i="1"/>
  <c r="V10585" i="1"/>
  <c r="V10586" i="1"/>
  <c r="V10587" i="1"/>
  <c r="V10588" i="1"/>
  <c r="V10589" i="1"/>
  <c r="V10590" i="1"/>
  <c r="V10591" i="1"/>
  <c r="V10592" i="1"/>
  <c r="V10593" i="1"/>
  <c r="V10594" i="1"/>
  <c r="V10595" i="1"/>
  <c r="V10596" i="1"/>
  <c r="V10597" i="1"/>
  <c r="V10598" i="1"/>
  <c r="V10599" i="1"/>
  <c r="V10600" i="1"/>
  <c r="V10601" i="1"/>
  <c r="V10602" i="1"/>
  <c r="V10603" i="1"/>
  <c r="V10604" i="1"/>
  <c r="V10605" i="1"/>
  <c r="V10606" i="1"/>
  <c r="V10607" i="1"/>
  <c r="V10608" i="1"/>
  <c r="V10609" i="1"/>
  <c r="V10610" i="1"/>
  <c r="V10611" i="1"/>
  <c r="V10612" i="1"/>
  <c r="V10613" i="1"/>
  <c r="V10614" i="1"/>
  <c r="V10615" i="1"/>
  <c r="V10616" i="1"/>
  <c r="V10617" i="1"/>
  <c r="V10618" i="1"/>
  <c r="V10619" i="1"/>
  <c r="V10620" i="1"/>
  <c r="V10621" i="1"/>
  <c r="V10622" i="1"/>
  <c r="V10623" i="1"/>
  <c r="V10624" i="1"/>
  <c r="V10625" i="1"/>
  <c r="V10626" i="1"/>
  <c r="V10627" i="1"/>
  <c r="V10628" i="1"/>
  <c r="V10629" i="1"/>
  <c r="V10630" i="1"/>
  <c r="V10631" i="1"/>
  <c r="V10632" i="1"/>
  <c r="V10633" i="1"/>
  <c r="V10634" i="1"/>
  <c r="V10635" i="1"/>
  <c r="V10636" i="1"/>
  <c r="V10637" i="1"/>
  <c r="V10638" i="1"/>
  <c r="V10639" i="1"/>
  <c r="V10640" i="1"/>
  <c r="V10641" i="1"/>
  <c r="V10642" i="1"/>
  <c r="V10643" i="1"/>
  <c r="V10644" i="1"/>
  <c r="V10645" i="1"/>
  <c r="V10646" i="1"/>
  <c r="V10647" i="1"/>
  <c r="V10648" i="1"/>
  <c r="V10649" i="1"/>
  <c r="V10650" i="1"/>
  <c r="V10651" i="1"/>
  <c r="V10652" i="1"/>
  <c r="V10653" i="1"/>
  <c r="V10654" i="1"/>
  <c r="V10655" i="1"/>
  <c r="V10656" i="1"/>
  <c r="V10657" i="1"/>
  <c r="V10658" i="1"/>
  <c r="V10659" i="1"/>
  <c r="V10660" i="1"/>
  <c r="V10661" i="1"/>
  <c r="V10662" i="1"/>
  <c r="V10663" i="1"/>
  <c r="V10664" i="1"/>
  <c r="V10665" i="1"/>
  <c r="V10666" i="1"/>
  <c r="V10667" i="1"/>
  <c r="V10668" i="1"/>
  <c r="V10669" i="1"/>
  <c r="V10670" i="1"/>
  <c r="V10671" i="1"/>
  <c r="V10672" i="1"/>
  <c r="V10673" i="1"/>
  <c r="V10674" i="1"/>
  <c r="V10675" i="1"/>
  <c r="V10676" i="1"/>
  <c r="V10677" i="1"/>
  <c r="V10678" i="1"/>
  <c r="V10679" i="1"/>
  <c r="V10680" i="1"/>
  <c r="V10681" i="1"/>
  <c r="V10682" i="1"/>
  <c r="V10683" i="1"/>
  <c r="V10684" i="1"/>
  <c r="V10685" i="1"/>
  <c r="V10686" i="1"/>
  <c r="V10687" i="1"/>
  <c r="V10688" i="1"/>
  <c r="V10689" i="1"/>
  <c r="V10690" i="1"/>
  <c r="V10691" i="1"/>
  <c r="V10692" i="1"/>
  <c r="V10693" i="1"/>
  <c r="V10694" i="1"/>
  <c r="V10695" i="1"/>
  <c r="V10696" i="1"/>
  <c r="V10697" i="1"/>
  <c r="V10698" i="1"/>
  <c r="V10699" i="1"/>
  <c r="V10700" i="1"/>
  <c r="V10701" i="1"/>
  <c r="V10702" i="1"/>
  <c r="V10703" i="1"/>
  <c r="V10704" i="1"/>
  <c r="V10705" i="1"/>
  <c r="V10706" i="1"/>
  <c r="V10707" i="1"/>
  <c r="V10708" i="1"/>
  <c r="V10709" i="1"/>
  <c r="V10710" i="1"/>
  <c r="V10711" i="1"/>
  <c r="V10712" i="1"/>
  <c r="V10713" i="1"/>
  <c r="V10714" i="1"/>
  <c r="V10715" i="1"/>
  <c r="V10716" i="1"/>
  <c r="V10717" i="1"/>
  <c r="V10718" i="1"/>
  <c r="V10719" i="1"/>
  <c r="V10720" i="1"/>
  <c r="V10721" i="1"/>
  <c r="V10722" i="1"/>
  <c r="V10723" i="1"/>
  <c r="V10724" i="1"/>
  <c r="V10725" i="1"/>
  <c r="V10726" i="1"/>
  <c r="V10727" i="1"/>
  <c r="V10728" i="1"/>
  <c r="V10729" i="1"/>
  <c r="V10730" i="1"/>
  <c r="V10731" i="1"/>
  <c r="V10732" i="1"/>
  <c r="V10733" i="1"/>
  <c r="V10734" i="1"/>
  <c r="V10735" i="1"/>
  <c r="V10736" i="1"/>
  <c r="V10737" i="1"/>
  <c r="V10738" i="1"/>
  <c r="V10739" i="1"/>
  <c r="V10740" i="1"/>
  <c r="V10741" i="1"/>
  <c r="V10742" i="1"/>
  <c r="V10743" i="1"/>
  <c r="V10744" i="1"/>
  <c r="V10745" i="1"/>
  <c r="V10746" i="1"/>
  <c r="V10747" i="1"/>
  <c r="V10748" i="1"/>
  <c r="V10749" i="1"/>
  <c r="V10750" i="1"/>
  <c r="V10751" i="1"/>
  <c r="V10752" i="1"/>
  <c r="V10753" i="1"/>
  <c r="V10754" i="1"/>
  <c r="V10755" i="1"/>
  <c r="V10756" i="1"/>
  <c r="V10757" i="1"/>
  <c r="V10758" i="1"/>
  <c r="V10759" i="1"/>
  <c r="V10760" i="1"/>
  <c r="V10761" i="1"/>
  <c r="V10762" i="1"/>
  <c r="V10763" i="1"/>
  <c r="V10764" i="1"/>
  <c r="V10765" i="1"/>
  <c r="V10766" i="1"/>
  <c r="V10767" i="1"/>
  <c r="V10768" i="1"/>
  <c r="V10769" i="1"/>
  <c r="V10770" i="1"/>
  <c r="V10771" i="1"/>
  <c r="V10772" i="1"/>
  <c r="V10773" i="1"/>
  <c r="V10774" i="1"/>
  <c r="V10775" i="1"/>
  <c r="V10776" i="1"/>
  <c r="V10777" i="1"/>
  <c r="V10778" i="1"/>
  <c r="V10779" i="1"/>
  <c r="V10780" i="1"/>
  <c r="V10781" i="1"/>
  <c r="V10782" i="1"/>
  <c r="V10783" i="1"/>
  <c r="V10784" i="1"/>
  <c r="V10785" i="1"/>
  <c r="V10786" i="1"/>
  <c r="V10787" i="1"/>
  <c r="V10788" i="1"/>
  <c r="V10789" i="1"/>
  <c r="V10790" i="1"/>
  <c r="V10791" i="1"/>
  <c r="V10792" i="1"/>
  <c r="V10793" i="1"/>
  <c r="V10794" i="1"/>
  <c r="V10795" i="1"/>
  <c r="V10796" i="1"/>
  <c r="V10797" i="1"/>
  <c r="V10798" i="1"/>
  <c r="V10799" i="1"/>
  <c r="V10800" i="1"/>
  <c r="V10801" i="1"/>
  <c r="V10802" i="1"/>
  <c r="V10803" i="1"/>
  <c r="V10804" i="1"/>
  <c r="V10805" i="1"/>
  <c r="V10806" i="1"/>
  <c r="V10807" i="1"/>
  <c r="V10808" i="1"/>
  <c r="V10809" i="1"/>
  <c r="V10810" i="1"/>
  <c r="V10811" i="1"/>
  <c r="V10812" i="1"/>
  <c r="V10813" i="1"/>
  <c r="V10814" i="1"/>
  <c r="V10815" i="1"/>
  <c r="V10816" i="1"/>
  <c r="V10817" i="1"/>
  <c r="V10818" i="1"/>
  <c r="V10819" i="1"/>
  <c r="V10820" i="1"/>
  <c r="V10821" i="1"/>
  <c r="V10822" i="1"/>
  <c r="V10823" i="1"/>
  <c r="V10824" i="1"/>
  <c r="V10825" i="1"/>
  <c r="V10826" i="1"/>
  <c r="V10827" i="1"/>
  <c r="V10828" i="1"/>
  <c r="V10829" i="1"/>
  <c r="V10830" i="1"/>
  <c r="V10831" i="1"/>
  <c r="V10832" i="1"/>
  <c r="V10833" i="1"/>
  <c r="V10834" i="1"/>
  <c r="V10835" i="1"/>
  <c r="V10836" i="1"/>
  <c r="V10837" i="1"/>
  <c r="V10838" i="1"/>
  <c r="V10839" i="1"/>
  <c r="V10840" i="1"/>
  <c r="V10841" i="1"/>
  <c r="V10842" i="1"/>
  <c r="V10843" i="1"/>
  <c r="V10844" i="1"/>
  <c r="V10845" i="1"/>
  <c r="V10846" i="1"/>
  <c r="V10847" i="1"/>
  <c r="V10848" i="1"/>
  <c r="V10849" i="1"/>
  <c r="V10850" i="1"/>
  <c r="V10851" i="1"/>
  <c r="V10852" i="1"/>
  <c r="V10853" i="1"/>
  <c r="V10854" i="1"/>
  <c r="V10855" i="1"/>
  <c r="V10856" i="1"/>
  <c r="V10857" i="1"/>
  <c r="V10858" i="1"/>
  <c r="V10859" i="1"/>
  <c r="V10860" i="1"/>
  <c r="V10861" i="1"/>
  <c r="V10862" i="1"/>
  <c r="V10863" i="1"/>
  <c r="V10864" i="1"/>
  <c r="V10865" i="1"/>
  <c r="V10866" i="1"/>
  <c r="V10867" i="1"/>
  <c r="V10868" i="1"/>
  <c r="V10869" i="1"/>
  <c r="V10870" i="1"/>
  <c r="V10871" i="1"/>
  <c r="V10872" i="1"/>
  <c r="V10873" i="1"/>
  <c r="V10874" i="1"/>
  <c r="V10875" i="1"/>
  <c r="V10876" i="1"/>
  <c r="V10877" i="1"/>
  <c r="V10878" i="1"/>
  <c r="V10879" i="1"/>
  <c r="V10880" i="1"/>
  <c r="V10881" i="1"/>
  <c r="V10882" i="1"/>
  <c r="V10883" i="1"/>
  <c r="V10884" i="1"/>
  <c r="V10885" i="1"/>
  <c r="V10886" i="1"/>
  <c r="V10887" i="1"/>
  <c r="V10888" i="1"/>
  <c r="V10889" i="1"/>
  <c r="V10890" i="1"/>
  <c r="V10891" i="1"/>
  <c r="V10892" i="1"/>
  <c r="V10893" i="1"/>
  <c r="V10894" i="1"/>
  <c r="V10895" i="1"/>
  <c r="V10896" i="1"/>
  <c r="V10897" i="1"/>
  <c r="V10898" i="1"/>
  <c r="V10899" i="1"/>
  <c r="V10900" i="1"/>
  <c r="V10901" i="1"/>
  <c r="V10902" i="1"/>
  <c r="V10903" i="1"/>
  <c r="V10904" i="1"/>
  <c r="V10905" i="1"/>
  <c r="V10906" i="1"/>
  <c r="V10907" i="1"/>
  <c r="V10908" i="1"/>
  <c r="V10909" i="1"/>
  <c r="V10910" i="1"/>
  <c r="V10911" i="1"/>
  <c r="V10912" i="1"/>
  <c r="V10913" i="1"/>
  <c r="V10914" i="1"/>
  <c r="V10915" i="1"/>
  <c r="V10916" i="1"/>
  <c r="V10917" i="1"/>
  <c r="V10918" i="1"/>
  <c r="V10919" i="1"/>
  <c r="V10920" i="1"/>
  <c r="V10921" i="1"/>
  <c r="V10922" i="1"/>
  <c r="V10923" i="1"/>
  <c r="V10924" i="1"/>
  <c r="V10925" i="1"/>
  <c r="V10926" i="1"/>
  <c r="V10927" i="1"/>
  <c r="V10928" i="1"/>
  <c r="V10929" i="1"/>
  <c r="V10930" i="1"/>
  <c r="V10931" i="1"/>
  <c r="V10932" i="1"/>
  <c r="V10933" i="1"/>
  <c r="V10934" i="1"/>
  <c r="V10935" i="1"/>
  <c r="V10936" i="1"/>
  <c r="V10937" i="1"/>
  <c r="V10938" i="1"/>
  <c r="V10939" i="1"/>
  <c r="V10940" i="1"/>
  <c r="V10941" i="1"/>
  <c r="V10942" i="1"/>
  <c r="V10943" i="1"/>
  <c r="V10944" i="1"/>
  <c r="V10945" i="1"/>
  <c r="V10946" i="1"/>
  <c r="V10947" i="1"/>
  <c r="V10948" i="1"/>
  <c r="V10949" i="1"/>
  <c r="V10950" i="1"/>
  <c r="V10951" i="1"/>
  <c r="V10952" i="1"/>
  <c r="V10953" i="1"/>
  <c r="V10954" i="1"/>
  <c r="V10955" i="1"/>
  <c r="V10956" i="1"/>
  <c r="V10957" i="1"/>
  <c r="V10958" i="1"/>
  <c r="V10959" i="1"/>
  <c r="V3" i="1"/>
  <c r="D24" i="1" l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1" i="1"/>
  <c r="A1" i="320"/>
  <c r="A1" i="333"/>
  <c r="F42" i="345" l="1"/>
  <c r="E42" i="345"/>
  <c r="D42" i="345"/>
  <c r="C42" i="345"/>
  <c r="G41" i="345"/>
  <c r="G40" i="345"/>
  <c r="G39" i="345"/>
  <c r="G38" i="345"/>
  <c r="G37" i="345"/>
  <c r="G36" i="345"/>
  <c r="G35" i="345"/>
  <c r="F30" i="345"/>
  <c r="E30" i="345"/>
  <c r="D30" i="345"/>
  <c r="C30" i="345"/>
  <c r="F29" i="345"/>
  <c r="E29" i="345"/>
  <c r="D29" i="345"/>
  <c r="C29" i="345"/>
  <c r="F28" i="345"/>
  <c r="E28" i="345"/>
  <c r="D28" i="345"/>
  <c r="C28" i="345"/>
  <c r="G28" i="345" s="1"/>
  <c r="F27" i="345"/>
  <c r="E27" i="345"/>
  <c r="D27" i="345"/>
  <c r="C27" i="345"/>
  <c r="F26" i="345"/>
  <c r="E26" i="345"/>
  <c r="D26" i="345"/>
  <c r="C26" i="345"/>
  <c r="G26" i="345" s="1"/>
  <c r="C14" i="345"/>
  <c r="G27" i="345" l="1"/>
  <c r="G29" i="345"/>
  <c r="G42" i="345"/>
  <c r="G30" i="345"/>
  <c r="F42" i="344"/>
  <c r="E42" i="344"/>
  <c r="D42" i="344"/>
  <c r="C42" i="344"/>
  <c r="G41" i="344"/>
  <c r="G40" i="344"/>
  <c r="G39" i="344"/>
  <c r="G38" i="344"/>
  <c r="G37" i="344"/>
  <c r="G36" i="344"/>
  <c r="G35" i="344"/>
  <c r="F30" i="344"/>
  <c r="E30" i="344"/>
  <c r="D30" i="344"/>
  <c r="C30" i="344"/>
  <c r="F29" i="344"/>
  <c r="E29" i="344"/>
  <c r="D29" i="344"/>
  <c r="C29" i="344"/>
  <c r="F28" i="344"/>
  <c r="E28" i="344"/>
  <c r="D28" i="344"/>
  <c r="C28" i="344"/>
  <c r="F27" i="344"/>
  <c r="E27" i="344"/>
  <c r="D27" i="344"/>
  <c r="C27" i="344"/>
  <c r="F26" i="344"/>
  <c r="E26" i="344"/>
  <c r="D26" i="344"/>
  <c r="C26" i="344"/>
  <c r="C14" i="344"/>
  <c r="G26" i="344" l="1"/>
  <c r="G42" i="344"/>
  <c r="G30" i="344"/>
  <c r="G29" i="344"/>
  <c r="G28" i="344"/>
  <c r="G27" i="344"/>
  <c r="C83" i="1"/>
  <c r="G32" i="337" l="1"/>
  <c r="G31" i="337"/>
  <c r="G30" i="337"/>
  <c r="G29" i="337"/>
  <c r="G28" i="337"/>
  <c r="G27" i="337"/>
  <c r="G26" i="337"/>
  <c r="G25" i="337"/>
  <c r="G24" i="337"/>
  <c r="G23" i="337"/>
  <c r="G22" i="337"/>
  <c r="G21" i="337"/>
  <c r="G20" i="337"/>
  <c r="G19" i="337"/>
  <c r="G18" i="337"/>
  <c r="G17" i="337"/>
  <c r="G16" i="337"/>
  <c r="G15" i="337"/>
  <c r="G14" i="337"/>
  <c r="G13" i="337"/>
  <c r="G12" i="337"/>
  <c r="G11" i="337"/>
  <c r="G10" i="337"/>
  <c r="G9" i="337"/>
  <c r="G8" i="337"/>
  <c r="G7" i="337"/>
  <c r="G6" i="337"/>
  <c r="G5" i="337"/>
  <c r="G4" i="337"/>
  <c r="G3" i="337"/>
  <c r="G32" i="336"/>
  <c r="G31" i="336"/>
  <c r="G30" i="336"/>
  <c r="G29" i="336"/>
  <c r="G28" i="336"/>
  <c r="G27" i="336"/>
  <c r="G26" i="336"/>
  <c r="G25" i="336"/>
  <c r="G24" i="336"/>
  <c r="G23" i="336"/>
  <c r="G22" i="336"/>
  <c r="G21" i="336"/>
  <c r="G20" i="336"/>
  <c r="G19" i="336"/>
  <c r="G18" i="336"/>
  <c r="G17" i="336"/>
  <c r="G16" i="336"/>
  <c r="G15" i="336"/>
  <c r="G14" i="336"/>
  <c r="G13" i="336"/>
  <c r="G12" i="336"/>
  <c r="G11" i="336"/>
  <c r="G10" i="336"/>
  <c r="G9" i="336"/>
  <c r="G8" i="336"/>
  <c r="G7" i="336"/>
  <c r="G6" i="336"/>
  <c r="G5" i="336"/>
  <c r="G4" i="336"/>
  <c r="G3" i="336"/>
  <c r="G32" i="335"/>
  <c r="G31" i="335"/>
  <c r="G30" i="335"/>
  <c r="G29" i="335"/>
  <c r="G28" i="335"/>
  <c r="G27" i="335"/>
  <c r="G26" i="335"/>
  <c r="G25" i="335"/>
  <c r="G24" i="335"/>
  <c r="G23" i="335"/>
  <c r="G22" i="335"/>
  <c r="G21" i="335"/>
  <c r="G20" i="335"/>
  <c r="G19" i="335"/>
  <c r="G18" i="335"/>
  <c r="G17" i="335"/>
  <c r="G16" i="335"/>
  <c r="G15" i="335"/>
  <c r="G14" i="335"/>
  <c r="G13" i="335"/>
  <c r="G12" i="335"/>
  <c r="G11" i="335"/>
  <c r="G10" i="335"/>
  <c r="G9" i="335"/>
  <c r="G8" i="335"/>
  <c r="G7" i="335"/>
  <c r="G6" i="335"/>
  <c r="G5" i="335"/>
  <c r="G4" i="335"/>
  <c r="G3" i="335"/>
  <c r="G32" i="334"/>
  <c r="G31" i="334"/>
  <c r="G30" i="334"/>
  <c r="G29" i="334"/>
  <c r="G28" i="334"/>
  <c r="G27" i="334"/>
  <c r="G26" i="334"/>
  <c r="G25" i="334"/>
  <c r="G24" i="334"/>
  <c r="G23" i="334"/>
  <c r="G22" i="334"/>
  <c r="G21" i="334"/>
  <c r="G20" i="334"/>
  <c r="G19" i="334"/>
  <c r="G18" i="334"/>
  <c r="G17" i="334"/>
  <c r="G16" i="334"/>
  <c r="G15" i="334"/>
  <c r="G14" i="334"/>
  <c r="G13" i="334"/>
  <c r="G12" i="334"/>
  <c r="G11" i="334"/>
  <c r="G10" i="334"/>
  <c r="G9" i="334"/>
  <c r="G8" i="334"/>
  <c r="G7" i="334"/>
  <c r="G6" i="334"/>
  <c r="G5" i="334"/>
  <c r="G4" i="334"/>
  <c r="G3" i="334"/>
  <c r="G32" i="333"/>
  <c r="G31" i="333"/>
  <c r="G30" i="333"/>
  <c r="G29" i="333"/>
  <c r="G28" i="333"/>
  <c r="G27" i="333"/>
  <c r="G26" i="333"/>
  <c r="G25" i="333"/>
  <c r="G24" i="333"/>
  <c r="G23" i="333"/>
  <c r="G22" i="333"/>
  <c r="G21" i="333"/>
  <c r="G20" i="333"/>
  <c r="G19" i="333"/>
  <c r="G18" i="333"/>
  <c r="G17" i="333"/>
  <c r="G16" i="333"/>
  <c r="G15" i="333"/>
  <c r="G14" i="333"/>
  <c r="G13" i="333"/>
  <c r="G12" i="333"/>
  <c r="G11" i="333"/>
  <c r="G10" i="333"/>
  <c r="G9" i="333"/>
  <c r="G8" i="333"/>
  <c r="G7" i="333"/>
  <c r="G6" i="333"/>
  <c r="G5" i="333"/>
  <c r="G4" i="333"/>
  <c r="G3" i="333"/>
  <c r="G32" i="332"/>
  <c r="G31" i="332"/>
  <c r="G30" i="332"/>
  <c r="G29" i="332"/>
  <c r="G28" i="332"/>
  <c r="G27" i="332"/>
  <c r="G26" i="332"/>
  <c r="G25" i="332"/>
  <c r="G24" i="332"/>
  <c r="G23" i="332"/>
  <c r="G22" i="332"/>
  <c r="G21" i="332"/>
  <c r="G20" i="332"/>
  <c r="G19" i="332"/>
  <c r="G18" i="332"/>
  <c r="G17" i="332"/>
  <c r="G16" i="332"/>
  <c r="G15" i="332"/>
  <c r="G14" i="332"/>
  <c r="G13" i="332"/>
  <c r="G12" i="332"/>
  <c r="G11" i="332"/>
  <c r="G10" i="332"/>
  <c r="G9" i="332"/>
  <c r="G8" i="332"/>
  <c r="G7" i="332"/>
  <c r="G6" i="332"/>
  <c r="G5" i="332"/>
  <c r="G4" i="332"/>
  <c r="G3" i="332"/>
  <c r="G32" i="331"/>
  <c r="G31" i="331"/>
  <c r="G30" i="331"/>
  <c r="G29" i="331"/>
  <c r="G28" i="331"/>
  <c r="G27" i="331"/>
  <c r="G26" i="331"/>
  <c r="G25" i="331"/>
  <c r="G24" i="331"/>
  <c r="G23" i="331"/>
  <c r="G22" i="331"/>
  <c r="G21" i="331"/>
  <c r="G20" i="331"/>
  <c r="G19" i="331"/>
  <c r="G18" i="331"/>
  <c r="G17" i="331"/>
  <c r="G16" i="331"/>
  <c r="G15" i="331"/>
  <c r="G14" i="331"/>
  <c r="G13" i="331"/>
  <c r="G12" i="331"/>
  <c r="G11" i="331"/>
  <c r="G10" i="331"/>
  <c r="G9" i="331"/>
  <c r="G8" i="331"/>
  <c r="G7" i="331"/>
  <c r="G6" i="331"/>
  <c r="G5" i="331"/>
  <c r="G4" i="331"/>
  <c r="G3" i="331"/>
  <c r="G32" i="330"/>
  <c r="G31" i="330"/>
  <c r="G30" i="330"/>
  <c r="G29" i="330"/>
  <c r="G28" i="330"/>
  <c r="G27" i="330"/>
  <c r="G26" i="330"/>
  <c r="G25" i="330"/>
  <c r="G24" i="330"/>
  <c r="G23" i="330"/>
  <c r="G22" i="330"/>
  <c r="G21" i="330"/>
  <c r="G20" i="330"/>
  <c r="G19" i="330"/>
  <c r="G18" i="330"/>
  <c r="G17" i="330"/>
  <c r="G16" i="330"/>
  <c r="G15" i="330"/>
  <c r="G14" i="330"/>
  <c r="G13" i="330"/>
  <c r="G12" i="330"/>
  <c r="G11" i="330"/>
  <c r="G10" i="330"/>
  <c r="G9" i="330"/>
  <c r="G8" i="330"/>
  <c r="G7" i="330"/>
  <c r="G6" i="330"/>
  <c r="G5" i="330"/>
  <c r="G4" i="330"/>
  <c r="G3" i="330"/>
  <c r="G32" i="329"/>
  <c r="G31" i="329"/>
  <c r="G30" i="329"/>
  <c r="G29" i="329"/>
  <c r="G28" i="329"/>
  <c r="G27" i="329"/>
  <c r="G26" i="329"/>
  <c r="G25" i="329"/>
  <c r="G24" i="329"/>
  <c r="G23" i="329"/>
  <c r="G22" i="329"/>
  <c r="G21" i="329"/>
  <c r="G20" i="329"/>
  <c r="G19" i="329"/>
  <c r="G18" i="329"/>
  <c r="G17" i="329"/>
  <c r="G16" i="329"/>
  <c r="G15" i="329"/>
  <c r="G14" i="329"/>
  <c r="G13" i="329"/>
  <c r="G12" i="329"/>
  <c r="G11" i="329"/>
  <c r="G10" i="329"/>
  <c r="G9" i="329"/>
  <c r="G8" i="329"/>
  <c r="G7" i="329"/>
  <c r="G6" i="329"/>
  <c r="G5" i="329"/>
  <c r="G4" i="329"/>
  <c r="G3" i="329"/>
  <c r="G32" i="328"/>
  <c r="G31" i="328"/>
  <c r="G30" i="328"/>
  <c r="G29" i="328"/>
  <c r="G28" i="328"/>
  <c r="G27" i="328"/>
  <c r="G26" i="328"/>
  <c r="G25" i="328"/>
  <c r="G24" i="328"/>
  <c r="G23" i="328"/>
  <c r="G22" i="328"/>
  <c r="G21" i="328"/>
  <c r="G20" i="328"/>
  <c r="G19" i="328"/>
  <c r="G18" i="328"/>
  <c r="G17" i="328"/>
  <c r="G16" i="328"/>
  <c r="G15" i="328"/>
  <c r="G14" i="328"/>
  <c r="G13" i="328"/>
  <c r="G12" i="328"/>
  <c r="G11" i="328"/>
  <c r="G10" i="328"/>
  <c r="G9" i="328"/>
  <c r="G8" i="328"/>
  <c r="G7" i="328"/>
  <c r="G6" i="328"/>
  <c r="G5" i="328"/>
  <c r="G4" i="328"/>
  <c r="G3" i="328"/>
  <c r="G32" i="327"/>
  <c r="G31" i="327"/>
  <c r="G30" i="327"/>
  <c r="G29" i="327"/>
  <c r="G28" i="327"/>
  <c r="G27" i="327"/>
  <c r="G26" i="327"/>
  <c r="G25" i="327"/>
  <c r="G24" i="327"/>
  <c r="G23" i="327"/>
  <c r="G22" i="327"/>
  <c r="G21" i="327"/>
  <c r="G20" i="327"/>
  <c r="G19" i="327"/>
  <c r="G18" i="327"/>
  <c r="G17" i="327"/>
  <c r="G16" i="327"/>
  <c r="G15" i="327"/>
  <c r="G14" i="327"/>
  <c r="G13" i="327"/>
  <c r="G12" i="327"/>
  <c r="G11" i="327"/>
  <c r="G10" i="327"/>
  <c r="G9" i="327"/>
  <c r="G8" i="327"/>
  <c r="G7" i="327"/>
  <c r="G6" i="327"/>
  <c r="G5" i="327"/>
  <c r="G4" i="327"/>
  <c r="G3" i="327"/>
  <c r="G32" i="326"/>
  <c r="G31" i="326"/>
  <c r="G30" i="326"/>
  <c r="G29" i="326"/>
  <c r="G28" i="326"/>
  <c r="G27" i="326"/>
  <c r="G26" i="326"/>
  <c r="G25" i="326"/>
  <c r="G24" i="326"/>
  <c r="G23" i="326"/>
  <c r="G22" i="326"/>
  <c r="G21" i="326"/>
  <c r="G20" i="326"/>
  <c r="G19" i="326"/>
  <c r="G18" i="326"/>
  <c r="G17" i="326"/>
  <c r="G16" i="326"/>
  <c r="G15" i="326"/>
  <c r="G14" i="326"/>
  <c r="G13" i="326"/>
  <c r="G12" i="326"/>
  <c r="G11" i="326"/>
  <c r="G10" i="326"/>
  <c r="G9" i="326"/>
  <c r="G8" i="326"/>
  <c r="G7" i="326"/>
  <c r="G6" i="326"/>
  <c r="G5" i="326"/>
  <c r="G4" i="326"/>
  <c r="G3" i="326"/>
  <c r="G32" i="325"/>
  <c r="G31" i="325"/>
  <c r="G30" i="325"/>
  <c r="G29" i="325"/>
  <c r="G28" i="325"/>
  <c r="G27" i="325"/>
  <c r="G26" i="325"/>
  <c r="G25" i="325"/>
  <c r="G24" i="325"/>
  <c r="G23" i="325"/>
  <c r="G22" i="325"/>
  <c r="G21" i="325"/>
  <c r="G20" i="325"/>
  <c r="G19" i="325"/>
  <c r="G18" i="325"/>
  <c r="G17" i="325"/>
  <c r="G16" i="325"/>
  <c r="G15" i="325"/>
  <c r="G14" i="325"/>
  <c r="G13" i="325"/>
  <c r="G12" i="325"/>
  <c r="G11" i="325"/>
  <c r="G10" i="325"/>
  <c r="G9" i="325"/>
  <c r="G8" i="325"/>
  <c r="G7" i="325"/>
  <c r="G6" i="325"/>
  <c r="G5" i="325"/>
  <c r="G4" i="325"/>
  <c r="G3" i="325"/>
  <c r="G32" i="324"/>
  <c r="G31" i="324"/>
  <c r="G30" i="324"/>
  <c r="G29" i="324"/>
  <c r="G28" i="324"/>
  <c r="G27" i="324"/>
  <c r="G26" i="324"/>
  <c r="G25" i="324"/>
  <c r="G24" i="324"/>
  <c r="G23" i="324"/>
  <c r="G22" i="324"/>
  <c r="G21" i="324"/>
  <c r="G20" i="324"/>
  <c r="G19" i="324"/>
  <c r="G18" i="324"/>
  <c r="G17" i="324"/>
  <c r="G16" i="324"/>
  <c r="G15" i="324"/>
  <c r="G14" i="324"/>
  <c r="G13" i="324"/>
  <c r="G12" i="324"/>
  <c r="G11" i="324"/>
  <c r="G10" i="324"/>
  <c r="G9" i="324"/>
  <c r="G8" i="324"/>
  <c r="G7" i="324"/>
  <c r="G6" i="324"/>
  <c r="G5" i="324"/>
  <c r="G4" i="324"/>
  <c r="G3" i="324"/>
  <c r="G32" i="323"/>
  <c r="G31" i="323"/>
  <c r="G30" i="323"/>
  <c r="G29" i="323"/>
  <c r="G28" i="323"/>
  <c r="G27" i="323"/>
  <c r="G26" i="323"/>
  <c r="G25" i="323"/>
  <c r="G24" i="323"/>
  <c r="G23" i="323"/>
  <c r="G22" i="323"/>
  <c r="G21" i="323"/>
  <c r="G20" i="323"/>
  <c r="G19" i="323"/>
  <c r="G18" i="323"/>
  <c r="G17" i="323"/>
  <c r="G16" i="323"/>
  <c r="G15" i="323"/>
  <c r="G14" i="323"/>
  <c r="G13" i="323"/>
  <c r="G12" i="323"/>
  <c r="G11" i="323"/>
  <c r="G10" i="323"/>
  <c r="G9" i="323"/>
  <c r="G8" i="323"/>
  <c r="G7" i="323"/>
  <c r="G6" i="323"/>
  <c r="G5" i="323"/>
  <c r="G4" i="323"/>
  <c r="G3" i="323"/>
  <c r="G32" i="322"/>
  <c r="G31" i="322"/>
  <c r="G30" i="322"/>
  <c r="G29" i="322"/>
  <c r="G28" i="322"/>
  <c r="G27" i="322"/>
  <c r="G26" i="322"/>
  <c r="G25" i="322"/>
  <c r="G24" i="322"/>
  <c r="G23" i="322"/>
  <c r="G22" i="322"/>
  <c r="G21" i="322"/>
  <c r="G20" i="322"/>
  <c r="G19" i="322"/>
  <c r="G18" i="322"/>
  <c r="G17" i="322"/>
  <c r="G16" i="322"/>
  <c r="G15" i="322"/>
  <c r="G14" i="322"/>
  <c r="G13" i="322"/>
  <c r="G12" i="322"/>
  <c r="G11" i="322"/>
  <c r="G10" i="322"/>
  <c r="G9" i="322"/>
  <c r="G8" i="322"/>
  <c r="G7" i="322"/>
  <c r="G6" i="322"/>
  <c r="G5" i="322"/>
  <c r="G4" i="322"/>
  <c r="G3" i="322"/>
  <c r="G32" i="321"/>
  <c r="G31" i="321"/>
  <c r="G30" i="321"/>
  <c r="G29" i="321"/>
  <c r="G28" i="321"/>
  <c r="G27" i="321"/>
  <c r="G26" i="321"/>
  <c r="G25" i="321"/>
  <c r="G24" i="321"/>
  <c r="G23" i="321"/>
  <c r="G22" i="321"/>
  <c r="G21" i="321"/>
  <c r="G20" i="321"/>
  <c r="G19" i="321"/>
  <c r="G18" i="321"/>
  <c r="G17" i="321"/>
  <c r="G16" i="321"/>
  <c r="G15" i="321"/>
  <c r="G14" i="321"/>
  <c r="G13" i="321"/>
  <c r="G12" i="321"/>
  <c r="G11" i="321"/>
  <c r="G10" i="321"/>
  <c r="G9" i="321"/>
  <c r="G8" i="321"/>
  <c r="G7" i="321"/>
  <c r="G6" i="321"/>
  <c r="G5" i="321"/>
  <c r="G4" i="321"/>
  <c r="G3" i="321"/>
  <c r="G32" i="320"/>
  <c r="G31" i="320"/>
  <c r="G30" i="320"/>
  <c r="G29" i="320"/>
  <c r="G28" i="320"/>
  <c r="G27" i="320"/>
  <c r="G26" i="320"/>
  <c r="G25" i="320"/>
  <c r="G24" i="320"/>
  <c r="G23" i="320"/>
  <c r="G22" i="320"/>
  <c r="G21" i="320"/>
  <c r="G20" i="320"/>
  <c r="G19" i="320"/>
  <c r="G18" i="320"/>
  <c r="G17" i="320"/>
  <c r="G16" i="320"/>
  <c r="G15" i="320"/>
  <c r="G14" i="320"/>
  <c r="G13" i="320"/>
  <c r="G12" i="320"/>
  <c r="G11" i="320"/>
  <c r="G10" i="320"/>
  <c r="G9" i="320"/>
  <c r="G8" i="320"/>
  <c r="G7" i="320"/>
  <c r="G6" i="320"/>
  <c r="G5" i="320"/>
  <c r="G4" i="320"/>
  <c r="G3" i="320"/>
  <c r="G32" i="319"/>
  <c r="G31" i="319"/>
  <c r="G30" i="319"/>
  <c r="G29" i="319"/>
  <c r="G28" i="319"/>
  <c r="G27" i="319"/>
  <c r="G26" i="319"/>
  <c r="G25" i="319"/>
  <c r="G24" i="319"/>
  <c r="G23" i="319"/>
  <c r="G22" i="319"/>
  <c r="G21" i="319"/>
  <c r="G20" i="319"/>
  <c r="G19" i="319"/>
  <c r="G18" i="319"/>
  <c r="G17" i="319"/>
  <c r="G16" i="319"/>
  <c r="G15" i="319"/>
  <c r="G14" i="319"/>
  <c r="G13" i="319"/>
  <c r="G12" i="319"/>
  <c r="G11" i="319"/>
  <c r="G10" i="319"/>
  <c r="G9" i="319"/>
  <c r="G8" i="319"/>
  <c r="G7" i="319"/>
  <c r="G6" i="319"/>
  <c r="G5" i="319"/>
  <c r="G4" i="319"/>
  <c r="G3" i="319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B41" i="2" l="1"/>
  <c r="C37" i="337"/>
  <c r="C38" i="337" s="1"/>
  <c r="B37" i="337"/>
  <c r="B38" i="337" s="1"/>
  <c r="C37" i="336"/>
  <c r="C38" i="336" s="1"/>
  <c r="B37" i="336"/>
  <c r="B38" i="336" s="1"/>
  <c r="C37" i="335"/>
  <c r="C38" i="335" s="1"/>
  <c r="B37" i="335"/>
  <c r="B38" i="335" s="1"/>
  <c r="C37" i="334"/>
  <c r="C38" i="334" s="1"/>
  <c r="B37" i="334"/>
  <c r="B38" i="334" s="1"/>
  <c r="C37" i="333"/>
  <c r="C38" i="333" s="1"/>
  <c r="B37" i="333"/>
  <c r="B38" i="333" s="1"/>
  <c r="C37" i="332"/>
  <c r="C38" i="332" s="1"/>
  <c r="B37" i="332"/>
  <c r="B38" i="332" s="1"/>
  <c r="C37" i="331"/>
  <c r="C38" i="331" s="1"/>
  <c r="B37" i="331"/>
  <c r="B38" i="331" s="1"/>
  <c r="C37" i="330"/>
  <c r="C38" i="330" s="1"/>
  <c r="B37" i="330"/>
  <c r="B38" i="330" s="1"/>
  <c r="C37" i="329"/>
  <c r="C38" i="329" s="1"/>
  <c r="B37" i="329"/>
  <c r="B38" i="329" s="1"/>
  <c r="C37" i="328"/>
  <c r="C38" i="328" s="1"/>
  <c r="B37" i="328"/>
  <c r="B38" i="328" s="1"/>
  <c r="C37" i="327"/>
  <c r="C38" i="327" s="1"/>
  <c r="B37" i="327"/>
  <c r="B38" i="327" s="1"/>
  <c r="C37" i="326"/>
  <c r="C38" i="326" s="1"/>
  <c r="B37" i="326"/>
  <c r="B38" i="326" s="1"/>
  <c r="C37" i="325"/>
  <c r="C38" i="325" s="1"/>
  <c r="B37" i="325"/>
  <c r="B38" i="325" s="1"/>
  <c r="C37" i="324"/>
  <c r="C38" i="324" s="1"/>
  <c r="B37" i="324"/>
  <c r="B38" i="324" s="1"/>
  <c r="C37" i="323"/>
  <c r="C38" i="323" s="1"/>
  <c r="B37" i="323"/>
  <c r="B38" i="323" s="1"/>
  <c r="C37" i="322"/>
  <c r="C38" i="322" s="1"/>
  <c r="B37" i="322"/>
  <c r="B38" i="322" s="1"/>
  <c r="C37" i="321"/>
  <c r="C38" i="321" s="1"/>
  <c r="B37" i="321"/>
  <c r="B38" i="321" s="1"/>
  <c r="C37" i="320"/>
  <c r="C38" i="320" s="1"/>
  <c r="B37" i="320"/>
  <c r="B38" i="320" s="1"/>
  <c r="C37" i="319"/>
  <c r="C38" i="319" s="1"/>
  <c r="B37" i="319"/>
  <c r="B38" i="319" s="1"/>
  <c r="C37" i="2"/>
  <c r="C38" i="2" s="1"/>
  <c r="B37" i="2"/>
  <c r="B38" i="2" s="1"/>
  <c r="G36" i="343" l="1"/>
  <c r="C26" i="343"/>
  <c r="F42" i="343" l="1"/>
  <c r="E42" i="343"/>
  <c r="D42" i="343"/>
  <c r="C42" i="343"/>
  <c r="G41" i="343"/>
  <c r="G40" i="343"/>
  <c r="G39" i="343"/>
  <c r="G38" i="343"/>
  <c r="G37" i="343"/>
  <c r="G35" i="343"/>
  <c r="F30" i="343"/>
  <c r="E30" i="343"/>
  <c r="D30" i="343"/>
  <c r="C30" i="343"/>
  <c r="F29" i="343"/>
  <c r="E29" i="343"/>
  <c r="D29" i="343"/>
  <c r="C29" i="343"/>
  <c r="F28" i="343"/>
  <c r="E28" i="343"/>
  <c r="D28" i="343"/>
  <c r="C28" i="343"/>
  <c r="F27" i="343"/>
  <c r="E27" i="343"/>
  <c r="D27" i="343"/>
  <c r="C27" i="343"/>
  <c r="F26" i="343"/>
  <c r="E26" i="343"/>
  <c r="D26" i="343"/>
  <c r="C14" i="343"/>
  <c r="G42" i="343" l="1"/>
  <c r="G26" i="343"/>
  <c r="G27" i="343"/>
  <c r="G28" i="343"/>
  <c r="G29" i="343"/>
  <c r="G30" i="343"/>
  <c r="F30" i="339"/>
  <c r="E30" i="339"/>
  <c r="D30" i="339"/>
  <c r="C30" i="339"/>
  <c r="F29" i="339"/>
  <c r="E29" i="339"/>
  <c r="D29" i="339"/>
  <c r="C29" i="339"/>
  <c r="F28" i="339"/>
  <c r="E28" i="339"/>
  <c r="D28" i="339"/>
  <c r="C28" i="339"/>
  <c r="F27" i="339"/>
  <c r="E27" i="339"/>
  <c r="D27" i="339"/>
  <c r="C27" i="339"/>
  <c r="F26" i="339"/>
  <c r="E26" i="339"/>
  <c r="D26" i="339"/>
  <c r="C26" i="339"/>
  <c r="F30" i="342" l="1"/>
  <c r="E30" i="342"/>
  <c r="D30" i="342"/>
  <c r="C30" i="342"/>
  <c r="F29" i="342"/>
  <c r="E29" i="342"/>
  <c r="D29" i="342"/>
  <c r="C29" i="342"/>
  <c r="F28" i="342"/>
  <c r="E28" i="342"/>
  <c r="D28" i="342"/>
  <c r="C28" i="342"/>
  <c r="F27" i="342"/>
  <c r="E27" i="342"/>
  <c r="D27" i="342"/>
  <c r="C27" i="342"/>
  <c r="F26" i="342"/>
  <c r="E26" i="342"/>
  <c r="D26" i="342"/>
  <c r="C26" i="342"/>
  <c r="E30" i="341"/>
  <c r="C30" i="341"/>
  <c r="E28" i="341"/>
  <c r="C28" i="341"/>
  <c r="E26" i="341"/>
  <c r="C26" i="341"/>
  <c r="D27" i="341"/>
  <c r="E27" i="341"/>
  <c r="F27" i="341"/>
  <c r="D28" i="341"/>
  <c r="F28" i="341"/>
  <c r="D29" i="341"/>
  <c r="E29" i="341"/>
  <c r="F29" i="341"/>
  <c r="D30" i="341"/>
  <c r="F30" i="341"/>
  <c r="C29" i="341"/>
  <c r="C27" i="341"/>
  <c r="D26" i="341"/>
  <c r="F26" i="341"/>
  <c r="E42" i="341"/>
  <c r="G36" i="342"/>
  <c r="G35" i="342"/>
  <c r="D42" i="341"/>
  <c r="G36" i="341"/>
  <c r="G35" i="341"/>
  <c r="C14" i="341"/>
  <c r="G26" i="341" l="1"/>
  <c r="G28" i="341"/>
  <c r="C42" i="341"/>
  <c r="G29" i="341"/>
  <c r="G27" i="341"/>
  <c r="G30" i="341"/>
  <c r="G41" i="341"/>
  <c r="G40" i="341"/>
  <c r="G39" i="341"/>
  <c r="G38" i="341"/>
  <c r="F42" i="341"/>
  <c r="G37" i="341"/>
  <c r="C113" i="1"/>
  <c r="G42" i="341" l="1"/>
  <c r="C14" i="340"/>
  <c r="G26" i="340"/>
  <c r="G27" i="340"/>
  <c r="G28" i="340"/>
  <c r="G29" i="340"/>
  <c r="G30" i="340"/>
  <c r="G35" i="340"/>
  <c r="G36" i="340"/>
  <c r="C37" i="340"/>
  <c r="D37" i="340"/>
  <c r="E37" i="340"/>
  <c r="F37" i="340"/>
  <c r="C38" i="340"/>
  <c r="D38" i="340"/>
  <c r="E38" i="340"/>
  <c r="F38" i="340"/>
  <c r="C39" i="340"/>
  <c r="D39" i="340"/>
  <c r="E39" i="340"/>
  <c r="F39" i="340"/>
  <c r="C40" i="340"/>
  <c r="D40" i="340"/>
  <c r="E40" i="340"/>
  <c r="F40" i="340"/>
  <c r="C41" i="340"/>
  <c r="D41" i="340"/>
  <c r="E41" i="340"/>
  <c r="F41" i="340"/>
  <c r="F42" i="340" s="1"/>
  <c r="C42" i="340"/>
  <c r="E42" i="340"/>
  <c r="C14" i="339"/>
  <c r="G26" i="339"/>
  <c r="G27" i="339"/>
  <c r="G28" i="339"/>
  <c r="G29" i="339"/>
  <c r="G30" i="339"/>
  <c r="G35" i="339"/>
  <c r="G36" i="339"/>
  <c r="G37" i="339"/>
  <c r="G38" i="339"/>
  <c r="G39" i="339"/>
  <c r="G40" i="339"/>
  <c r="G41" i="339"/>
  <c r="C42" i="339"/>
  <c r="D42" i="339"/>
  <c r="E42" i="339"/>
  <c r="F42" i="339"/>
  <c r="C14" i="338"/>
  <c r="G26" i="338"/>
  <c r="G27" i="338"/>
  <c r="G28" i="338"/>
  <c r="G29" i="338"/>
  <c r="G30" i="338"/>
  <c r="G35" i="338"/>
  <c r="G36" i="338"/>
  <c r="C37" i="338"/>
  <c r="D37" i="338"/>
  <c r="E37" i="338"/>
  <c r="F37" i="338"/>
  <c r="C38" i="338"/>
  <c r="D38" i="338"/>
  <c r="E38" i="338"/>
  <c r="F38" i="338"/>
  <c r="C39" i="338"/>
  <c r="D39" i="338"/>
  <c r="E39" i="338"/>
  <c r="F39" i="338"/>
  <c r="C40" i="338"/>
  <c r="D40" i="338"/>
  <c r="E40" i="338"/>
  <c r="F40" i="338"/>
  <c r="C41" i="338"/>
  <c r="D41" i="338"/>
  <c r="E41" i="338"/>
  <c r="F41" i="338"/>
  <c r="C42" i="338"/>
  <c r="F42" i="338"/>
  <c r="E41" i="1"/>
  <c r="F41" i="197"/>
  <c r="E41" i="197"/>
  <c r="D41" i="197"/>
  <c r="C41" i="197"/>
  <c r="F40" i="197"/>
  <c r="E40" i="197"/>
  <c r="D40" i="197"/>
  <c r="C40" i="197"/>
  <c r="F39" i="197"/>
  <c r="E39" i="197"/>
  <c r="D39" i="197"/>
  <c r="C39" i="197"/>
  <c r="F38" i="197"/>
  <c r="E38" i="197"/>
  <c r="D38" i="197"/>
  <c r="C38" i="197"/>
  <c r="G38" i="197" s="1"/>
  <c r="F37" i="197"/>
  <c r="E37" i="197"/>
  <c r="D37" i="197"/>
  <c r="C37" i="197"/>
  <c r="N21" i="195"/>
  <c r="O21" i="195"/>
  <c r="P21" i="195"/>
  <c r="Q21" i="195"/>
  <c r="R21" i="195"/>
  <c r="N33" i="195"/>
  <c r="O33" i="195"/>
  <c r="P33" i="195"/>
  <c r="Q33" i="195"/>
  <c r="R33" i="195"/>
  <c r="C2" i="337"/>
  <c r="F2" i="337"/>
  <c r="W2" i="337"/>
  <c r="Y2" i="337"/>
  <c r="K3" i="337"/>
  <c r="I3" i="337"/>
  <c r="J3" i="337"/>
  <c r="K4" i="337"/>
  <c r="I4" i="337"/>
  <c r="J4" i="337"/>
  <c r="K5" i="337"/>
  <c r="I5" i="337"/>
  <c r="J5" i="337"/>
  <c r="K6" i="337"/>
  <c r="I6" i="337"/>
  <c r="J6" i="337"/>
  <c r="K7" i="337"/>
  <c r="I7" i="337"/>
  <c r="J7" i="337"/>
  <c r="K8" i="337"/>
  <c r="I8" i="337"/>
  <c r="J8" i="337"/>
  <c r="K9" i="337"/>
  <c r="I9" i="337"/>
  <c r="J9" i="337"/>
  <c r="K10" i="337"/>
  <c r="I10" i="337"/>
  <c r="J10" i="337"/>
  <c r="K11" i="337"/>
  <c r="I11" i="337"/>
  <c r="J11" i="337"/>
  <c r="K12" i="337"/>
  <c r="I12" i="337"/>
  <c r="J12" i="337"/>
  <c r="K13" i="337"/>
  <c r="I13" i="337"/>
  <c r="J13" i="337"/>
  <c r="K14" i="337"/>
  <c r="I14" i="337"/>
  <c r="J14" i="337"/>
  <c r="K15" i="337"/>
  <c r="I15" i="337"/>
  <c r="J15" i="337"/>
  <c r="K16" i="337"/>
  <c r="I16" i="337"/>
  <c r="J16" i="337"/>
  <c r="K17" i="337"/>
  <c r="I17" i="337"/>
  <c r="J17" i="337"/>
  <c r="K18" i="337"/>
  <c r="I18" i="337"/>
  <c r="J18" i="337"/>
  <c r="K19" i="337"/>
  <c r="I19" i="337"/>
  <c r="J19" i="337"/>
  <c r="K20" i="337"/>
  <c r="I20" i="337"/>
  <c r="J20" i="337"/>
  <c r="K21" i="337"/>
  <c r="I21" i="337"/>
  <c r="J21" i="337"/>
  <c r="K22" i="337"/>
  <c r="I22" i="337"/>
  <c r="J22" i="337"/>
  <c r="K23" i="337"/>
  <c r="I23" i="337"/>
  <c r="J23" i="337"/>
  <c r="K24" i="337"/>
  <c r="I24" i="337"/>
  <c r="J24" i="337"/>
  <c r="K25" i="337"/>
  <c r="I25" i="337"/>
  <c r="J25" i="337"/>
  <c r="K26" i="337"/>
  <c r="I26" i="337"/>
  <c r="J26" i="337"/>
  <c r="K27" i="337"/>
  <c r="I27" i="337"/>
  <c r="J27" i="337"/>
  <c r="K28" i="337"/>
  <c r="I28" i="337"/>
  <c r="J28" i="337"/>
  <c r="K29" i="337"/>
  <c r="I29" i="337"/>
  <c r="J29" i="337"/>
  <c r="K30" i="337"/>
  <c r="I30" i="337"/>
  <c r="J30" i="337"/>
  <c r="K31" i="337"/>
  <c r="I31" i="337"/>
  <c r="J31" i="337"/>
  <c r="K32" i="337"/>
  <c r="I32" i="337"/>
  <c r="J32" i="337"/>
  <c r="E33" i="337"/>
  <c r="I33" i="337" s="1"/>
  <c r="B39" i="337" s="1"/>
  <c r="F33" i="337"/>
  <c r="J33" i="337" s="1"/>
  <c r="C39" i="337" s="1"/>
  <c r="E34" i="337"/>
  <c r="I34" i="337" s="1"/>
  <c r="B40" i="337" s="1"/>
  <c r="F34" i="337"/>
  <c r="J34" i="337" s="1"/>
  <c r="C40" i="337" s="1"/>
  <c r="C36" i="337"/>
  <c r="C45" i="337"/>
  <c r="C46" i="337"/>
  <c r="C47" i="337"/>
  <c r="C48" i="337"/>
  <c r="C49" i="337"/>
  <c r="C122" i="1"/>
  <c r="A61" i="337" s="1"/>
  <c r="C2" i="336"/>
  <c r="F2" i="336"/>
  <c r="W2" i="336"/>
  <c r="Y2" i="336"/>
  <c r="K3" i="336"/>
  <c r="I3" i="336"/>
  <c r="J3" i="336"/>
  <c r="K4" i="336"/>
  <c r="I4" i="336"/>
  <c r="J4" i="336"/>
  <c r="K5" i="336"/>
  <c r="I5" i="336"/>
  <c r="J5" i="336"/>
  <c r="K6" i="336"/>
  <c r="I6" i="336"/>
  <c r="J6" i="336"/>
  <c r="K7" i="336"/>
  <c r="I7" i="336"/>
  <c r="J7" i="336"/>
  <c r="K8" i="336"/>
  <c r="I8" i="336"/>
  <c r="J8" i="336"/>
  <c r="K9" i="336"/>
  <c r="I9" i="336"/>
  <c r="J9" i="336"/>
  <c r="K10" i="336"/>
  <c r="I10" i="336"/>
  <c r="J10" i="336"/>
  <c r="K11" i="336"/>
  <c r="I11" i="336"/>
  <c r="J11" i="336"/>
  <c r="K12" i="336"/>
  <c r="I12" i="336"/>
  <c r="J12" i="336"/>
  <c r="K13" i="336"/>
  <c r="I13" i="336"/>
  <c r="J13" i="336"/>
  <c r="K14" i="336"/>
  <c r="I14" i="336"/>
  <c r="J14" i="336"/>
  <c r="K15" i="336"/>
  <c r="I15" i="336"/>
  <c r="J15" i="336"/>
  <c r="K16" i="336"/>
  <c r="I16" i="336"/>
  <c r="J16" i="336"/>
  <c r="K17" i="336"/>
  <c r="I17" i="336"/>
  <c r="J17" i="336"/>
  <c r="K18" i="336"/>
  <c r="I18" i="336"/>
  <c r="J18" i="336"/>
  <c r="K19" i="336"/>
  <c r="I19" i="336"/>
  <c r="J19" i="336"/>
  <c r="K20" i="336"/>
  <c r="I20" i="336"/>
  <c r="J20" i="336"/>
  <c r="K21" i="336"/>
  <c r="I21" i="336"/>
  <c r="J21" i="336"/>
  <c r="K22" i="336"/>
  <c r="I22" i="336"/>
  <c r="J22" i="336"/>
  <c r="K23" i="336"/>
  <c r="I23" i="336"/>
  <c r="J23" i="336"/>
  <c r="K24" i="336"/>
  <c r="I24" i="336"/>
  <c r="J24" i="336"/>
  <c r="K25" i="336"/>
  <c r="I25" i="336"/>
  <c r="J25" i="336"/>
  <c r="K26" i="336"/>
  <c r="I26" i="336"/>
  <c r="J26" i="336"/>
  <c r="K27" i="336"/>
  <c r="I27" i="336"/>
  <c r="J27" i="336"/>
  <c r="K28" i="336"/>
  <c r="I28" i="336"/>
  <c r="J28" i="336"/>
  <c r="K29" i="336"/>
  <c r="I29" i="336"/>
  <c r="J29" i="336"/>
  <c r="K30" i="336"/>
  <c r="I30" i="336"/>
  <c r="J30" i="336"/>
  <c r="K31" i="336"/>
  <c r="I31" i="336"/>
  <c r="J31" i="336"/>
  <c r="K32" i="336"/>
  <c r="I32" i="336"/>
  <c r="J32" i="336"/>
  <c r="E33" i="336"/>
  <c r="I33" i="336" s="1"/>
  <c r="B39" i="336" s="1"/>
  <c r="F33" i="336"/>
  <c r="J33" i="336" s="1"/>
  <c r="C39" i="336" s="1"/>
  <c r="E34" i="336"/>
  <c r="I34" i="336" s="1"/>
  <c r="B40" i="336" s="1"/>
  <c r="F34" i="336"/>
  <c r="J34" i="336" s="1"/>
  <c r="C40" i="336" s="1"/>
  <c r="C36" i="336"/>
  <c r="C45" i="336"/>
  <c r="C46" i="336"/>
  <c r="C47" i="336"/>
  <c r="C48" i="336"/>
  <c r="C49" i="336"/>
  <c r="A61" i="336"/>
  <c r="B61" i="336"/>
  <c r="C61" i="336"/>
  <c r="A62" i="336"/>
  <c r="B62" i="336"/>
  <c r="C62" i="336"/>
  <c r="A63" i="336"/>
  <c r="B63" i="336"/>
  <c r="C63" i="336"/>
  <c r="C2" i="335"/>
  <c r="F2" i="335"/>
  <c r="W2" i="335"/>
  <c r="Y2" i="335"/>
  <c r="K3" i="335"/>
  <c r="I3" i="335"/>
  <c r="J3" i="335"/>
  <c r="K4" i="335"/>
  <c r="I4" i="335"/>
  <c r="J4" i="335"/>
  <c r="K5" i="335"/>
  <c r="I5" i="335"/>
  <c r="J5" i="335"/>
  <c r="K6" i="335"/>
  <c r="I6" i="335"/>
  <c r="J6" i="335"/>
  <c r="K7" i="335"/>
  <c r="I7" i="335"/>
  <c r="J7" i="335"/>
  <c r="K8" i="335"/>
  <c r="I8" i="335"/>
  <c r="J8" i="335"/>
  <c r="K9" i="335"/>
  <c r="I9" i="335"/>
  <c r="J9" i="335"/>
  <c r="K10" i="335"/>
  <c r="I10" i="335"/>
  <c r="J10" i="335"/>
  <c r="K11" i="335"/>
  <c r="I11" i="335"/>
  <c r="J11" i="335"/>
  <c r="K12" i="335"/>
  <c r="I12" i="335"/>
  <c r="J12" i="335"/>
  <c r="K13" i="335"/>
  <c r="I13" i="335"/>
  <c r="J13" i="335"/>
  <c r="K14" i="335"/>
  <c r="I14" i="335"/>
  <c r="J14" i="335"/>
  <c r="K15" i="335"/>
  <c r="I15" i="335"/>
  <c r="J15" i="335"/>
  <c r="K16" i="335"/>
  <c r="I16" i="335"/>
  <c r="J16" i="335"/>
  <c r="K17" i="335"/>
  <c r="I17" i="335"/>
  <c r="J17" i="335"/>
  <c r="K18" i="335"/>
  <c r="I18" i="335"/>
  <c r="J18" i="335"/>
  <c r="K19" i="335"/>
  <c r="I19" i="335"/>
  <c r="J19" i="335"/>
  <c r="K20" i="335"/>
  <c r="I20" i="335"/>
  <c r="J20" i="335"/>
  <c r="K21" i="335"/>
  <c r="I21" i="335"/>
  <c r="J21" i="335"/>
  <c r="K22" i="335"/>
  <c r="I22" i="335"/>
  <c r="J22" i="335"/>
  <c r="K23" i="335"/>
  <c r="I23" i="335"/>
  <c r="J23" i="335"/>
  <c r="K24" i="335"/>
  <c r="I24" i="335"/>
  <c r="J24" i="335"/>
  <c r="K25" i="335"/>
  <c r="I25" i="335"/>
  <c r="J25" i="335"/>
  <c r="K26" i="335"/>
  <c r="I26" i="335"/>
  <c r="J26" i="335"/>
  <c r="K27" i="335"/>
  <c r="I27" i="335"/>
  <c r="J27" i="335"/>
  <c r="K28" i="335"/>
  <c r="I28" i="335"/>
  <c r="J28" i="335"/>
  <c r="K29" i="335"/>
  <c r="I29" i="335"/>
  <c r="J29" i="335"/>
  <c r="K30" i="335"/>
  <c r="I30" i="335"/>
  <c r="J30" i="335"/>
  <c r="K31" i="335"/>
  <c r="I31" i="335"/>
  <c r="J31" i="335"/>
  <c r="K32" i="335"/>
  <c r="I32" i="335"/>
  <c r="J32" i="335"/>
  <c r="E33" i="335"/>
  <c r="I33" i="335" s="1"/>
  <c r="B39" i="335" s="1"/>
  <c r="F33" i="335"/>
  <c r="J33" i="335" s="1"/>
  <c r="C39" i="335" s="1"/>
  <c r="E34" i="335"/>
  <c r="I34" i="335" s="1"/>
  <c r="B40" i="335" s="1"/>
  <c r="F34" i="335"/>
  <c r="J34" i="335" s="1"/>
  <c r="C40" i="335" s="1"/>
  <c r="C36" i="335"/>
  <c r="C45" i="335"/>
  <c r="C46" i="335"/>
  <c r="C47" i="335"/>
  <c r="C48" i="335"/>
  <c r="C49" i="335"/>
  <c r="A61" i="335"/>
  <c r="B61" i="335"/>
  <c r="C61" i="335"/>
  <c r="A62" i="335"/>
  <c r="B62" i="335"/>
  <c r="C62" i="335"/>
  <c r="A63" i="335"/>
  <c r="B63" i="335"/>
  <c r="C63" i="335"/>
  <c r="C2" i="334"/>
  <c r="F2" i="334"/>
  <c r="W2" i="334"/>
  <c r="Y2" i="334"/>
  <c r="K3" i="334"/>
  <c r="I3" i="334"/>
  <c r="J3" i="334"/>
  <c r="K4" i="334"/>
  <c r="I4" i="334"/>
  <c r="J4" i="334"/>
  <c r="K5" i="334"/>
  <c r="I5" i="334"/>
  <c r="J5" i="334"/>
  <c r="K6" i="334"/>
  <c r="I6" i="334"/>
  <c r="J6" i="334"/>
  <c r="K7" i="334"/>
  <c r="I7" i="334"/>
  <c r="J7" i="334"/>
  <c r="K8" i="334"/>
  <c r="I8" i="334"/>
  <c r="J8" i="334"/>
  <c r="K9" i="334"/>
  <c r="I9" i="334"/>
  <c r="J9" i="334"/>
  <c r="K10" i="334"/>
  <c r="I10" i="334"/>
  <c r="J10" i="334"/>
  <c r="K11" i="334"/>
  <c r="I11" i="334"/>
  <c r="J11" i="334"/>
  <c r="K12" i="334"/>
  <c r="I12" i="334"/>
  <c r="J12" i="334"/>
  <c r="K13" i="334"/>
  <c r="I13" i="334"/>
  <c r="J13" i="334"/>
  <c r="K14" i="334"/>
  <c r="I14" i="334"/>
  <c r="J14" i="334"/>
  <c r="K15" i="334"/>
  <c r="I15" i="334"/>
  <c r="J15" i="334"/>
  <c r="K16" i="334"/>
  <c r="I16" i="334"/>
  <c r="J16" i="334"/>
  <c r="K17" i="334"/>
  <c r="I17" i="334"/>
  <c r="J17" i="334"/>
  <c r="K18" i="334"/>
  <c r="I18" i="334"/>
  <c r="J18" i="334"/>
  <c r="K19" i="334"/>
  <c r="I19" i="334"/>
  <c r="J19" i="334"/>
  <c r="K20" i="334"/>
  <c r="I20" i="334"/>
  <c r="J20" i="334"/>
  <c r="K21" i="334"/>
  <c r="I21" i="334"/>
  <c r="J21" i="334"/>
  <c r="K22" i="334"/>
  <c r="I22" i="334"/>
  <c r="J22" i="334"/>
  <c r="K23" i="334"/>
  <c r="I23" i="334"/>
  <c r="J23" i="334"/>
  <c r="K24" i="334"/>
  <c r="I24" i="334"/>
  <c r="J24" i="334"/>
  <c r="K25" i="334"/>
  <c r="I25" i="334"/>
  <c r="J25" i="334"/>
  <c r="K26" i="334"/>
  <c r="I26" i="334"/>
  <c r="J26" i="334"/>
  <c r="K27" i="334"/>
  <c r="I27" i="334"/>
  <c r="J27" i="334"/>
  <c r="K28" i="334"/>
  <c r="I28" i="334"/>
  <c r="J28" i="334"/>
  <c r="K29" i="334"/>
  <c r="I29" i="334"/>
  <c r="J29" i="334"/>
  <c r="K30" i="334"/>
  <c r="I30" i="334"/>
  <c r="J30" i="334"/>
  <c r="K31" i="334"/>
  <c r="I31" i="334"/>
  <c r="J31" i="334"/>
  <c r="K32" i="334"/>
  <c r="I32" i="334"/>
  <c r="J32" i="334"/>
  <c r="E33" i="334"/>
  <c r="I33" i="334" s="1"/>
  <c r="B39" i="334" s="1"/>
  <c r="F33" i="334"/>
  <c r="J33" i="334" s="1"/>
  <c r="C39" i="334" s="1"/>
  <c r="E34" i="334"/>
  <c r="I34" i="334" s="1"/>
  <c r="B40" i="334" s="1"/>
  <c r="F34" i="334"/>
  <c r="J34" i="334" s="1"/>
  <c r="C40" i="334" s="1"/>
  <c r="C36" i="334"/>
  <c r="C45" i="334"/>
  <c r="C46" i="334"/>
  <c r="C47" i="334"/>
  <c r="C48" i="334"/>
  <c r="C49" i="334"/>
  <c r="A61" i="334"/>
  <c r="B61" i="334"/>
  <c r="C61" i="334"/>
  <c r="A62" i="334"/>
  <c r="B62" i="334"/>
  <c r="C62" i="334"/>
  <c r="A63" i="334"/>
  <c r="B63" i="334"/>
  <c r="C63" i="334"/>
  <c r="C2" i="333"/>
  <c r="F2" i="333"/>
  <c r="W2" i="333"/>
  <c r="Y2" i="333"/>
  <c r="K3" i="333"/>
  <c r="I3" i="333"/>
  <c r="J3" i="333"/>
  <c r="K4" i="333"/>
  <c r="I4" i="333"/>
  <c r="J4" i="333"/>
  <c r="K5" i="333"/>
  <c r="I5" i="333"/>
  <c r="J5" i="333"/>
  <c r="K6" i="333"/>
  <c r="I6" i="333"/>
  <c r="J6" i="333"/>
  <c r="K7" i="333"/>
  <c r="I7" i="333"/>
  <c r="J7" i="333"/>
  <c r="K8" i="333"/>
  <c r="I8" i="333"/>
  <c r="J8" i="333"/>
  <c r="K9" i="333"/>
  <c r="I9" i="333"/>
  <c r="J9" i="333"/>
  <c r="K10" i="333"/>
  <c r="I10" i="333"/>
  <c r="J10" i="333"/>
  <c r="K11" i="333"/>
  <c r="I11" i="333"/>
  <c r="J11" i="333"/>
  <c r="K12" i="333"/>
  <c r="I12" i="333"/>
  <c r="J12" i="333"/>
  <c r="K13" i="333"/>
  <c r="I13" i="333"/>
  <c r="J13" i="333"/>
  <c r="K14" i="333"/>
  <c r="I14" i="333"/>
  <c r="J14" i="333"/>
  <c r="K15" i="333"/>
  <c r="I15" i="333"/>
  <c r="J15" i="333"/>
  <c r="K16" i="333"/>
  <c r="I16" i="333"/>
  <c r="J16" i="333"/>
  <c r="K17" i="333"/>
  <c r="I17" i="333"/>
  <c r="J17" i="333"/>
  <c r="K18" i="333"/>
  <c r="I18" i="333"/>
  <c r="J18" i="333"/>
  <c r="K19" i="333"/>
  <c r="I19" i="333"/>
  <c r="J19" i="333"/>
  <c r="K20" i="333"/>
  <c r="I20" i="333"/>
  <c r="J20" i="333"/>
  <c r="K21" i="333"/>
  <c r="I21" i="333"/>
  <c r="J21" i="333"/>
  <c r="K22" i="333"/>
  <c r="I22" i="333"/>
  <c r="J22" i="333"/>
  <c r="K23" i="333"/>
  <c r="I23" i="333"/>
  <c r="J23" i="333"/>
  <c r="K24" i="333"/>
  <c r="I24" i="333"/>
  <c r="J24" i="333"/>
  <c r="K25" i="333"/>
  <c r="I25" i="333"/>
  <c r="J25" i="333"/>
  <c r="K26" i="333"/>
  <c r="I26" i="333"/>
  <c r="J26" i="333"/>
  <c r="K27" i="333"/>
  <c r="I27" i="333"/>
  <c r="J27" i="333"/>
  <c r="K28" i="333"/>
  <c r="I28" i="333"/>
  <c r="J28" i="333"/>
  <c r="K29" i="333"/>
  <c r="I29" i="333"/>
  <c r="J29" i="333"/>
  <c r="K30" i="333"/>
  <c r="I30" i="333"/>
  <c r="J30" i="333"/>
  <c r="K31" i="333"/>
  <c r="I31" i="333"/>
  <c r="J31" i="333"/>
  <c r="K32" i="333"/>
  <c r="I32" i="333"/>
  <c r="J32" i="333"/>
  <c r="E33" i="333"/>
  <c r="I33" i="333" s="1"/>
  <c r="B39" i="333" s="1"/>
  <c r="F33" i="333"/>
  <c r="J33" i="333" s="1"/>
  <c r="C39" i="333" s="1"/>
  <c r="E34" i="333"/>
  <c r="I34" i="333" s="1"/>
  <c r="B40" i="333" s="1"/>
  <c r="F34" i="333"/>
  <c r="J34" i="333" s="1"/>
  <c r="C40" i="333" s="1"/>
  <c r="C36" i="333"/>
  <c r="C45" i="333"/>
  <c r="C46" i="333"/>
  <c r="C47" i="333"/>
  <c r="C48" i="333"/>
  <c r="C49" i="333"/>
  <c r="A61" i="333"/>
  <c r="B61" i="333"/>
  <c r="C61" i="333"/>
  <c r="A62" i="333"/>
  <c r="B62" i="333"/>
  <c r="C62" i="333"/>
  <c r="A63" i="333"/>
  <c r="B63" i="333"/>
  <c r="C63" i="333"/>
  <c r="C2" i="332"/>
  <c r="F2" i="332"/>
  <c r="W2" i="332"/>
  <c r="Y2" i="332"/>
  <c r="I3" i="332"/>
  <c r="J3" i="332"/>
  <c r="K4" i="332"/>
  <c r="I4" i="332"/>
  <c r="J4" i="332"/>
  <c r="K5" i="332"/>
  <c r="I5" i="332"/>
  <c r="J5" i="332"/>
  <c r="K6" i="332"/>
  <c r="I6" i="332"/>
  <c r="J6" i="332"/>
  <c r="K7" i="332"/>
  <c r="I7" i="332"/>
  <c r="J7" i="332"/>
  <c r="K8" i="332"/>
  <c r="I8" i="332"/>
  <c r="J8" i="332"/>
  <c r="K9" i="332"/>
  <c r="I9" i="332"/>
  <c r="J9" i="332"/>
  <c r="K10" i="332"/>
  <c r="I10" i="332"/>
  <c r="J10" i="332"/>
  <c r="K11" i="332"/>
  <c r="I11" i="332"/>
  <c r="J11" i="332"/>
  <c r="K12" i="332"/>
  <c r="I12" i="332"/>
  <c r="J12" i="332"/>
  <c r="K13" i="332"/>
  <c r="I13" i="332"/>
  <c r="J13" i="332"/>
  <c r="K14" i="332"/>
  <c r="I14" i="332"/>
  <c r="J14" i="332"/>
  <c r="K15" i="332"/>
  <c r="I15" i="332"/>
  <c r="J15" i="332"/>
  <c r="K16" i="332"/>
  <c r="I16" i="332"/>
  <c r="J16" i="332"/>
  <c r="K17" i="332"/>
  <c r="I17" i="332"/>
  <c r="J17" i="332"/>
  <c r="K18" i="332"/>
  <c r="I18" i="332"/>
  <c r="J18" i="332"/>
  <c r="K19" i="332"/>
  <c r="I19" i="332"/>
  <c r="J19" i="332"/>
  <c r="K20" i="332"/>
  <c r="I20" i="332"/>
  <c r="J20" i="332"/>
  <c r="K21" i="332"/>
  <c r="I21" i="332"/>
  <c r="J21" i="332"/>
  <c r="K22" i="332"/>
  <c r="I22" i="332"/>
  <c r="J22" i="332"/>
  <c r="K23" i="332"/>
  <c r="I23" i="332"/>
  <c r="J23" i="332"/>
  <c r="K24" i="332"/>
  <c r="I24" i="332"/>
  <c r="J24" i="332"/>
  <c r="K25" i="332"/>
  <c r="I25" i="332"/>
  <c r="J25" i="332"/>
  <c r="K26" i="332"/>
  <c r="I26" i="332"/>
  <c r="J26" i="332"/>
  <c r="K27" i="332"/>
  <c r="I27" i="332"/>
  <c r="J27" i="332"/>
  <c r="K28" i="332"/>
  <c r="I28" i="332"/>
  <c r="J28" i="332"/>
  <c r="K29" i="332"/>
  <c r="I29" i="332"/>
  <c r="J29" i="332"/>
  <c r="K30" i="332"/>
  <c r="I30" i="332"/>
  <c r="J30" i="332"/>
  <c r="K31" i="332"/>
  <c r="I31" i="332"/>
  <c r="J31" i="332"/>
  <c r="K32" i="332"/>
  <c r="I32" i="332"/>
  <c r="J32" i="332"/>
  <c r="E33" i="332"/>
  <c r="I33" i="332" s="1"/>
  <c r="B39" i="332" s="1"/>
  <c r="F33" i="332"/>
  <c r="J33" i="332" s="1"/>
  <c r="C39" i="332" s="1"/>
  <c r="E34" i="332"/>
  <c r="I34" i="332" s="1"/>
  <c r="B40" i="332" s="1"/>
  <c r="F34" i="332"/>
  <c r="J34" i="332" s="1"/>
  <c r="C40" i="332" s="1"/>
  <c r="C36" i="332"/>
  <c r="C45" i="332"/>
  <c r="C46" i="332"/>
  <c r="C47" i="332"/>
  <c r="C48" i="332"/>
  <c r="C49" i="332"/>
  <c r="A61" i="332"/>
  <c r="B61" i="332"/>
  <c r="C61" i="332"/>
  <c r="A62" i="332"/>
  <c r="B62" i="332"/>
  <c r="C62" i="332"/>
  <c r="A63" i="332"/>
  <c r="B63" i="332"/>
  <c r="C63" i="332"/>
  <c r="C2" i="331"/>
  <c r="F2" i="331"/>
  <c r="W2" i="331"/>
  <c r="Y2" i="331"/>
  <c r="I3" i="331"/>
  <c r="J3" i="331"/>
  <c r="K4" i="331"/>
  <c r="I4" i="331"/>
  <c r="J4" i="331"/>
  <c r="K5" i="331"/>
  <c r="I5" i="331"/>
  <c r="J5" i="331"/>
  <c r="K6" i="331"/>
  <c r="I6" i="331"/>
  <c r="J6" i="331"/>
  <c r="K7" i="331"/>
  <c r="I7" i="331"/>
  <c r="J7" i="331"/>
  <c r="K8" i="331"/>
  <c r="I8" i="331"/>
  <c r="J8" i="331"/>
  <c r="K9" i="331"/>
  <c r="I9" i="331"/>
  <c r="J9" i="331"/>
  <c r="K10" i="331"/>
  <c r="I10" i="331"/>
  <c r="J10" i="331"/>
  <c r="K11" i="331"/>
  <c r="I11" i="331"/>
  <c r="J11" i="331"/>
  <c r="K12" i="331"/>
  <c r="I12" i="331"/>
  <c r="J12" i="331"/>
  <c r="K13" i="331"/>
  <c r="I13" i="331"/>
  <c r="J13" i="331"/>
  <c r="K14" i="331"/>
  <c r="I14" i="331"/>
  <c r="J14" i="331"/>
  <c r="K15" i="331"/>
  <c r="I15" i="331"/>
  <c r="J15" i="331"/>
  <c r="K16" i="331"/>
  <c r="I16" i="331"/>
  <c r="J16" i="331"/>
  <c r="K17" i="331"/>
  <c r="I17" i="331"/>
  <c r="J17" i="331"/>
  <c r="K18" i="331"/>
  <c r="I18" i="331"/>
  <c r="J18" i="331"/>
  <c r="K19" i="331"/>
  <c r="I19" i="331"/>
  <c r="J19" i="331"/>
  <c r="K20" i="331"/>
  <c r="I20" i="331"/>
  <c r="J20" i="331"/>
  <c r="K21" i="331"/>
  <c r="I21" i="331"/>
  <c r="J21" i="331"/>
  <c r="K22" i="331"/>
  <c r="I22" i="331"/>
  <c r="J22" i="331"/>
  <c r="K23" i="331"/>
  <c r="I23" i="331"/>
  <c r="J23" i="331"/>
  <c r="K24" i="331"/>
  <c r="I24" i="331"/>
  <c r="J24" i="331"/>
  <c r="K25" i="331"/>
  <c r="I25" i="331"/>
  <c r="J25" i="331"/>
  <c r="K26" i="331"/>
  <c r="I26" i="331"/>
  <c r="J26" i="331"/>
  <c r="K27" i="331"/>
  <c r="I27" i="331"/>
  <c r="J27" i="331"/>
  <c r="K28" i="331"/>
  <c r="I28" i="331"/>
  <c r="J28" i="331"/>
  <c r="K29" i="331"/>
  <c r="I29" i="331"/>
  <c r="J29" i="331"/>
  <c r="K30" i="331"/>
  <c r="I30" i="331"/>
  <c r="J30" i="331"/>
  <c r="K31" i="331"/>
  <c r="I31" i="331"/>
  <c r="J31" i="331"/>
  <c r="K32" i="331"/>
  <c r="I32" i="331"/>
  <c r="J32" i="331"/>
  <c r="E33" i="331"/>
  <c r="I33" i="331" s="1"/>
  <c r="B39" i="331" s="1"/>
  <c r="F33" i="331"/>
  <c r="J33" i="331" s="1"/>
  <c r="C39" i="331" s="1"/>
  <c r="E34" i="331"/>
  <c r="I34" i="331" s="1"/>
  <c r="B40" i="331" s="1"/>
  <c r="F34" i="331"/>
  <c r="J34" i="331" s="1"/>
  <c r="C40" i="331" s="1"/>
  <c r="C36" i="331"/>
  <c r="C45" i="331"/>
  <c r="C46" i="331"/>
  <c r="C47" i="331"/>
  <c r="C48" i="331"/>
  <c r="C49" i="331"/>
  <c r="A61" i="331"/>
  <c r="B61" i="331"/>
  <c r="C61" i="331"/>
  <c r="A62" i="331"/>
  <c r="B62" i="331"/>
  <c r="C62" i="331"/>
  <c r="A63" i="331"/>
  <c r="B63" i="331"/>
  <c r="C63" i="331"/>
  <c r="C2" i="330"/>
  <c r="F2" i="330"/>
  <c r="W2" i="330"/>
  <c r="Y2" i="330"/>
  <c r="K3" i="330"/>
  <c r="I3" i="330"/>
  <c r="J3" i="330"/>
  <c r="K4" i="330"/>
  <c r="I4" i="330"/>
  <c r="J4" i="330"/>
  <c r="K5" i="330"/>
  <c r="I5" i="330"/>
  <c r="J5" i="330"/>
  <c r="K6" i="330"/>
  <c r="I6" i="330"/>
  <c r="J6" i="330"/>
  <c r="K7" i="330"/>
  <c r="I7" i="330"/>
  <c r="J7" i="330"/>
  <c r="K8" i="330"/>
  <c r="I8" i="330"/>
  <c r="J8" i="330"/>
  <c r="K9" i="330"/>
  <c r="I9" i="330"/>
  <c r="J9" i="330"/>
  <c r="K10" i="330"/>
  <c r="I10" i="330"/>
  <c r="J10" i="330"/>
  <c r="K11" i="330"/>
  <c r="I11" i="330"/>
  <c r="J11" i="330"/>
  <c r="K12" i="330"/>
  <c r="I12" i="330"/>
  <c r="J12" i="330"/>
  <c r="K13" i="330"/>
  <c r="I13" i="330"/>
  <c r="J13" i="330"/>
  <c r="K14" i="330"/>
  <c r="I14" i="330"/>
  <c r="J14" i="330"/>
  <c r="K15" i="330"/>
  <c r="I15" i="330"/>
  <c r="J15" i="330"/>
  <c r="K16" i="330"/>
  <c r="I16" i="330"/>
  <c r="J16" i="330"/>
  <c r="K17" i="330"/>
  <c r="I17" i="330"/>
  <c r="J17" i="330"/>
  <c r="K18" i="330"/>
  <c r="I18" i="330"/>
  <c r="J18" i="330"/>
  <c r="K19" i="330"/>
  <c r="I19" i="330"/>
  <c r="J19" i="330"/>
  <c r="K20" i="330"/>
  <c r="I20" i="330"/>
  <c r="J20" i="330"/>
  <c r="K21" i="330"/>
  <c r="I21" i="330"/>
  <c r="J21" i="330"/>
  <c r="K22" i="330"/>
  <c r="I22" i="330"/>
  <c r="J22" i="330"/>
  <c r="K23" i="330"/>
  <c r="I23" i="330"/>
  <c r="J23" i="330"/>
  <c r="K24" i="330"/>
  <c r="I24" i="330"/>
  <c r="J24" i="330"/>
  <c r="K25" i="330"/>
  <c r="I25" i="330"/>
  <c r="J25" i="330"/>
  <c r="K26" i="330"/>
  <c r="I26" i="330"/>
  <c r="J26" i="330"/>
  <c r="K27" i="330"/>
  <c r="I27" i="330"/>
  <c r="J27" i="330"/>
  <c r="K28" i="330"/>
  <c r="I28" i="330"/>
  <c r="J28" i="330"/>
  <c r="K29" i="330"/>
  <c r="I29" i="330"/>
  <c r="J29" i="330"/>
  <c r="K30" i="330"/>
  <c r="I30" i="330"/>
  <c r="J30" i="330"/>
  <c r="K31" i="330"/>
  <c r="I31" i="330"/>
  <c r="J31" i="330"/>
  <c r="K32" i="330"/>
  <c r="I32" i="330"/>
  <c r="J32" i="330"/>
  <c r="E33" i="330"/>
  <c r="I33" i="330" s="1"/>
  <c r="B39" i="330" s="1"/>
  <c r="F33" i="330"/>
  <c r="J33" i="330" s="1"/>
  <c r="C39" i="330" s="1"/>
  <c r="E34" i="330"/>
  <c r="I34" i="330" s="1"/>
  <c r="B40" i="330" s="1"/>
  <c r="F34" i="330"/>
  <c r="J34" i="330" s="1"/>
  <c r="C40" i="330" s="1"/>
  <c r="C36" i="330"/>
  <c r="C45" i="330"/>
  <c r="C46" i="330"/>
  <c r="C47" i="330"/>
  <c r="C48" i="330"/>
  <c r="C49" i="330"/>
  <c r="A61" i="330"/>
  <c r="B61" i="330"/>
  <c r="C61" i="330"/>
  <c r="A62" i="330"/>
  <c r="B62" i="330"/>
  <c r="C62" i="330"/>
  <c r="A63" i="330"/>
  <c r="B63" i="330"/>
  <c r="C63" i="330"/>
  <c r="C2" i="329"/>
  <c r="F2" i="329"/>
  <c r="W2" i="329"/>
  <c r="Y2" i="329"/>
  <c r="K3" i="329"/>
  <c r="I3" i="329"/>
  <c r="J3" i="329"/>
  <c r="K4" i="329"/>
  <c r="I4" i="329"/>
  <c r="J4" i="329"/>
  <c r="K5" i="329"/>
  <c r="I5" i="329"/>
  <c r="J5" i="329"/>
  <c r="K6" i="329"/>
  <c r="I6" i="329"/>
  <c r="J6" i="329"/>
  <c r="K7" i="329"/>
  <c r="I7" i="329"/>
  <c r="J7" i="329"/>
  <c r="K8" i="329"/>
  <c r="I8" i="329"/>
  <c r="J8" i="329"/>
  <c r="K9" i="329"/>
  <c r="I9" i="329"/>
  <c r="J9" i="329"/>
  <c r="K10" i="329"/>
  <c r="I10" i="329"/>
  <c r="J10" i="329"/>
  <c r="K11" i="329"/>
  <c r="I11" i="329"/>
  <c r="J11" i="329"/>
  <c r="K12" i="329"/>
  <c r="I12" i="329"/>
  <c r="J12" i="329"/>
  <c r="K13" i="329"/>
  <c r="I13" i="329"/>
  <c r="J13" i="329"/>
  <c r="K14" i="329"/>
  <c r="I14" i="329"/>
  <c r="J14" i="329"/>
  <c r="K15" i="329"/>
  <c r="I15" i="329"/>
  <c r="J15" i="329"/>
  <c r="K16" i="329"/>
  <c r="I16" i="329"/>
  <c r="J16" i="329"/>
  <c r="K17" i="329"/>
  <c r="I17" i="329"/>
  <c r="J17" i="329"/>
  <c r="K18" i="329"/>
  <c r="I18" i="329"/>
  <c r="J18" i="329"/>
  <c r="K19" i="329"/>
  <c r="I19" i="329"/>
  <c r="J19" i="329"/>
  <c r="K20" i="329"/>
  <c r="I20" i="329"/>
  <c r="J20" i="329"/>
  <c r="K21" i="329"/>
  <c r="I21" i="329"/>
  <c r="J21" i="329"/>
  <c r="K22" i="329"/>
  <c r="I22" i="329"/>
  <c r="J22" i="329"/>
  <c r="K23" i="329"/>
  <c r="I23" i="329"/>
  <c r="J23" i="329"/>
  <c r="K24" i="329"/>
  <c r="I24" i="329"/>
  <c r="J24" i="329"/>
  <c r="K25" i="329"/>
  <c r="I25" i="329"/>
  <c r="J25" i="329"/>
  <c r="K26" i="329"/>
  <c r="I26" i="329"/>
  <c r="J26" i="329"/>
  <c r="K27" i="329"/>
  <c r="I27" i="329"/>
  <c r="J27" i="329"/>
  <c r="K28" i="329"/>
  <c r="I28" i="329"/>
  <c r="J28" i="329"/>
  <c r="K29" i="329"/>
  <c r="I29" i="329"/>
  <c r="J29" i="329"/>
  <c r="K30" i="329"/>
  <c r="I30" i="329"/>
  <c r="J30" i="329"/>
  <c r="K31" i="329"/>
  <c r="I31" i="329"/>
  <c r="J31" i="329"/>
  <c r="K32" i="329"/>
  <c r="I32" i="329"/>
  <c r="J32" i="329"/>
  <c r="E33" i="329"/>
  <c r="I33" i="329" s="1"/>
  <c r="B39" i="329" s="1"/>
  <c r="F33" i="329"/>
  <c r="J33" i="329" s="1"/>
  <c r="C39" i="329" s="1"/>
  <c r="E34" i="329"/>
  <c r="I34" i="329" s="1"/>
  <c r="B40" i="329" s="1"/>
  <c r="F34" i="329"/>
  <c r="J34" i="329" s="1"/>
  <c r="C40" i="329" s="1"/>
  <c r="C36" i="329"/>
  <c r="C45" i="329"/>
  <c r="C46" i="329"/>
  <c r="C47" i="329"/>
  <c r="C48" i="329"/>
  <c r="C49" i="329"/>
  <c r="A61" i="329"/>
  <c r="B61" i="329"/>
  <c r="C61" i="329"/>
  <c r="A62" i="329"/>
  <c r="B62" i="329"/>
  <c r="C62" i="329"/>
  <c r="A63" i="329"/>
  <c r="B63" i="329"/>
  <c r="C63" i="329"/>
  <c r="C2" i="328"/>
  <c r="F2" i="328"/>
  <c r="W2" i="328"/>
  <c r="Y2" i="328"/>
  <c r="K3" i="328"/>
  <c r="I3" i="328"/>
  <c r="J3" i="328"/>
  <c r="K4" i="328"/>
  <c r="I4" i="328"/>
  <c r="J4" i="328"/>
  <c r="K5" i="328"/>
  <c r="I5" i="328"/>
  <c r="J5" i="328"/>
  <c r="K6" i="328"/>
  <c r="I6" i="328"/>
  <c r="J6" i="328"/>
  <c r="K7" i="328"/>
  <c r="I7" i="328"/>
  <c r="J7" i="328"/>
  <c r="K8" i="328"/>
  <c r="I8" i="328"/>
  <c r="J8" i="328"/>
  <c r="K9" i="328"/>
  <c r="I9" i="328"/>
  <c r="J9" i="328"/>
  <c r="K10" i="328"/>
  <c r="I10" i="328"/>
  <c r="J10" i="328"/>
  <c r="K11" i="328"/>
  <c r="I11" i="328"/>
  <c r="J11" i="328"/>
  <c r="K12" i="328"/>
  <c r="I12" i="328"/>
  <c r="J12" i="328"/>
  <c r="K13" i="328"/>
  <c r="I13" i="328"/>
  <c r="J13" i="328"/>
  <c r="K14" i="328"/>
  <c r="I14" i="328"/>
  <c r="J14" i="328"/>
  <c r="K15" i="328"/>
  <c r="I15" i="328"/>
  <c r="J15" i="328"/>
  <c r="K16" i="328"/>
  <c r="I16" i="328"/>
  <c r="J16" i="328"/>
  <c r="K17" i="328"/>
  <c r="I17" i="328"/>
  <c r="J17" i="328"/>
  <c r="K18" i="328"/>
  <c r="I18" i="328"/>
  <c r="J18" i="328"/>
  <c r="K19" i="328"/>
  <c r="I19" i="328"/>
  <c r="J19" i="328"/>
  <c r="K20" i="328"/>
  <c r="I20" i="328"/>
  <c r="J20" i="328"/>
  <c r="K21" i="328"/>
  <c r="I21" i="328"/>
  <c r="J21" i="328"/>
  <c r="K22" i="328"/>
  <c r="I22" i="328"/>
  <c r="J22" i="328"/>
  <c r="K23" i="328"/>
  <c r="I23" i="328"/>
  <c r="J23" i="328"/>
  <c r="K24" i="328"/>
  <c r="I24" i="328"/>
  <c r="J24" i="328"/>
  <c r="K25" i="328"/>
  <c r="I25" i="328"/>
  <c r="J25" i="328"/>
  <c r="K26" i="328"/>
  <c r="I26" i="328"/>
  <c r="J26" i="328"/>
  <c r="K27" i="328"/>
  <c r="I27" i="328"/>
  <c r="J27" i="328"/>
  <c r="K28" i="328"/>
  <c r="I28" i="328"/>
  <c r="J28" i="328"/>
  <c r="K29" i="328"/>
  <c r="I29" i="328"/>
  <c r="J29" i="328"/>
  <c r="K30" i="328"/>
  <c r="I30" i="328"/>
  <c r="J30" i="328"/>
  <c r="K31" i="328"/>
  <c r="I31" i="328"/>
  <c r="J31" i="328"/>
  <c r="K32" i="328"/>
  <c r="I32" i="328"/>
  <c r="J32" i="328"/>
  <c r="E33" i="328"/>
  <c r="I33" i="328" s="1"/>
  <c r="B39" i="328" s="1"/>
  <c r="F33" i="328"/>
  <c r="J33" i="328" s="1"/>
  <c r="C39" i="328" s="1"/>
  <c r="E34" i="328"/>
  <c r="I34" i="328" s="1"/>
  <c r="B40" i="328" s="1"/>
  <c r="F34" i="328"/>
  <c r="J34" i="328" s="1"/>
  <c r="C40" i="328" s="1"/>
  <c r="C36" i="328"/>
  <c r="C45" i="328"/>
  <c r="C46" i="328"/>
  <c r="C47" i="328"/>
  <c r="C48" i="328"/>
  <c r="C49" i="328"/>
  <c r="A61" i="328"/>
  <c r="B61" i="328"/>
  <c r="C61" i="328"/>
  <c r="A62" i="328"/>
  <c r="B62" i="328"/>
  <c r="C62" i="328"/>
  <c r="A63" i="328"/>
  <c r="B63" i="328"/>
  <c r="C63" i="328"/>
  <c r="C2" i="327"/>
  <c r="F2" i="327"/>
  <c r="W2" i="327"/>
  <c r="Y2" i="327"/>
  <c r="I3" i="327"/>
  <c r="J3" i="327"/>
  <c r="K4" i="327"/>
  <c r="I4" i="327"/>
  <c r="J4" i="327"/>
  <c r="K5" i="327"/>
  <c r="I5" i="327"/>
  <c r="J5" i="327"/>
  <c r="K6" i="327"/>
  <c r="I6" i="327"/>
  <c r="J6" i="327"/>
  <c r="K7" i="327"/>
  <c r="I7" i="327"/>
  <c r="J7" i="327"/>
  <c r="K8" i="327"/>
  <c r="I8" i="327"/>
  <c r="J8" i="327"/>
  <c r="K9" i="327"/>
  <c r="I9" i="327"/>
  <c r="J9" i="327"/>
  <c r="K10" i="327"/>
  <c r="I10" i="327"/>
  <c r="J10" i="327"/>
  <c r="K11" i="327"/>
  <c r="I11" i="327"/>
  <c r="J11" i="327"/>
  <c r="K12" i="327"/>
  <c r="I12" i="327"/>
  <c r="J12" i="327"/>
  <c r="K13" i="327"/>
  <c r="I13" i="327"/>
  <c r="J13" i="327"/>
  <c r="K14" i="327"/>
  <c r="I14" i="327"/>
  <c r="J14" i="327"/>
  <c r="K15" i="327"/>
  <c r="I15" i="327"/>
  <c r="J15" i="327"/>
  <c r="K16" i="327"/>
  <c r="I16" i="327"/>
  <c r="J16" i="327"/>
  <c r="K17" i="327"/>
  <c r="I17" i="327"/>
  <c r="J17" i="327"/>
  <c r="K18" i="327"/>
  <c r="I18" i="327"/>
  <c r="J18" i="327"/>
  <c r="K19" i="327"/>
  <c r="I19" i="327"/>
  <c r="J19" i="327"/>
  <c r="K20" i="327"/>
  <c r="I20" i="327"/>
  <c r="J20" i="327"/>
  <c r="K21" i="327"/>
  <c r="I21" i="327"/>
  <c r="J21" i="327"/>
  <c r="K22" i="327"/>
  <c r="I22" i="327"/>
  <c r="J22" i="327"/>
  <c r="K23" i="327"/>
  <c r="I23" i="327"/>
  <c r="J23" i="327"/>
  <c r="K24" i="327"/>
  <c r="I24" i="327"/>
  <c r="J24" i="327"/>
  <c r="K25" i="327"/>
  <c r="I25" i="327"/>
  <c r="J25" i="327"/>
  <c r="K26" i="327"/>
  <c r="I26" i="327"/>
  <c r="J26" i="327"/>
  <c r="K27" i="327"/>
  <c r="I27" i="327"/>
  <c r="J27" i="327"/>
  <c r="K28" i="327"/>
  <c r="I28" i="327"/>
  <c r="J28" i="327"/>
  <c r="K29" i="327"/>
  <c r="I29" i="327"/>
  <c r="J29" i="327"/>
  <c r="K30" i="327"/>
  <c r="I30" i="327"/>
  <c r="J30" i="327"/>
  <c r="K31" i="327"/>
  <c r="I31" i="327"/>
  <c r="J31" i="327"/>
  <c r="K32" i="327"/>
  <c r="I32" i="327"/>
  <c r="J32" i="327"/>
  <c r="E33" i="327"/>
  <c r="I33" i="327" s="1"/>
  <c r="B39" i="327" s="1"/>
  <c r="F33" i="327"/>
  <c r="J33" i="327" s="1"/>
  <c r="C39" i="327" s="1"/>
  <c r="E34" i="327"/>
  <c r="I34" i="327" s="1"/>
  <c r="B40" i="327" s="1"/>
  <c r="F34" i="327"/>
  <c r="J34" i="327" s="1"/>
  <c r="C40" i="327" s="1"/>
  <c r="C36" i="327"/>
  <c r="C45" i="327"/>
  <c r="C46" i="327"/>
  <c r="C47" i="327"/>
  <c r="C48" i="327"/>
  <c r="C49" i="327"/>
  <c r="A61" i="327"/>
  <c r="B61" i="327"/>
  <c r="C61" i="327"/>
  <c r="A62" i="327"/>
  <c r="B62" i="327"/>
  <c r="C62" i="327"/>
  <c r="A63" i="327"/>
  <c r="B63" i="327"/>
  <c r="C63" i="327"/>
  <c r="C2" i="326"/>
  <c r="F2" i="326"/>
  <c r="W2" i="326"/>
  <c r="Y2" i="326"/>
  <c r="K3" i="326"/>
  <c r="I3" i="326"/>
  <c r="J3" i="326"/>
  <c r="K4" i="326"/>
  <c r="I4" i="326"/>
  <c r="J4" i="326"/>
  <c r="K5" i="326"/>
  <c r="I5" i="326"/>
  <c r="J5" i="326"/>
  <c r="K6" i="326"/>
  <c r="I6" i="326"/>
  <c r="J6" i="326"/>
  <c r="K7" i="326"/>
  <c r="I7" i="326"/>
  <c r="J7" i="326"/>
  <c r="K8" i="326"/>
  <c r="I8" i="326"/>
  <c r="J8" i="326"/>
  <c r="K9" i="326"/>
  <c r="I9" i="326"/>
  <c r="J9" i="326"/>
  <c r="K10" i="326"/>
  <c r="I10" i="326"/>
  <c r="J10" i="326"/>
  <c r="K11" i="326"/>
  <c r="I11" i="326"/>
  <c r="J11" i="326"/>
  <c r="K12" i="326"/>
  <c r="I12" i="326"/>
  <c r="J12" i="326"/>
  <c r="K13" i="326"/>
  <c r="I13" i="326"/>
  <c r="J13" i="326"/>
  <c r="K14" i="326"/>
  <c r="I14" i="326"/>
  <c r="J14" i="326"/>
  <c r="K15" i="326"/>
  <c r="I15" i="326"/>
  <c r="J15" i="326"/>
  <c r="K16" i="326"/>
  <c r="I16" i="326"/>
  <c r="J16" i="326"/>
  <c r="K17" i="326"/>
  <c r="I17" i="326"/>
  <c r="J17" i="326"/>
  <c r="K18" i="326"/>
  <c r="I18" i="326"/>
  <c r="J18" i="326"/>
  <c r="K19" i="326"/>
  <c r="I19" i="326"/>
  <c r="J19" i="326"/>
  <c r="K20" i="326"/>
  <c r="I20" i="326"/>
  <c r="J20" i="326"/>
  <c r="K21" i="326"/>
  <c r="I21" i="326"/>
  <c r="J21" i="326"/>
  <c r="K22" i="326"/>
  <c r="I22" i="326"/>
  <c r="J22" i="326"/>
  <c r="K23" i="326"/>
  <c r="I23" i="326"/>
  <c r="J23" i="326"/>
  <c r="K24" i="326"/>
  <c r="I24" i="326"/>
  <c r="J24" i="326"/>
  <c r="K25" i="326"/>
  <c r="I25" i="326"/>
  <c r="J25" i="326"/>
  <c r="K26" i="326"/>
  <c r="I26" i="326"/>
  <c r="J26" i="326"/>
  <c r="K27" i="326"/>
  <c r="I27" i="326"/>
  <c r="J27" i="326"/>
  <c r="K28" i="326"/>
  <c r="I28" i="326"/>
  <c r="J28" i="326"/>
  <c r="K29" i="326"/>
  <c r="I29" i="326"/>
  <c r="J29" i="326"/>
  <c r="K30" i="326"/>
  <c r="I30" i="326"/>
  <c r="J30" i="326"/>
  <c r="K31" i="326"/>
  <c r="I31" i="326"/>
  <c r="J31" i="326"/>
  <c r="K32" i="326"/>
  <c r="I32" i="326"/>
  <c r="J32" i="326"/>
  <c r="E33" i="326"/>
  <c r="I33" i="326" s="1"/>
  <c r="B39" i="326" s="1"/>
  <c r="F33" i="326"/>
  <c r="J33" i="326" s="1"/>
  <c r="C39" i="326" s="1"/>
  <c r="E34" i="326"/>
  <c r="I34" i="326" s="1"/>
  <c r="B40" i="326" s="1"/>
  <c r="F34" i="326"/>
  <c r="J34" i="326" s="1"/>
  <c r="C40" i="326" s="1"/>
  <c r="C36" i="326"/>
  <c r="C45" i="326"/>
  <c r="C46" i="326"/>
  <c r="C47" i="326"/>
  <c r="C48" i="326"/>
  <c r="C49" i="326"/>
  <c r="A61" i="326"/>
  <c r="B61" i="326"/>
  <c r="C61" i="326"/>
  <c r="A62" i="326"/>
  <c r="B62" i="326"/>
  <c r="C62" i="326"/>
  <c r="A63" i="326"/>
  <c r="B63" i="326"/>
  <c r="C63" i="326"/>
  <c r="C2" i="325"/>
  <c r="F2" i="325"/>
  <c r="W2" i="325"/>
  <c r="Y2" i="325"/>
  <c r="K3" i="325"/>
  <c r="I3" i="325"/>
  <c r="J3" i="325"/>
  <c r="K4" i="325"/>
  <c r="I4" i="325"/>
  <c r="J4" i="325"/>
  <c r="K5" i="325"/>
  <c r="I5" i="325"/>
  <c r="J5" i="325"/>
  <c r="K6" i="325"/>
  <c r="I6" i="325"/>
  <c r="J6" i="325"/>
  <c r="K7" i="325"/>
  <c r="I7" i="325"/>
  <c r="J7" i="325"/>
  <c r="K8" i="325"/>
  <c r="I8" i="325"/>
  <c r="J8" i="325"/>
  <c r="K9" i="325"/>
  <c r="I9" i="325"/>
  <c r="J9" i="325"/>
  <c r="K10" i="325"/>
  <c r="I10" i="325"/>
  <c r="J10" i="325"/>
  <c r="K11" i="325"/>
  <c r="I11" i="325"/>
  <c r="J11" i="325"/>
  <c r="K12" i="325"/>
  <c r="I12" i="325"/>
  <c r="J12" i="325"/>
  <c r="K13" i="325"/>
  <c r="I13" i="325"/>
  <c r="J13" i="325"/>
  <c r="K14" i="325"/>
  <c r="I14" i="325"/>
  <c r="J14" i="325"/>
  <c r="K15" i="325"/>
  <c r="I15" i="325"/>
  <c r="J15" i="325"/>
  <c r="K16" i="325"/>
  <c r="I16" i="325"/>
  <c r="J16" i="325"/>
  <c r="K17" i="325"/>
  <c r="I17" i="325"/>
  <c r="J17" i="325"/>
  <c r="K18" i="325"/>
  <c r="I18" i="325"/>
  <c r="J18" i="325"/>
  <c r="K19" i="325"/>
  <c r="I19" i="325"/>
  <c r="J19" i="325"/>
  <c r="K20" i="325"/>
  <c r="I20" i="325"/>
  <c r="J20" i="325"/>
  <c r="K21" i="325"/>
  <c r="I21" i="325"/>
  <c r="J21" i="325"/>
  <c r="K22" i="325"/>
  <c r="I22" i="325"/>
  <c r="J22" i="325"/>
  <c r="K23" i="325"/>
  <c r="I23" i="325"/>
  <c r="J23" i="325"/>
  <c r="K24" i="325"/>
  <c r="I24" i="325"/>
  <c r="J24" i="325"/>
  <c r="K25" i="325"/>
  <c r="I25" i="325"/>
  <c r="J25" i="325"/>
  <c r="K26" i="325"/>
  <c r="I26" i="325"/>
  <c r="J26" i="325"/>
  <c r="K27" i="325"/>
  <c r="I27" i="325"/>
  <c r="J27" i="325"/>
  <c r="K28" i="325"/>
  <c r="I28" i="325"/>
  <c r="J28" i="325"/>
  <c r="K29" i="325"/>
  <c r="I29" i="325"/>
  <c r="J29" i="325"/>
  <c r="K30" i="325"/>
  <c r="I30" i="325"/>
  <c r="J30" i="325"/>
  <c r="K31" i="325"/>
  <c r="I31" i="325"/>
  <c r="J31" i="325"/>
  <c r="K32" i="325"/>
  <c r="I32" i="325"/>
  <c r="J32" i="325"/>
  <c r="E33" i="325"/>
  <c r="I33" i="325" s="1"/>
  <c r="B39" i="325" s="1"/>
  <c r="F33" i="325"/>
  <c r="J33" i="325" s="1"/>
  <c r="C39" i="325" s="1"/>
  <c r="E34" i="325"/>
  <c r="I34" i="325" s="1"/>
  <c r="B40" i="325" s="1"/>
  <c r="F34" i="325"/>
  <c r="J34" i="325" s="1"/>
  <c r="C40" i="325" s="1"/>
  <c r="C36" i="325"/>
  <c r="C45" i="325"/>
  <c r="C46" i="325"/>
  <c r="C47" i="325"/>
  <c r="C48" i="325"/>
  <c r="C49" i="325"/>
  <c r="A61" i="325"/>
  <c r="B61" i="325"/>
  <c r="C61" i="325"/>
  <c r="A62" i="325"/>
  <c r="B62" i="325"/>
  <c r="C62" i="325"/>
  <c r="A63" i="325"/>
  <c r="B63" i="325"/>
  <c r="C63" i="325"/>
  <c r="C2" i="324"/>
  <c r="F2" i="324"/>
  <c r="W2" i="324"/>
  <c r="Y2" i="324"/>
  <c r="K3" i="324"/>
  <c r="I3" i="324"/>
  <c r="J3" i="324"/>
  <c r="K4" i="324"/>
  <c r="I4" i="324"/>
  <c r="J4" i="324"/>
  <c r="K5" i="324"/>
  <c r="I5" i="324"/>
  <c r="J5" i="324"/>
  <c r="K6" i="324"/>
  <c r="I6" i="324"/>
  <c r="J6" i="324"/>
  <c r="K7" i="324"/>
  <c r="I7" i="324"/>
  <c r="J7" i="324"/>
  <c r="K8" i="324"/>
  <c r="I8" i="324"/>
  <c r="J8" i="324"/>
  <c r="K9" i="324"/>
  <c r="I9" i="324"/>
  <c r="J9" i="324"/>
  <c r="K10" i="324"/>
  <c r="I10" i="324"/>
  <c r="J10" i="324"/>
  <c r="K11" i="324"/>
  <c r="I11" i="324"/>
  <c r="J11" i="324"/>
  <c r="K12" i="324"/>
  <c r="I12" i="324"/>
  <c r="J12" i="324"/>
  <c r="K13" i="324"/>
  <c r="I13" i="324"/>
  <c r="J13" i="324"/>
  <c r="K14" i="324"/>
  <c r="I14" i="324"/>
  <c r="J14" i="324"/>
  <c r="K15" i="324"/>
  <c r="I15" i="324"/>
  <c r="J15" i="324"/>
  <c r="K16" i="324"/>
  <c r="I16" i="324"/>
  <c r="J16" i="324"/>
  <c r="K17" i="324"/>
  <c r="I17" i="324"/>
  <c r="J17" i="324"/>
  <c r="K18" i="324"/>
  <c r="I18" i="324"/>
  <c r="J18" i="324"/>
  <c r="K19" i="324"/>
  <c r="I19" i="324"/>
  <c r="J19" i="324"/>
  <c r="K20" i="324"/>
  <c r="I20" i="324"/>
  <c r="J20" i="324"/>
  <c r="K21" i="324"/>
  <c r="I21" i="324"/>
  <c r="J21" i="324"/>
  <c r="K22" i="324"/>
  <c r="I22" i="324"/>
  <c r="J22" i="324"/>
  <c r="K23" i="324"/>
  <c r="I23" i="324"/>
  <c r="J23" i="324"/>
  <c r="K24" i="324"/>
  <c r="I24" i="324"/>
  <c r="J24" i="324"/>
  <c r="K25" i="324"/>
  <c r="I25" i="324"/>
  <c r="J25" i="324"/>
  <c r="K26" i="324"/>
  <c r="I26" i="324"/>
  <c r="J26" i="324"/>
  <c r="K27" i="324"/>
  <c r="I27" i="324"/>
  <c r="J27" i="324"/>
  <c r="K28" i="324"/>
  <c r="I28" i="324"/>
  <c r="J28" i="324"/>
  <c r="K29" i="324"/>
  <c r="I29" i="324"/>
  <c r="J29" i="324"/>
  <c r="K30" i="324"/>
  <c r="I30" i="324"/>
  <c r="J30" i="324"/>
  <c r="K31" i="324"/>
  <c r="I31" i="324"/>
  <c r="J31" i="324"/>
  <c r="K32" i="324"/>
  <c r="I32" i="324"/>
  <c r="J32" i="324"/>
  <c r="E33" i="324"/>
  <c r="I33" i="324" s="1"/>
  <c r="B39" i="324" s="1"/>
  <c r="F33" i="324"/>
  <c r="J33" i="324" s="1"/>
  <c r="C39" i="324" s="1"/>
  <c r="E34" i="324"/>
  <c r="I34" i="324" s="1"/>
  <c r="B40" i="324" s="1"/>
  <c r="F34" i="324"/>
  <c r="J34" i="324" s="1"/>
  <c r="C40" i="324" s="1"/>
  <c r="C36" i="324"/>
  <c r="C45" i="324"/>
  <c r="C46" i="324"/>
  <c r="C47" i="324"/>
  <c r="C48" i="324"/>
  <c r="C49" i="324"/>
  <c r="A61" i="324"/>
  <c r="B61" i="324"/>
  <c r="C61" i="324"/>
  <c r="A62" i="324"/>
  <c r="B62" i="324"/>
  <c r="C62" i="324"/>
  <c r="A63" i="324"/>
  <c r="B63" i="324"/>
  <c r="C63" i="324"/>
  <c r="C2" i="323"/>
  <c r="F2" i="323"/>
  <c r="W2" i="323"/>
  <c r="Y2" i="323"/>
  <c r="K3" i="323"/>
  <c r="I3" i="323"/>
  <c r="J3" i="323"/>
  <c r="K4" i="323"/>
  <c r="I4" i="323"/>
  <c r="J4" i="323"/>
  <c r="K5" i="323"/>
  <c r="I5" i="323"/>
  <c r="J5" i="323"/>
  <c r="K6" i="323"/>
  <c r="I6" i="323"/>
  <c r="J6" i="323"/>
  <c r="K7" i="323"/>
  <c r="I7" i="323"/>
  <c r="J7" i="323"/>
  <c r="K8" i="323"/>
  <c r="I8" i="323"/>
  <c r="J8" i="323"/>
  <c r="K9" i="323"/>
  <c r="I9" i="323"/>
  <c r="J9" i="323"/>
  <c r="K10" i="323"/>
  <c r="I10" i="323"/>
  <c r="J10" i="323"/>
  <c r="K11" i="323"/>
  <c r="I11" i="323"/>
  <c r="J11" i="323"/>
  <c r="K12" i="323"/>
  <c r="I12" i="323"/>
  <c r="J12" i="323"/>
  <c r="K13" i="323"/>
  <c r="I13" i="323"/>
  <c r="J13" i="323"/>
  <c r="K14" i="323"/>
  <c r="I14" i="323"/>
  <c r="J14" i="323"/>
  <c r="K15" i="323"/>
  <c r="I15" i="323"/>
  <c r="J15" i="323"/>
  <c r="K16" i="323"/>
  <c r="I16" i="323"/>
  <c r="J16" i="323"/>
  <c r="K17" i="323"/>
  <c r="I17" i="323"/>
  <c r="J17" i="323"/>
  <c r="K18" i="323"/>
  <c r="I18" i="323"/>
  <c r="J18" i="323"/>
  <c r="K19" i="323"/>
  <c r="I19" i="323"/>
  <c r="J19" i="323"/>
  <c r="K20" i="323"/>
  <c r="I20" i="323"/>
  <c r="J20" i="323"/>
  <c r="K21" i="323"/>
  <c r="I21" i="323"/>
  <c r="J21" i="323"/>
  <c r="K22" i="323"/>
  <c r="I22" i="323"/>
  <c r="J22" i="323"/>
  <c r="K23" i="323"/>
  <c r="I23" i="323"/>
  <c r="J23" i="323"/>
  <c r="K24" i="323"/>
  <c r="I24" i="323"/>
  <c r="J24" i="323"/>
  <c r="K25" i="323"/>
  <c r="I25" i="323"/>
  <c r="J25" i="323"/>
  <c r="K26" i="323"/>
  <c r="I26" i="323"/>
  <c r="J26" i="323"/>
  <c r="K27" i="323"/>
  <c r="I27" i="323"/>
  <c r="J27" i="323"/>
  <c r="K28" i="323"/>
  <c r="I28" i="323"/>
  <c r="J28" i="323"/>
  <c r="K29" i="323"/>
  <c r="I29" i="323"/>
  <c r="J29" i="323"/>
  <c r="K30" i="323"/>
  <c r="I30" i="323"/>
  <c r="J30" i="323"/>
  <c r="K31" i="323"/>
  <c r="I31" i="323"/>
  <c r="J31" i="323"/>
  <c r="K32" i="323"/>
  <c r="I32" i="323"/>
  <c r="J32" i="323"/>
  <c r="E33" i="323"/>
  <c r="I33" i="323" s="1"/>
  <c r="B39" i="323" s="1"/>
  <c r="F33" i="323"/>
  <c r="J33" i="323" s="1"/>
  <c r="C39" i="323" s="1"/>
  <c r="E34" i="323"/>
  <c r="I34" i="323" s="1"/>
  <c r="B40" i="323" s="1"/>
  <c r="F34" i="323"/>
  <c r="J34" i="323" s="1"/>
  <c r="C40" i="323" s="1"/>
  <c r="C36" i="323"/>
  <c r="C45" i="323"/>
  <c r="C46" i="323"/>
  <c r="C47" i="323"/>
  <c r="C48" i="323"/>
  <c r="C49" i="323"/>
  <c r="A61" i="323"/>
  <c r="B61" i="323"/>
  <c r="C61" i="323"/>
  <c r="A62" i="323"/>
  <c r="B62" i="323"/>
  <c r="C62" i="323"/>
  <c r="A63" i="323"/>
  <c r="B63" i="323"/>
  <c r="C63" i="323"/>
  <c r="C2" i="322"/>
  <c r="F2" i="322"/>
  <c r="W2" i="322"/>
  <c r="Y2" i="322"/>
  <c r="K3" i="322"/>
  <c r="I3" i="322"/>
  <c r="J3" i="322"/>
  <c r="K4" i="322"/>
  <c r="I4" i="322"/>
  <c r="J4" i="322"/>
  <c r="K5" i="322"/>
  <c r="I5" i="322"/>
  <c r="J5" i="322"/>
  <c r="K6" i="322"/>
  <c r="I6" i="322"/>
  <c r="J6" i="322"/>
  <c r="K7" i="322"/>
  <c r="I7" i="322"/>
  <c r="J7" i="322"/>
  <c r="K8" i="322"/>
  <c r="I8" i="322"/>
  <c r="J8" i="322"/>
  <c r="K9" i="322"/>
  <c r="I9" i="322"/>
  <c r="J9" i="322"/>
  <c r="K10" i="322"/>
  <c r="I10" i="322"/>
  <c r="J10" i="322"/>
  <c r="K11" i="322"/>
  <c r="I11" i="322"/>
  <c r="J11" i="322"/>
  <c r="K12" i="322"/>
  <c r="I12" i="322"/>
  <c r="J12" i="322"/>
  <c r="K13" i="322"/>
  <c r="I13" i="322"/>
  <c r="J13" i="322"/>
  <c r="K14" i="322"/>
  <c r="I14" i="322"/>
  <c r="J14" i="322"/>
  <c r="K15" i="322"/>
  <c r="I15" i="322"/>
  <c r="J15" i="322"/>
  <c r="K16" i="322"/>
  <c r="I16" i="322"/>
  <c r="J16" i="322"/>
  <c r="K17" i="322"/>
  <c r="I17" i="322"/>
  <c r="J17" i="322"/>
  <c r="K18" i="322"/>
  <c r="I18" i="322"/>
  <c r="J18" i="322"/>
  <c r="K19" i="322"/>
  <c r="I19" i="322"/>
  <c r="J19" i="322"/>
  <c r="K20" i="322"/>
  <c r="I20" i="322"/>
  <c r="J20" i="322"/>
  <c r="K21" i="322"/>
  <c r="I21" i="322"/>
  <c r="J21" i="322"/>
  <c r="K22" i="322"/>
  <c r="I22" i="322"/>
  <c r="J22" i="322"/>
  <c r="K23" i="322"/>
  <c r="I23" i="322"/>
  <c r="J23" i="322"/>
  <c r="K24" i="322"/>
  <c r="I24" i="322"/>
  <c r="J24" i="322"/>
  <c r="K25" i="322"/>
  <c r="I25" i="322"/>
  <c r="J25" i="322"/>
  <c r="K26" i="322"/>
  <c r="I26" i="322"/>
  <c r="J26" i="322"/>
  <c r="K27" i="322"/>
  <c r="I27" i="322"/>
  <c r="J27" i="322"/>
  <c r="K28" i="322"/>
  <c r="I28" i="322"/>
  <c r="J28" i="322"/>
  <c r="K29" i="322"/>
  <c r="I29" i="322"/>
  <c r="J29" i="322"/>
  <c r="K30" i="322"/>
  <c r="I30" i="322"/>
  <c r="J30" i="322"/>
  <c r="K31" i="322"/>
  <c r="I31" i="322"/>
  <c r="J31" i="322"/>
  <c r="K32" i="322"/>
  <c r="I32" i="322"/>
  <c r="J32" i="322"/>
  <c r="E33" i="322"/>
  <c r="I33" i="322" s="1"/>
  <c r="B39" i="322" s="1"/>
  <c r="F33" i="322"/>
  <c r="J33" i="322" s="1"/>
  <c r="C39" i="322" s="1"/>
  <c r="E34" i="322"/>
  <c r="I34" i="322" s="1"/>
  <c r="B40" i="322" s="1"/>
  <c r="F34" i="322"/>
  <c r="J34" i="322" s="1"/>
  <c r="C40" i="322" s="1"/>
  <c r="C36" i="322"/>
  <c r="C45" i="322"/>
  <c r="C46" i="322"/>
  <c r="C47" i="322"/>
  <c r="C48" i="322"/>
  <c r="C49" i="322"/>
  <c r="A61" i="322"/>
  <c r="B61" i="322"/>
  <c r="C61" i="322"/>
  <c r="A62" i="322"/>
  <c r="B62" i="322"/>
  <c r="C62" i="322"/>
  <c r="A63" i="322"/>
  <c r="B63" i="322"/>
  <c r="C63" i="322"/>
  <c r="C2" i="321"/>
  <c r="F2" i="321"/>
  <c r="W2" i="321"/>
  <c r="Y2" i="321"/>
  <c r="K3" i="321"/>
  <c r="I3" i="321"/>
  <c r="J3" i="321"/>
  <c r="K4" i="321"/>
  <c r="I4" i="321"/>
  <c r="J4" i="321"/>
  <c r="K5" i="321"/>
  <c r="I5" i="321"/>
  <c r="J5" i="321"/>
  <c r="K6" i="321"/>
  <c r="I6" i="321"/>
  <c r="J6" i="321"/>
  <c r="K7" i="321"/>
  <c r="I7" i="321"/>
  <c r="J7" i="321"/>
  <c r="K8" i="321"/>
  <c r="I8" i="321"/>
  <c r="J8" i="321"/>
  <c r="K9" i="321"/>
  <c r="I9" i="321"/>
  <c r="J9" i="321"/>
  <c r="K10" i="321"/>
  <c r="I10" i="321"/>
  <c r="J10" i="321"/>
  <c r="K11" i="321"/>
  <c r="I11" i="321"/>
  <c r="J11" i="321"/>
  <c r="K12" i="321"/>
  <c r="I12" i="321"/>
  <c r="J12" i="321"/>
  <c r="K13" i="321"/>
  <c r="I13" i="321"/>
  <c r="J13" i="321"/>
  <c r="K14" i="321"/>
  <c r="I14" i="321"/>
  <c r="J14" i="321"/>
  <c r="K15" i="321"/>
  <c r="I15" i="321"/>
  <c r="J15" i="321"/>
  <c r="K16" i="321"/>
  <c r="I16" i="321"/>
  <c r="J16" i="321"/>
  <c r="K17" i="321"/>
  <c r="I17" i="321"/>
  <c r="J17" i="321"/>
  <c r="K18" i="321"/>
  <c r="I18" i="321"/>
  <c r="J18" i="321"/>
  <c r="K19" i="321"/>
  <c r="I19" i="321"/>
  <c r="J19" i="321"/>
  <c r="K20" i="321"/>
  <c r="I20" i="321"/>
  <c r="J20" i="321"/>
  <c r="K21" i="321"/>
  <c r="I21" i="321"/>
  <c r="J21" i="321"/>
  <c r="K22" i="321"/>
  <c r="I22" i="321"/>
  <c r="J22" i="321"/>
  <c r="K23" i="321"/>
  <c r="I23" i="321"/>
  <c r="J23" i="321"/>
  <c r="K24" i="321"/>
  <c r="I24" i="321"/>
  <c r="J24" i="321"/>
  <c r="K25" i="321"/>
  <c r="I25" i="321"/>
  <c r="J25" i="321"/>
  <c r="K26" i="321"/>
  <c r="I26" i="321"/>
  <c r="J26" i="321"/>
  <c r="K27" i="321"/>
  <c r="I27" i="321"/>
  <c r="J27" i="321"/>
  <c r="K28" i="321"/>
  <c r="I28" i="321"/>
  <c r="J28" i="321"/>
  <c r="K29" i="321"/>
  <c r="I29" i="321"/>
  <c r="J29" i="321"/>
  <c r="K30" i="321"/>
  <c r="I30" i="321"/>
  <c r="J30" i="321"/>
  <c r="K31" i="321"/>
  <c r="I31" i="321"/>
  <c r="J31" i="321"/>
  <c r="K32" i="321"/>
  <c r="I32" i="321"/>
  <c r="J32" i="321"/>
  <c r="E33" i="321"/>
  <c r="I33" i="321" s="1"/>
  <c r="B39" i="321" s="1"/>
  <c r="F33" i="321"/>
  <c r="J33" i="321" s="1"/>
  <c r="C39" i="321" s="1"/>
  <c r="E34" i="321"/>
  <c r="I34" i="321" s="1"/>
  <c r="B40" i="321" s="1"/>
  <c r="F34" i="321"/>
  <c r="J34" i="321" s="1"/>
  <c r="C40" i="321" s="1"/>
  <c r="C36" i="321"/>
  <c r="C45" i="321"/>
  <c r="C46" i="321"/>
  <c r="C47" i="321"/>
  <c r="C48" i="321"/>
  <c r="C49" i="321"/>
  <c r="A61" i="321"/>
  <c r="B61" i="321"/>
  <c r="C61" i="321"/>
  <c r="A62" i="321"/>
  <c r="B62" i="321"/>
  <c r="C62" i="321"/>
  <c r="A63" i="321"/>
  <c r="B63" i="321"/>
  <c r="C63" i="321"/>
  <c r="C2" i="320"/>
  <c r="F2" i="320"/>
  <c r="W2" i="320"/>
  <c r="Y2" i="320"/>
  <c r="K3" i="320"/>
  <c r="I3" i="320"/>
  <c r="J3" i="320"/>
  <c r="K4" i="320"/>
  <c r="I4" i="320"/>
  <c r="J4" i="320"/>
  <c r="K5" i="320"/>
  <c r="I5" i="320"/>
  <c r="J5" i="320"/>
  <c r="K6" i="320"/>
  <c r="I6" i="320"/>
  <c r="J6" i="320"/>
  <c r="K7" i="320"/>
  <c r="I7" i="320"/>
  <c r="J7" i="320"/>
  <c r="K8" i="320"/>
  <c r="I8" i="320"/>
  <c r="J8" i="320"/>
  <c r="K9" i="320"/>
  <c r="I9" i="320"/>
  <c r="J9" i="320"/>
  <c r="K10" i="320"/>
  <c r="I10" i="320"/>
  <c r="J10" i="320"/>
  <c r="K11" i="320"/>
  <c r="I11" i="320"/>
  <c r="J11" i="320"/>
  <c r="K12" i="320"/>
  <c r="I12" i="320"/>
  <c r="J12" i="320"/>
  <c r="K13" i="320"/>
  <c r="I13" i="320"/>
  <c r="J13" i="320"/>
  <c r="K14" i="320"/>
  <c r="I14" i="320"/>
  <c r="J14" i="320"/>
  <c r="K15" i="320"/>
  <c r="I15" i="320"/>
  <c r="J15" i="320"/>
  <c r="K16" i="320"/>
  <c r="I16" i="320"/>
  <c r="J16" i="320"/>
  <c r="K17" i="320"/>
  <c r="I17" i="320"/>
  <c r="J17" i="320"/>
  <c r="K18" i="320"/>
  <c r="I18" i="320"/>
  <c r="J18" i="320"/>
  <c r="K19" i="320"/>
  <c r="I19" i="320"/>
  <c r="J19" i="320"/>
  <c r="K20" i="320"/>
  <c r="I20" i="320"/>
  <c r="J20" i="320"/>
  <c r="K21" i="320"/>
  <c r="I21" i="320"/>
  <c r="J21" i="320"/>
  <c r="K22" i="320"/>
  <c r="I22" i="320"/>
  <c r="J22" i="320"/>
  <c r="K23" i="320"/>
  <c r="I23" i="320"/>
  <c r="J23" i="320"/>
  <c r="K24" i="320"/>
  <c r="I24" i="320"/>
  <c r="J24" i="320"/>
  <c r="K25" i="320"/>
  <c r="I25" i="320"/>
  <c r="J25" i="320"/>
  <c r="K26" i="320"/>
  <c r="I26" i="320"/>
  <c r="J26" i="320"/>
  <c r="K27" i="320"/>
  <c r="I27" i="320"/>
  <c r="J27" i="320"/>
  <c r="K28" i="320"/>
  <c r="I28" i="320"/>
  <c r="J28" i="320"/>
  <c r="K29" i="320"/>
  <c r="I29" i="320"/>
  <c r="J29" i="320"/>
  <c r="K30" i="320"/>
  <c r="I30" i="320"/>
  <c r="J30" i="320"/>
  <c r="K31" i="320"/>
  <c r="I31" i="320"/>
  <c r="J31" i="320"/>
  <c r="K32" i="320"/>
  <c r="I32" i="320"/>
  <c r="J32" i="320"/>
  <c r="E33" i="320"/>
  <c r="I33" i="320" s="1"/>
  <c r="B39" i="320" s="1"/>
  <c r="F33" i="320"/>
  <c r="J33" i="320" s="1"/>
  <c r="C39" i="320" s="1"/>
  <c r="E34" i="320"/>
  <c r="I34" i="320" s="1"/>
  <c r="B40" i="320" s="1"/>
  <c r="F34" i="320"/>
  <c r="J34" i="320" s="1"/>
  <c r="C40" i="320" s="1"/>
  <c r="C36" i="320"/>
  <c r="C45" i="320"/>
  <c r="C46" i="320"/>
  <c r="C47" i="320"/>
  <c r="C48" i="320"/>
  <c r="C49" i="320"/>
  <c r="A61" i="320"/>
  <c r="B61" i="320"/>
  <c r="C61" i="320"/>
  <c r="A62" i="320"/>
  <c r="B62" i="320"/>
  <c r="C62" i="320"/>
  <c r="A63" i="320"/>
  <c r="B63" i="320"/>
  <c r="C63" i="320"/>
  <c r="C2" i="319"/>
  <c r="F2" i="319"/>
  <c r="W2" i="319"/>
  <c r="Y2" i="319"/>
  <c r="K3" i="319"/>
  <c r="I3" i="319"/>
  <c r="J3" i="319"/>
  <c r="K4" i="319"/>
  <c r="I4" i="319"/>
  <c r="J4" i="319"/>
  <c r="K5" i="319"/>
  <c r="I5" i="319"/>
  <c r="J5" i="319"/>
  <c r="K6" i="319"/>
  <c r="I6" i="319"/>
  <c r="J6" i="319"/>
  <c r="K7" i="319"/>
  <c r="I7" i="319"/>
  <c r="J7" i="319"/>
  <c r="K8" i="319"/>
  <c r="I8" i="319"/>
  <c r="J8" i="319"/>
  <c r="K9" i="319"/>
  <c r="I9" i="319"/>
  <c r="J9" i="319"/>
  <c r="K10" i="319"/>
  <c r="I10" i="319"/>
  <c r="J10" i="319"/>
  <c r="K11" i="319"/>
  <c r="I11" i="319"/>
  <c r="J11" i="319"/>
  <c r="K12" i="319"/>
  <c r="I12" i="319"/>
  <c r="J12" i="319"/>
  <c r="K13" i="319"/>
  <c r="I13" i="319"/>
  <c r="J13" i="319"/>
  <c r="K14" i="319"/>
  <c r="I14" i="319"/>
  <c r="J14" i="319"/>
  <c r="K15" i="319"/>
  <c r="I15" i="319"/>
  <c r="J15" i="319"/>
  <c r="K16" i="319"/>
  <c r="I16" i="319"/>
  <c r="J16" i="319"/>
  <c r="K17" i="319"/>
  <c r="I17" i="319"/>
  <c r="J17" i="319"/>
  <c r="K18" i="319"/>
  <c r="I18" i="319"/>
  <c r="J18" i="319"/>
  <c r="K19" i="319"/>
  <c r="I19" i="319"/>
  <c r="J19" i="319"/>
  <c r="K20" i="319"/>
  <c r="I20" i="319"/>
  <c r="J20" i="319"/>
  <c r="K21" i="319"/>
  <c r="I21" i="319"/>
  <c r="J21" i="319"/>
  <c r="K22" i="319"/>
  <c r="I22" i="319"/>
  <c r="J22" i="319"/>
  <c r="K23" i="319"/>
  <c r="I23" i="319"/>
  <c r="J23" i="319"/>
  <c r="K24" i="319"/>
  <c r="I24" i="319"/>
  <c r="J24" i="319"/>
  <c r="K25" i="319"/>
  <c r="I25" i="319"/>
  <c r="J25" i="319"/>
  <c r="K26" i="319"/>
  <c r="I26" i="319"/>
  <c r="J26" i="319"/>
  <c r="K27" i="319"/>
  <c r="I27" i="319"/>
  <c r="J27" i="319"/>
  <c r="K28" i="319"/>
  <c r="I28" i="319"/>
  <c r="J28" i="319"/>
  <c r="K29" i="319"/>
  <c r="I29" i="319"/>
  <c r="J29" i="319"/>
  <c r="K30" i="319"/>
  <c r="I30" i="319"/>
  <c r="J30" i="319"/>
  <c r="K31" i="319"/>
  <c r="I31" i="319"/>
  <c r="J31" i="319"/>
  <c r="K32" i="319"/>
  <c r="I32" i="319"/>
  <c r="J32" i="319"/>
  <c r="E33" i="319"/>
  <c r="I33" i="319" s="1"/>
  <c r="B39" i="319" s="1"/>
  <c r="F33" i="319"/>
  <c r="J33" i="319" s="1"/>
  <c r="C39" i="319" s="1"/>
  <c r="E34" i="319"/>
  <c r="I34" i="319" s="1"/>
  <c r="B40" i="319" s="1"/>
  <c r="F34" i="319"/>
  <c r="J34" i="319" s="1"/>
  <c r="C40" i="319" s="1"/>
  <c r="C36" i="319"/>
  <c r="C45" i="319"/>
  <c r="C46" i="319"/>
  <c r="C47" i="319"/>
  <c r="C48" i="319"/>
  <c r="C49" i="319"/>
  <c r="A61" i="319"/>
  <c r="B61" i="319"/>
  <c r="C61" i="319"/>
  <c r="A62" i="319"/>
  <c r="B62" i="319"/>
  <c r="C62" i="319"/>
  <c r="A63" i="319"/>
  <c r="B63" i="319"/>
  <c r="C63" i="319"/>
  <c r="I42" i="1"/>
  <c r="I43" i="1" s="1"/>
  <c r="I44" i="1" s="1"/>
  <c r="I45" i="1" s="1"/>
  <c r="I46" i="1" s="1"/>
  <c r="I47" i="1" s="1"/>
  <c r="I48" i="1" s="1"/>
  <c r="I49" i="1" s="1"/>
  <c r="I50" i="1" s="1"/>
  <c r="I51" i="1" s="1"/>
  <c r="H42" i="1"/>
  <c r="H43" i="1" s="1"/>
  <c r="H44" i="1" s="1"/>
  <c r="H45" i="1" s="1"/>
  <c r="H46" i="1" s="1"/>
  <c r="H47" i="1" s="1"/>
  <c r="H48" i="1" s="1"/>
  <c r="H49" i="1" s="1"/>
  <c r="H50" i="1" s="1"/>
  <c r="H51" i="1" s="1"/>
  <c r="I8" i="196"/>
  <c r="I7" i="196"/>
  <c r="J7" i="196"/>
  <c r="I25" i="196"/>
  <c r="H24" i="196"/>
  <c r="I24" i="196"/>
  <c r="J24" i="196"/>
  <c r="K24" i="196"/>
  <c r="L24" i="196"/>
  <c r="M24" i="196"/>
  <c r="N24" i="196"/>
  <c r="C47" i="2"/>
  <c r="C48" i="2"/>
  <c r="K3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M34" i="196"/>
  <c r="L34" i="196"/>
  <c r="I35" i="196"/>
  <c r="I34" i="196"/>
  <c r="J34" i="196"/>
  <c r="K34" i="196"/>
  <c r="A61" i="2"/>
  <c r="A62" i="2"/>
  <c r="A63" i="2"/>
  <c r="B61" i="2"/>
  <c r="B62" i="2"/>
  <c r="B63" i="2"/>
  <c r="C61" i="2"/>
  <c r="C62" i="2"/>
  <c r="C6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E33" i="2"/>
  <c r="I33" i="2" s="1"/>
  <c r="B39" i="2" s="1"/>
  <c r="F33" i="2"/>
  <c r="J33" i="2" s="1"/>
  <c r="C39" i="2" s="1"/>
  <c r="E34" i="2"/>
  <c r="I34" i="2" s="1"/>
  <c r="B40" i="2" s="1"/>
  <c r="F34" i="2"/>
  <c r="J34" i="2" s="1"/>
  <c r="C40" i="2" s="1"/>
  <c r="G42" i="1"/>
  <c r="G43" i="1" s="1"/>
  <c r="G44" i="1" s="1"/>
  <c r="G45" i="1" s="1"/>
  <c r="G46" i="1" s="1"/>
  <c r="G47" i="1" s="1"/>
  <c r="G48" i="1" s="1"/>
  <c r="G49" i="1" s="1"/>
  <c r="G50" i="1" s="1"/>
  <c r="G51" i="1" s="1"/>
  <c r="C14" i="261"/>
  <c r="G26" i="261"/>
  <c r="G27" i="261"/>
  <c r="G28" i="261"/>
  <c r="G29" i="261"/>
  <c r="G30" i="261"/>
  <c r="G35" i="261"/>
  <c r="G36" i="261"/>
  <c r="C37" i="261"/>
  <c r="D37" i="261"/>
  <c r="E37" i="261"/>
  <c r="F37" i="261"/>
  <c r="C38" i="261"/>
  <c r="D38" i="261"/>
  <c r="E38" i="261"/>
  <c r="F38" i="261"/>
  <c r="F42" i="261" s="1"/>
  <c r="C39" i="261"/>
  <c r="D39" i="261"/>
  <c r="E39" i="261"/>
  <c r="F39" i="261"/>
  <c r="C40" i="261"/>
  <c r="D40" i="261"/>
  <c r="E40" i="261"/>
  <c r="F40" i="261"/>
  <c r="C41" i="261"/>
  <c r="D41" i="261"/>
  <c r="E41" i="261"/>
  <c r="F41" i="261"/>
  <c r="C14" i="260"/>
  <c r="G26" i="260"/>
  <c r="G27" i="260"/>
  <c r="G28" i="260"/>
  <c r="G29" i="260"/>
  <c r="G30" i="260"/>
  <c r="G35" i="260"/>
  <c r="G36" i="260"/>
  <c r="C37" i="260"/>
  <c r="D37" i="260"/>
  <c r="E37" i="260"/>
  <c r="F37" i="260"/>
  <c r="C38" i="260"/>
  <c r="D38" i="260"/>
  <c r="E38" i="260"/>
  <c r="F38" i="260"/>
  <c r="C39" i="260"/>
  <c r="G39" i="260" s="1"/>
  <c r="D39" i="260"/>
  <c r="E39" i="260"/>
  <c r="F39" i="260"/>
  <c r="C40" i="260"/>
  <c r="D40" i="260"/>
  <c r="E40" i="260"/>
  <c r="F40" i="260"/>
  <c r="C41" i="260"/>
  <c r="D41" i="260"/>
  <c r="E41" i="260"/>
  <c r="F41" i="260"/>
  <c r="C49" i="2"/>
  <c r="C45" i="2"/>
  <c r="C99" i="1"/>
  <c r="C96" i="1"/>
  <c r="C106" i="1"/>
  <c r="C102" i="1"/>
  <c r="C95" i="1"/>
  <c r="C105" i="1"/>
  <c r="C91" i="1"/>
  <c r="B127" i="1"/>
  <c r="Y2" i="2"/>
  <c r="W2" i="2"/>
  <c r="S10" i="195"/>
  <c r="S9" i="195"/>
  <c r="S8" i="195"/>
  <c r="S7" i="195"/>
  <c r="S6" i="195"/>
  <c r="W5" i="195"/>
  <c r="V5" i="195"/>
  <c r="U5" i="195"/>
  <c r="T5" i="195"/>
  <c r="C82" i="196"/>
  <c r="C37" i="198"/>
  <c r="C42" i="198" s="1"/>
  <c r="D37" i="198"/>
  <c r="E37" i="198"/>
  <c r="F37" i="198"/>
  <c r="C38" i="198"/>
  <c r="D38" i="198"/>
  <c r="E38" i="198"/>
  <c r="F38" i="198"/>
  <c r="C39" i="198"/>
  <c r="D39" i="198"/>
  <c r="E39" i="198"/>
  <c r="F39" i="198"/>
  <c r="C40" i="198"/>
  <c r="D40" i="198"/>
  <c r="E40" i="198"/>
  <c r="F40" i="198"/>
  <c r="C41" i="198"/>
  <c r="D41" i="198"/>
  <c r="E41" i="198"/>
  <c r="F41" i="198"/>
  <c r="C46" i="2"/>
  <c r="D84" i="196"/>
  <c r="C84" i="196"/>
  <c r="D83" i="196"/>
  <c r="C83" i="196"/>
  <c r="D82" i="196"/>
  <c r="C14" i="197"/>
  <c r="G26" i="197"/>
  <c r="G27" i="197"/>
  <c r="G28" i="197"/>
  <c r="G29" i="197"/>
  <c r="G30" i="197"/>
  <c r="G35" i="197"/>
  <c r="G36" i="197"/>
  <c r="G37" i="197"/>
  <c r="G39" i="197"/>
  <c r="G40" i="197"/>
  <c r="G41" i="197"/>
  <c r="C42" i="197"/>
  <c r="D42" i="197"/>
  <c r="E42" i="197"/>
  <c r="F42" i="197"/>
  <c r="C14" i="198"/>
  <c r="G26" i="198"/>
  <c r="G27" i="198"/>
  <c r="G28" i="198"/>
  <c r="G29" i="198"/>
  <c r="G30" i="198"/>
  <c r="G35" i="198"/>
  <c r="G36" i="198"/>
  <c r="C14" i="199"/>
  <c r="G26" i="199"/>
  <c r="G27" i="199"/>
  <c r="G28" i="199"/>
  <c r="G29" i="199"/>
  <c r="G30" i="199"/>
  <c r="G35" i="199"/>
  <c r="G36" i="199"/>
  <c r="C37" i="199"/>
  <c r="D37" i="199"/>
  <c r="E37" i="199"/>
  <c r="F37" i="199"/>
  <c r="C38" i="199"/>
  <c r="D38" i="199"/>
  <c r="E38" i="199"/>
  <c r="F38" i="199"/>
  <c r="C39" i="199"/>
  <c r="D39" i="199"/>
  <c r="E39" i="199"/>
  <c r="F39" i="199"/>
  <c r="C40" i="199"/>
  <c r="D40" i="199"/>
  <c r="E40" i="199"/>
  <c r="F40" i="199"/>
  <c r="C41" i="199"/>
  <c r="D41" i="199"/>
  <c r="E41" i="199"/>
  <c r="F41" i="199"/>
  <c r="C14" i="200"/>
  <c r="G26" i="200"/>
  <c r="G27" i="200"/>
  <c r="G28" i="200"/>
  <c r="G29" i="200"/>
  <c r="G30" i="200"/>
  <c r="G35" i="200"/>
  <c r="G36" i="200"/>
  <c r="C37" i="200"/>
  <c r="D37" i="200"/>
  <c r="E37" i="200"/>
  <c r="F37" i="200"/>
  <c r="C38" i="200"/>
  <c r="D38" i="200"/>
  <c r="E38" i="200"/>
  <c r="F38" i="200"/>
  <c r="C39" i="200"/>
  <c r="D39" i="200"/>
  <c r="E39" i="200"/>
  <c r="F39" i="200"/>
  <c r="C40" i="200"/>
  <c r="D40" i="200"/>
  <c r="E40" i="200"/>
  <c r="F40" i="200"/>
  <c r="C41" i="200"/>
  <c r="D41" i="200"/>
  <c r="E41" i="200"/>
  <c r="F41" i="200"/>
  <c r="C14" i="201"/>
  <c r="G26" i="201"/>
  <c r="G27" i="201"/>
  <c r="G28" i="201"/>
  <c r="G29" i="201"/>
  <c r="G30" i="201"/>
  <c r="G35" i="201"/>
  <c r="G36" i="201"/>
  <c r="C37" i="201"/>
  <c r="D37" i="201"/>
  <c r="E37" i="201"/>
  <c r="F37" i="201"/>
  <c r="C38" i="201"/>
  <c r="D38" i="201"/>
  <c r="E38" i="201"/>
  <c r="F38" i="201"/>
  <c r="C39" i="201"/>
  <c r="D39" i="201"/>
  <c r="E39" i="201"/>
  <c r="F39" i="201"/>
  <c r="C40" i="201"/>
  <c r="D40" i="201"/>
  <c r="E40" i="201"/>
  <c r="F40" i="201"/>
  <c r="C41" i="201"/>
  <c r="D41" i="201"/>
  <c r="E41" i="201"/>
  <c r="F41" i="201"/>
  <c r="C14" i="202"/>
  <c r="G26" i="202"/>
  <c r="G27" i="202"/>
  <c r="G28" i="202"/>
  <c r="G29" i="202"/>
  <c r="G30" i="202"/>
  <c r="G35" i="202"/>
  <c r="G36" i="202"/>
  <c r="C37" i="202"/>
  <c r="G37" i="202" s="1"/>
  <c r="D37" i="202"/>
  <c r="E37" i="202"/>
  <c r="F37" i="202"/>
  <c r="C38" i="202"/>
  <c r="D38" i="202"/>
  <c r="E38" i="202"/>
  <c r="F38" i="202"/>
  <c r="C39" i="202"/>
  <c r="D39" i="202"/>
  <c r="E39" i="202"/>
  <c r="F39" i="202"/>
  <c r="C40" i="202"/>
  <c r="D40" i="202"/>
  <c r="E40" i="202"/>
  <c r="F40" i="202"/>
  <c r="C41" i="202"/>
  <c r="D41" i="202"/>
  <c r="E41" i="202"/>
  <c r="F41" i="202"/>
  <c r="G62" i="195"/>
  <c r="A62" i="195"/>
  <c r="G61" i="195"/>
  <c r="A61" i="195"/>
  <c r="G60" i="195"/>
  <c r="A60" i="195"/>
  <c r="G59" i="195"/>
  <c r="A59" i="195"/>
  <c r="G58" i="195"/>
  <c r="A58" i="195"/>
  <c r="K57" i="195"/>
  <c r="J57" i="195"/>
  <c r="I57" i="195"/>
  <c r="H57" i="195"/>
  <c r="E57" i="195"/>
  <c r="D57" i="195"/>
  <c r="C57" i="195"/>
  <c r="B57" i="195"/>
  <c r="K56" i="195"/>
  <c r="J56" i="195"/>
  <c r="I56" i="195"/>
  <c r="H56" i="195"/>
  <c r="E56" i="195"/>
  <c r="D56" i="195"/>
  <c r="C56" i="195"/>
  <c r="B56" i="195"/>
  <c r="G53" i="195"/>
  <c r="A53" i="195"/>
  <c r="G52" i="195"/>
  <c r="A52" i="195"/>
  <c r="G51" i="195"/>
  <c r="A51" i="195"/>
  <c r="G50" i="195"/>
  <c r="A50" i="195"/>
  <c r="G49" i="195"/>
  <c r="A49" i="195"/>
  <c r="K48" i="195"/>
  <c r="J48" i="195"/>
  <c r="I48" i="195"/>
  <c r="H48" i="195"/>
  <c r="E48" i="195"/>
  <c r="D48" i="195"/>
  <c r="C48" i="195"/>
  <c r="B48" i="195"/>
  <c r="K47" i="195"/>
  <c r="J47" i="195"/>
  <c r="I47" i="195"/>
  <c r="H47" i="195"/>
  <c r="E47" i="195"/>
  <c r="D47" i="195"/>
  <c r="C47" i="195"/>
  <c r="B47" i="195"/>
  <c r="G43" i="195"/>
  <c r="A43" i="195"/>
  <c r="G42" i="195"/>
  <c r="A42" i="195"/>
  <c r="G41" i="195"/>
  <c r="A41" i="195"/>
  <c r="G40" i="195"/>
  <c r="A40" i="195"/>
  <c r="G39" i="195"/>
  <c r="A39" i="195"/>
  <c r="K38" i="195"/>
  <c r="J38" i="195"/>
  <c r="I38" i="195"/>
  <c r="H38" i="195"/>
  <c r="E38" i="195"/>
  <c r="D38" i="195"/>
  <c r="C38" i="195"/>
  <c r="B38" i="195"/>
  <c r="K37" i="195"/>
  <c r="J37" i="195"/>
  <c r="I37" i="195"/>
  <c r="H37" i="195"/>
  <c r="E37" i="195"/>
  <c r="D37" i="195"/>
  <c r="C37" i="195"/>
  <c r="B37" i="195"/>
  <c r="M31" i="195"/>
  <c r="G31" i="195"/>
  <c r="A31" i="195"/>
  <c r="M30" i="195"/>
  <c r="G30" i="195"/>
  <c r="A30" i="195"/>
  <c r="M29" i="195"/>
  <c r="G29" i="195"/>
  <c r="A29" i="195"/>
  <c r="M28" i="195"/>
  <c r="G28" i="195"/>
  <c r="A28" i="195"/>
  <c r="M27" i="195"/>
  <c r="G27" i="195"/>
  <c r="A27" i="195"/>
  <c r="Q26" i="195"/>
  <c r="P26" i="195"/>
  <c r="O26" i="195"/>
  <c r="N26" i="195"/>
  <c r="K26" i="195"/>
  <c r="J26" i="195"/>
  <c r="I26" i="195"/>
  <c r="H26" i="195"/>
  <c r="E26" i="195"/>
  <c r="D26" i="195"/>
  <c r="C26" i="195"/>
  <c r="B26" i="195"/>
  <c r="Q25" i="195"/>
  <c r="P25" i="195"/>
  <c r="O25" i="195"/>
  <c r="N25" i="195"/>
  <c r="K25" i="195"/>
  <c r="J25" i="195"/>
  <c r="I25" i="195"/>
  <c r="H25" i="195"/>
  <c r="E25" i="195"/>
  <c r="D25" i="195"/>
  <c r="C25" i="195"/>
  <c r="B25" i="195"/>
  <c r="M19" i="195"/>
  <c r="G19" i="195"/>
  <c r="A19" i="195"/>
  <c r="M18" i="195"/>
  <c r="G18" i="195"/>
  <c r="A18" i="195"/>
  <c r="M17" i="195"/>
  <c r="G17" i="195"/>
  <c r="A17" i="195"/>
  <c r="M16" i="195"/>
  <c r="G16" i="195"/>
  <c r="A16" i="195"/>
  <c r="M15" i="195"/>
  <c r="G15" i="195"/>
  <c r="A15" i="195"/>
  <c r="Q14" i="195"/>
  <c r="P14" i="195"/>
  <c r="O14" i="195"/>
  <c r="N14" i="195"/>
  <c r="K14" i="195"/>
  <c r="J14" i="195"/>
  <c r="I14" i="195"/>
  <c r="H14" i="195"/>
  <c r="E14" i="195"/>
  <c r="D14" i="195"/>
  <c r="C14" i="195"/>
  <c r="B14" i="195"/>
  <c r="Q13" i="195"/>
  <c r="P13" i="195"/>
  <c r="O13" i="195"/>
  <c r="N13" i="195"/>
  <c r="K13" i="195"/>
  <c r="J13" i="195"/>
  <c r="I13" i="195"/>
  <c r="H13" i="195"/>
  <c r="E13" i="195"/>
  <c r="D13" i="195"/>
  <c r="C13" i="195"/>
  <c r="B13" i="195"/>
  <c r="C124" i="1"/>
  <c r="D124" i="1"/>
  <c r="A167" i="1"/>
  <c r="C123" i="1"/>
  <c r="D123" i="1"/>
  <c r="A165" i="1"/>
  <c r="A163" i="1"/>
  <c r="A161" i="1"/>
  <c r="A159" i="1"/>
  <c r="A157" i="1"/>
  <c r="A155" i="1"/>
  <c r="A153" i="1"/>
  <c r="A151" i="1"/>
  <c r="A149" i="1"/>
  <c r="A147" i="1"/>
  <c r="A145" i="1"/>
  <c r="A143" i="1"/>
  <c r="A141" i="1"/>
  <c r="A139" i="1"/>
  <c r="A137" i="1"/>
  <c r="A135" i="1"/>
  <c r="A133" i="1"/>
  <c r="A131" i="1"/>
  <c r="A129" i="1"/>
  <c r="C98" i="1"/>
  <c r="C97" i="1"/>
  <c r="C94" i="1"/>
  <c r="C93" i="1"/>
  <c r="C92" i="1"/>
  <c r="C90" i="1"/>
  <c r="F2" i="2"/>
  <c r="C36" i="2"/>
  <c r="C2" i="2"/>
  <c r="C117" i="1"/>
  <c r="C81" i="1"/>
  <c r="C88" i="1"/>
  <c r="C87" i="1"/>
  <c r="C86" i="1"/>
  <c r="C85" i="1"/>
  <c r="C84" i="1"/>
  <c r="C100" i="1"/>
  <c r="C104" i="1"/>
  <c r="C103" i="1"/>
  <c r="C101" i="1"/>
  <c r="C116" i="1"/>
  <c r="C115" i="1"/>
  <c r="C114" i="1"/>
  <c r="C112" i="1"/>
  <c r="C75" i="1"/>
  <c r="C80" i="1"/>
  <c r="C79" i="1"/>
  <c r="C78" i="1"/>
  <c r="C77" i="1"/>
  <c r="C76" i="1"/>
  <c r="G39" i="199" l="1"/>
  <c r="G41" i="200"/>
  <c r="D42" i="199"/>
  <c r="G39" i="261"/>
  <c r="G41" i="340"/>
  <c r="G37" i="340"/>
  <c r="G41" i="338"/>
  <c r="G39" i="338"/>
  <c r="G37" i="338"/>
  <c r="F42" i="202"/>
  <c r="G37" i="198"/>
  <c r="B63" i="337"/>
  <c r="G41" i="202"/>
  <c r="F42" i="200"/>
  <c r="D42" i="260"/>
  <c r="B62" i="337"/>
  <c r="E42" i="338"/>
  <c r="D42" i="201"/>
  <c r="G39" i="201"/>
  <c r="E42" i="198"/>
  <c r="D42" i="338"/>
  <c r="C42" i="200"/>
  <c r="B61" i="337"/>
  <c r="G38" i="338"/>
  <c r="G40" i="340"/>
  <c r="G37" i="200"/>
  <c r="F42" i="198"/>
  <c r="F42" i="201"/>
  <c r="E42" i="200"/>
  <c r="G41" i="198"/>
  <c r="D42" i="198"/>
  <c r="B74" i="196"/>
  <c r="G34" i="329"/>
  <c r="K34" i="329" s="1"/>
  <c r="C42" i="329" s="1"/>
  <c r="G33" i="329"/>
  <c r="K33" i="329" s="1"/>
  <c r="B42" i="329" s="1"/>
  <c r="J63" i="337"/>
  <c r="B67" i="195"/>
  <c r="A65" i="331"/>
  <c r="A65" i="336"/>
  <c r="A65" i="319"/>
  <c r="A65" i="320"/>
  <c r="B41" i="329"/>
  <c r="B65" i="334"/>
  <c r="I61" i="337"/>
  <c r="B65" i="336"/>
  <c r="K61" i="336"/>
  <c r="A65" i="334"/>
  <c r="C65" i="334"/>
  <c r="J62" i="331"/>
  <c r="J62" i="329"/>
  <c r="J61" i="329"/>
  <c r="J63" i="329"/>
  <c r="A65" i="329"/>
  <c r="A65" i="327"/>
  <c r="B65" i="327"/>
  <c r="A65" i="322"/>
  <c r="B41" i="322"/>
  <c r="I63" i="327"/>
  <c r="K62" i="327"/>
  <c r="I61" i="327"/>
  <c r="J61" i="328"/>
  <c r="J63" i="334"/>
  <c r="J61" i="334"/>
  <c r="G33" i="335"/>
  <c r="K33" i="335" s="1"/>
  <c r="B42" i="335" s="1"/>
  <c r="J62" i="319"/>
  <c r="J62" i="336"/>
  <c r="J63" i="326"/>
  <c r="I62" i="326"/>
  <c r="K61" i="326"/>
  <c r="I62" i="321"/>
  <c r="K61" i="321"/>
  <c r="C65" i="331"/>
  <c r="I61" i="332"/>
  <c r="G34" i="335"/>
  <c r="K34" i="335" s="1"/>
  <c r="C42" i="335" s="1"/>
  <c r="J63" i="336"/>
  <c r="J61" i="336"/>
  <c r="I62" i="337"/>
  <c r="J63" i="319"/>
  <c r="J61" i="319"/>
  <c r="A74" i="321"/>
  <c r="C65" i="326"/>
  <c r="A65" i="328"/>
  <c r="G33" i="334"/>
  <c r="K33" i="334" s="1"/>
  <c r="B42" i="334" s="1"/>
  <c r="J62" i="334"/>
  <c r="I63" i="323"/>
  <c r="J62" i="323"/>
  <c r="J61" i="323"/>
  <c r="J63" i="322"/>
  <c r="J61" i="322"/>
  <c r="J62" i="322"/>
  <c r="A65" i="332"/>
  <c r="I62" i="332"/>
  <c r="B41" i="334"/>
  <c r="B41" i="336"/>
  <c r="B41" i="319"/>
  <c r="G34" i="328"/>
  <c r="K34" i="328" s="1"/>
  <c r="C42" i="328" s="1"/>
  <c r="G33" i="328"/>
  <c r="K33" i="328" s="1"/>
  <c r="B42" i="328" s="1"/>
  <c r="G33" i="331"/>
  <c r="K33" i="331" s="1"/>
  <c r="B42" i="331" s="1"/>
  <c r="A65" i="333"/>
  <c r="B65" i="335"/>
  <c r="G33" i="337"/>
  <c r="K33" i="337" s="1"/>
  <c r="B42" i="337" s="1"/>
  <c r="C65" i="324"/>
  <c r="G34" i="332"/>
  <c r="K34" i="332" s="1"/>
  <c r="C42" i="332" s="1"/>
  <c r="G33" i="332"/>
  <c r="K33" i="332" s="1"/>
  <c r="B42" i="332" s="1"/>
  <c r="G33" i="336"/>
  <c r="K33" i="336" s="1"/>
  <c r="B42" i="336" s="1"/>
  <c r="C65" i="327"/>
  <c r="K63" i="327"/>
  <c r="I62" i="327"/>
  <c r="A65" i="324"/>
  <c r="A74" i="324"/>
  <c r="J62" i="326"/>
  <c r="I61" i="326"/>
  <c r="C65" i="328"/>
  <c r="I63" i="328"/>
  <c r="I62" i="328"/>
  <c r="I61" i="336"/>
  <c r="K62" i="326"/>
  <c r="A65" i="2"/>
  <c r="G33" i="319"/>
  <c r="K33" i="319" s="1"/>
  <c r="B42" i="319" s="1"/>
  <c r="G33" i="322"/>
  <c r="K33" i="322" s="1"/>
  <c r="B42" i="322" s="1"/>
  <c r="B65" i="324"/>
  <c r="G33" i="324"/>
  <c r="K33" i="324" s="1"/>
  <c r="B42" i="324" s="1"/>
  <c r="A65" i="326"/>
  <c r="B65" i="326"/>
  <c r="B41" i="326"/>
  <c r="G34" i="326"/>
  <c r="K34" i="326" s="1"/>
  <c r="C42" i="326" s="1"/>
  <c r="B65" i="331"/>
  <c r="G34" i="336"/>
  <c r="K34" i="336" s="1"/>
  <c r="C42" i="336" s="1"/>
  <c r="J63" i="335"/>
  <c r="I62" i="335"/>
  <c r="J61" i="335"/>
  <c r="J63" i="333"/>
  <c r="J62" i="333"/>
  <c r="J61" i="333"/>
  <c r="I63" i="332"/>
  <c r="J62" i="332"/>
  <c r="J61" i="332"/>
  <c r="J63" i="331"/>
  <c r="J63" i="327"/>
  <c r="J62" i="327"/>
  <c r="J61" i="326"/>
  <c r="J63" i="325"/>
  <c r="J62" i="325"/>
  <c r="I61" i="325"/>
  <c r="I63" i="324"/>
  <c r="I62" i="324"/>
  <c r="I61" i="324"/>
  <c r="A65" i="323"/>
  <c r="I61" i="323"/>
  <c r="B65" i="321"/>
  <c r="C65" i="320"/>
  <c r="I63" i="320"/>
  <c r="J62" i="320"/>
  <c r="I61" i="320"/>
  <c r="K63" i="321"/>
  <c r="J61" i="331"/>
  <c r="K3" i="331"/>
  <c r="K61" i="331" s="1"/>
  <c r="G34" i="331"/>
  <c r="K34" i="331" s="1"/>
  <c r="C42" i="331" s="1"/>
  <c r="B41" i="331"/>
  <c r="K62" i="337"/>
  <c r="K61" i="337"/>
  <c r="G34" i="319"/>
  <c r="K34" i="319" s="1"/>
  <c r="C42" i="319" s="1"/>
  <c r="B41" i="320"/>
  <c r="G34" i="322"/>
  <c r="K34" i="322" s="1"/>
  <c r="C42" i="322" s="1"/>
  <c r="B41" i="323"/>
  <c r="J61" i="324"/>
  <c r="B65" i="325"/>
  <c r="G34" i="325"/>
  <c r="K34" i="325" s="1"/>
  <c r="C42" i="325" s="1"/>
  <c r="G33" i="325"/>
  <c r="K33" i="325" s="1"/>
  <c r="B42" i="325" s="1"/>
  <c r="I62" i="325"/>
  <c r="J61" i="325"/>
  <c r="G33" i="326"/>
  <c r="K33" i="326" s="1"/>
  <c r="B42" i="326" s="1"/>
  <c r="G33" i="327"/>
  <c r="K33" i="327" s="1"/>
  <c r="B42" i="327" s="1"/>
  <c r="J63" i="330"/>
  <c r="I62" i="330"/>
  <c r="J61" i="330"/>
  <c r="C65" i="332"/>
  <c r="B41" i="333"/>
  <c r="G33" i="333"/>
  <c r="K33" i="333" s="1"/>
  <c r="B42" i="333" s="1"/>
  <c r="B41" i="335"/>
  <c r="C65" i="336"/>
  <c r="B41" i="337"/>
  <c r="G34" i="337"/>
  <c r="K34" i="337" s="1"/>
  <c r="C42" i="337" s="1"/>
  <c r="A74" i="336"/>
  <c r="K63" i="336"/>
  <c r="I63" i="336"/>
  <c r="K62" i="336"/>
  <c r="I62" i="336"/>
  <c r="C65" i="335"/>
  <c r="A65" i="335"/>
  <c r="I63" i="335"/>
  <c r="J62" i="335"/>
  <c r="I61" i="335"/>
  <c r="K61" i="333"/>
  <c r="G34" i="333"/>
  <c r="K34" i="333" s="1"/>
  <c r="C42" i="333" s="1"/>
  <c r="I61" i="333"/>
  <c r="B65" i="332"/>
  <c r="J63" i="332"/>
  <c r="A74" i="331"/>
  <c r="K63" i="331"/>
  <c r="I63" i="331"/>
  <c r="K62" i="331"/>
  <c r="I62" i="331"/>
  <c r="I61" i="331"/>
  <c r="B65" i="330"/>
  <c r="I63" i="330"/>
  <c r="J62" i="330"/>
  <c r="I61" i="330"/>
  <c r="K63" i="329"/>
  <c r="I63" i="329"/>
  <c r="K62" i="329"/>
  <c r="I62" i="329"/>
  <c r="K61" i="329"/>
  <c r="I61" i="329"/>
  <c r="C65" i="329"/>
  <c r="A74" i="329"/>
  <c r="I61" i="328"/>
  <c r="A74" i="326"/>
  <c r="K63" i="326"/>
  <c r="I63" i="326"/>
  <c r="I63" i="325"/>
  <c r="C65" i="325"/>
  <c r="A65" i="325"/>
  <c r="J62" i="324"/>
  <c r="J63" i="324"/>
  <c r="C65" i="323"/>
  <c r="B65" i="323"/>
  <c r="J63" i="323"/>
  <c r="I62" i="323"/>
  <c r="C65" i="322"/>
  <c r="A74" i="322"/>
  <c r="K63" i="322"/>
  <c r="I63" i="322"/>
  <c r="K62" i="322"/>
  <c r="I62" i="322"/>
  <c r="K61" i="322"/>
  <c r="I61" i="322"/>
  <c r="C65" i="321"/>
  <c r="A65" i="321"/>
  <c r="I63" i="321"/>
  <c r="K62" i="321"/>
  <c r="I61" i="321"/>
  <c r="B65" i="320"/>
  <c r="J63" i="320"/>
  <c r="I62" i="320"/>
  <c r="J61" i="320"/>
  <c r="K63" i="319"/>
  <c r="I63" i="319"/>
  <c r="K62" i="319"/>
  <c r="I62" i="319"/>
  <c r="K61" i="319"/>
  <c r="I61" i="319"/>
  <c r="C65" i="2"/>
  <c r="B65" i="2"/>
  <c r="J62" i="2"/>
  <c r="A74" i="2"/>
  <c r="G39" i="202"/>
  <c r="G38" i="202"/>
  <c r="G42" i="202" s="1"/>
  <c r="D42" i="202"/>
  <c r="E42" i="202"/>
  <c r="C42" i="202"/>
  <c r="G41" i="201"/>
  <c r="G40" i="201"/>
  <c r="F42" i="199"/>
  <c r="G37" i="199"/>
  <c r="G41" i="260"/>
  <c r="F42" i="260"/>
  <c r="G41" i="261"/>
  <c r="I62" i="2"/>
  <c r="C65" i="319"/>
  <c r="A74" i="319"/>
  <c r="G37" i="201"/>
  <c r="G42" i="201" s="1"/>
  <c r="G39" i="200"/>
  <c r="G38" i="200"/>
  <c r="G42" i="200" s="1"/>
  <c r="D42" i="200"/>
  <c r="G41" i="199"/>
  <c r="G40" i="199"/>
  <c r="G40" i="198"/>
  <c r="G39" i="198"/>
  <c r="G38" i="198"/>
  <c r="G42" i="198" s="1"/>
  <c r="G37" i="260"/>
  <c r="G37" i="261"/>
  <c r="K62" i="2"/>
  <c r="K63" i="324"/>
  <c r="K62" i="324"/>
  <c r="K61" i="324"/>
  <c r="G40" i="202"/>
  <c r="G38" i="201"/>
  <c r="E42" i="201"/>
  <c r="C42" i="201"/>
  <c r="G40" i="200"/>
  <c r="G38" i="199"/>
  <c r="E42" i="199"/>
  <c r="C42" i="199"/>
  <c r="G42" i="197"/>
  <c r="B65" i="319"/>
  <c r="A74" i="320"/>
  <c r="G34" i="320"/>
  <c r="K34" i="320" s="1"/>
  <c r="C42" i="320" s="1"/>
  <c r="G33" i="320"/>
  <c r="K33" i="320" s="1"/>
  <c r="B42" i="320" s="1"/>
  <c r="B65" i="322"/>
  <c r="G34" i="323"/>
  <c r="K34" i="323" s="1"/>
  <c r="C42" i="323" s="1"/>
  <c r="G33" i="323"/>
  <c r="K33" i="323" s="1"/>
  <c r="B42" i="323" s="1"/>
  <c r="B41" i="324"/>
  <c r="G34" i="324"/>
  <c r="K34" i="324" s="1"/>
  <c r="C42" i="324" s="1"/>
  <c r="B41" i="325"/>
  <c r="A74" i="327"/>
  <c r="J61" i="327"/>
  <c r="K3" i="327"/>
  <c r="K61" i="327" s="1"/>
  <c r="G34" i="327"/>
  <c r="K34" i="327" s="1"/>
  <c r="C42" i="327" s="1"/>
  <c r="B41" i="327"/>
  <c r="J63" i="321"/>
  <c r="J62" i="321"/>
  <c r="J61" i="321"/>
  <c r="A74" i="325"/>
  <c r="B65" i="328"/>
  <c r="J63" i="328"/>
  <c r="J62" i="328"/>
  <c r="K3" i="332"/>
  <c r="K61" i="332" s="1"/>
  <c r="B41" i="332"/>
  <c r="C65" i="333"/>
  <c r="A74" i="333"/>
  <c r="K61" i="334"/>
  <c r="B65" i="329"/>
  <c r="C65" i="330"/>
  <c r="A65" i="330"/>
  <c r="B41" i="330"/>
  <c r="A74" i="332"/>
  <c r="K63" i="333"/>
  <c r="I63" i="333"/>
  <c r="K62" i="333"/>
  <c r="I62" i="333"/>
  <c r="K63" i="334"/>
  <c r="K62" i="334"/>
  <c r="B65" i="333"/>
  <c r="A74" i="334"/>
  <c r="G34" i="334"/>
  <c r="K34" i="334" s="1"/>
  <c r="C42" i="334" s="1"/>
  <c r="I63" i="334"/>
  <c r="I62" i="334"/>
  <c r="I61" i="334"/>
  <c r="C63" i="337"/>
  <c r="A63" i="337"/>
  <c r="J62" i="337"/>
  <c r="C62" i="337"/>
  <c r="A62" i="337"/>
  <c r="J61" i="337"/>
  <c r="C61" i="337"/>
  <c r="A74" i="337"/>
  <c r="B65" i="195"/>
  <c r="D42" i="340"/>
  <c r="K63" i="337"/>
  <c r="I63" i="337"/>
  <c r="G40" i="338"/>
  <c r="G42" i="338" s="1"/>
  <c r="G39" i="340"/>
  <c r="G38" i="340"/>
  <c r="G42" i="340" s="1"/>
  <c r="K63" i="2"/>
  <c r="G42" i="199"/>
  <c r="G40" i="260"/>
  <c r="G38" i="261"/>
  <c r="E42" i="261"/>
  <c r="C42" i="261"/>
  <c r="J63" i="2"/>
  <c r="I63" i="2"/>
  <c r="B78" i="196"/>
  <c r="G33" i="2"/>
  <c r="K33" i="2" s="1"/>
  <c r="B42" i="2" s="1"/>
  <c r="G38" i="260"/>
  <c r="G42" i="260" s="1"/>
  <c r="E42" i="260"/>
  <c r="C42" i="260"/>
  <c r="D42" i="261"/>
  <c r="G40" i="261"/>
  <c r="G34" i="2"/>
  <c r="K34" i="2" s="1"/>
  <c r="C42" i="2" s="1"/>
  <c r="K4" i="2"/>
  <c r="K61" i="2" s="1"/>
  <c r="J61" i="2"/>
  <c r="I61" i="2"/>
  <c r="B76" i="196"/>
  <c r="K63" i="320"/>
  <c r="K62" i="320"/>
  <c r="K61" i="320"/>
  <c r="K63" i="325"/>
  <c r="K62" i="325"/>
  <c r="K61" i="325"/>
  <c r="B41" i="321"/>
  <c r="G34" i="321"/>
  <c r="K34" i="321" s="1"/>
  <c r="C42" i="321" s="1"/>
  <c r="G33" i="321"/>
  <c r="K33" i="321" s="1"/>
  <c r="B42" i="321" s="1"/>
  <c r="A74" i="323"/>
  <c r="K63" i="323"/>
  <c r="K62" i="323"/>
  <c r="K61" i="323"/>
  <c r="B41" i="328"/>
  <c r="A74" i="330"/>
  <c r="G34" i="330"/>
  <c r="K34" i="330" s="1"/>
  <c r="C42" i="330" s="1"/>
  <c r="G33" i="330"/>
  <c r="K33" i="330" s="1"/>
  <c r="B42" i="330" s="1"/>
  <c r="K63" i="330"/>
  <c r="K62" i="330"/>
  <c r="K61" i="330"/>
  <c r="A74" i="328"/>
  <c r="K63" i="328"/>
  <c r="K62" i="328"/>
  <c r="K61" i="328"/>
  <c r="K63" i="332"/>
  <c r="K62" i="332"/>
  <c r="A74" i="335"/>
  <c r="K63" i="335"/>
  <c r="K62" i="335"/>
  <c r="K61" i="335"/>
  <c r="G42" i="339"/>
  <c r="B65" i="337" l="1"/>
  <c r="I65" i="330"/>
  <c r="I65" i="335"/>
  <c r="J65" i="319"/>
  <c r="J65" i="330"/>
  <c r="K65" i="331"/>
  <c r="J65" i="329"/>
  <c r="I65" i="337"/>
  <c r="I65" i="329"/>
  <c r="I65" i="332"/>
  <c r="J65" i="333"/>
  <c r="J65" i="334"/>
  <c r="J65" i="336"/>
  <c r="K65" i="336"/>
  <c r="J65" i="335"/>
  <c r="I65" i="331"/>
  <c r="K65" i="329"/>
  <c r="K65" i="326"/>
  <c r="I65" i="326"/>
  <c r="J65" i="326"/>
  <c r="K65" i="334"/>
  <c r="K65" i="327"/>
  <c r="J65" i="323"/>
  <c r="I65" i="327"/>
  <c r="K65" i="337"/>
  <c r="K65" i="319"/>
  <c r="K65" i="333"/>
  <c r="I65" i="323"/>
  <c r="J65" i="332"/>
  <c r="K65" i="322"/>
  <c r="J65" i="322"/>
  <c r="K65" i="321"/>
  <c r="J65" i="320"/>
  <c r="J65" i="327"/>
  <c r="I65" i="320"/>
  <c r="I65" i="321"/>
  <c r="I65" i="336"/>
  <c r="I65" i="333"/>
  <c r="I65" i="319"/>
  <c r="I65" i="322"/>
  <c r="I65" i="325"/>
  <c r="I65" i="328"/>
  <c r="J65" i="331"/>
  <c r="J65" i="328"/>
  <c r="I65" i="324"/>
  <c r="C65" i="337"/>
  <c r="A65" i="337"/>
  <c r="I65" i="334"/>
  <c r="J65" i="321"/>
  <c r="J65" i="325"/>
  <c r="K65" i="324"/>
  <c r="J65" i="337"/>
  <c r="J65" i="324"/>
  <c r="I65" i="2"/>
  <c r="K65" i="2"/>
  <c r="B128" i="1"/>
  <c r="G42" i="261"/>
  <c r="K65" i="332"/>
  <c r="K65" i="330"/>
  <c r="K65" i="323"/>
  <c r="K65" i="335"/>
  <c r="K65" i="328"/>
  <c r="K65" i="325"/>
  <c r="K65" i="320"/>
  <c r="J65" i="2"/>
  <c r="A68" i="335" l="1"/>
  <c r="A68" i="336"/>
  <c r="A68" i="329"/>
  <c r="A68" i="330"/>
  <c r="A68" i="320"/>
  <c r="A68" i="323"/>
  <c r="A68" i="332"/>
  <c r="A68" i="319"/>
  <c r="A68" i="321"/>
  <c r="A68" i="331"/>
  <c r="A68" i="334"/>
  <c r="A68" i="322"/>
  <c r="A68" i="326"/>
  <c r="A68" i="333"/>
  <c r="A68" i="327"/>
  <c r="A68" i="325"/>
  <c r="A68" i="324"/>
  <c r="A68" i="328"/>
  <c r="A68" i="2"/>
  <c r="A68" i="337"/>
  <c r="G28" i="342" l="1"/>
  <c r="G27" i="342"/>
  <c r="G26" i="342"/>
  <c r="G30" i="342"/>
  <c r="G29" i="342"/>
  <c r="G41" i="342"/>
  <c r="G40" i="342"/>
  <c r="C14" i="342"/>
  <c r="G38" i="342"/>
  <c r="F42" i="342"/>
  <c r="G37" i="342"/>
  <c r="C42" i="342"/>
  <c r="D42" i="342"/>
  <c r="G39" i="342"/>
  <c r="E42" i="342"/>
  <c r="G42" i="342" l="1"/>
  <c r="I19" i="195" l="1"/>
  <c r="J19" i="195"/>
  <c r="K19" i="195"/>
  <c r="H19" i="195"/>
  <c r="B49" i="196"/>
  <c r="E24" i="196"/>
  <c r="H52" i="196"/>
  <c r="F21" i="196"/>
  <c r="D71" i="196"/>
  <c r="C51" i="196"/>
  <c r="H8" i="1"/>
  <c r="C25" i="196"/>
  <c r="E53" i="196"/>
  <c r="J24" i="195"/>
  <c r="B53" i="319"/>
  <c r="B55" i="326"/>
  <c r="H53" i="196"/>
  <c r="J46" i="195"/>
  <c r="J62" i="196"/>
  <c r="C50" i="196"/>
  <c r="B53" i="322"/>
  <c r="J55" i="195"/>
  <c r="B55" i="320"/>
  <c r="D58" i="196"/>
  <c r="I52" i="196"/>
  <c r="K49" i="196"/>
  <c r="B51" i="323"/>
  <c r="E60" i="196"/>
  <c r="A1" i="329"/>
  <c r="F22" i="196"/>
  <c r="B55" i="323"/>
  <c r="B55" i="334"/>
  <c r="B51" i="324"/>
  <c r="D49" i="196"/>
  <c r="A1" i="337"/>
  <c r="B53" i="323"/>
  <c r="K51" i="196"/>
  <c r="C52" i="196"/>
  <c r="C21" i="196"/>
  <c r="C20" i="196"/>
  <c r="H15" i="1"/>
  <c r="D3" i="195"/>
  <c r="C22" i="196"/>
  <c r="J49" i="196"/>
  <c r="E83" i="196"/>
  <c r="B50" i="196"/>
  <c r="C12" i="196"/>
  <c r="B51" i="327"/>
  <c r="D68" i="196"/>
  <c r="H20" i="1"/>
  <c r="B3" i="196"/>
  <c r="I50" i="196"/>
  <c r="B54" i="320"/>
  <c r="B53" i="329"/>
  <c r="C71" i="196"/>
  <c r="K53" i="196"/>
  <c r="D12" i="195"/>
  <c r="D26" i="196"/>
  <c r="E69" i="196"/>
  <c r="E22" i="196"/>
  <c r="B71" i="196"/>
  <c r="E20" i="196"/>
  <c r="B51" i="320"/>
  <c r="F83" i="196"/>
  <c r="B51" i="330"/>
  <c r="H24" i="1"/>
  <c r="B53" i="332"/>
  <c r="H50" i="196"/>
  <c r="K60" i="196"/>
  <c r="E61" i="196"/>
  <c r="I60" i="196"/>
  <c r="F24" i="196"/>
  <c r="E26" i="196"/>
  <c r="B54" i="324"/>
  <c r="B53" i="324"/>
  <c r="B53" i="330"/>
  <c r="C9" i="196"/>
  <c r="B53" i="333"/>
  <c r="B51" i="321"/>
  <c r="K58" i="196"/>
  <c r="I59" i="196"/>
  <c r="D69" i="196"/>
  <c r="B53" i="336"/>
  <c r="B55" i="2"/>
  <c r="B54" i="325"/>
  <c r="A1" i="332"/>
  <c r="D61" i="196"/>
  <c r="K59" i="196"/>
  <c r="B54" i="319"/>
  <c r="D67" i="196"/>
  <c r="J36" i="195"/>
  <c r="J61" i="196"/>
  <c r="A1" i="326"/>
  <c r="B51" i="319"/>
  <c r="H22" i="1"/>
  <c r="B4" i="196"/>
  <c r="B51" i="336"/>
  <c r="D24" i="195"/>
  <c r="I51" i="196"/>
  <c r="F84" i="196"/>
  <c r="A1" i="330"/>
  <c r="A1" i="319"/>
  <c r="B55" i="322"/>
  <c r="B60" i="196"/>
  <c r="B55" i="332"/>
  <c r="B54" i="335"/>
  <c r="H61" i="196"/>
  <c r="B62" i="196"/>
  <c r="A1" i="322"/>
  <c r="C60" i="196"/>
  <c r="A1" i="323"/>
  <c r="H12" i="1"/>
  <c r="H5" i="1"/>
  <c r="F20" i="196"/>
  <c r="E71" i="196"/>
  <c r="D36" i="195"/>
  <c r="B51" i="2"/>
  <c r="B55" i="333"/>
  <c r="B51" i="332"/>
  <c r="B55" i="329"/>
  <c r="B55" i="321"/>
  <c r="B59" i="196"/>
  <c r="C11" i="196"/>
  <c r="H21" i="1"/>
  <c r="B58" i="196"/>
  <c r="J58" i="196"/>
  <c r="B53" i="337"/>
  <c r="B53" i="335"/>
  <c r="B51" i="329"/>
  <c r="E68" i="196"/>
  <c r="A1" i="331"/>
  <c r="B54" i="336"/>
  <c r="H16" i="1"/>
  <c r="H58" i="196"/>
  <c r="I53" i="196"/>
  <c r="H14" i="1"/>
  <c r="J12" i="195"/>
  <c r="C70" i="196"/>
  <c r="C7" i="196"/>
  <c r="B55" i="330"/>
  <c r="D22" i="196"/>
  <c r="B54" i="332"/>
  <c r="D62" i="196"/>
  <c r="B52" i="196"/>
  <c r="A1" i="321"/>
  <c r="C62" i="196"/>
  <c r="B53" i="320"/>
  <c r="B54" i="326"/>
  <c r="H6" i="1"/>
  <c r="D55" i="195"/>
  <c r="A1" i="325"/>
  <c r="B51" i="328"/>
  <c r="B53" i="321"/>
  <c r="J51" i="196"/>
  <c r="B51" i="322"/>
  <c r="I58" i="196"/>
  <c r="E67" i="196"/>
  <c r="A1" i="334"/>
  <c r="A1" i="327"/>
  <c r="C68" i="196"/>
  <c r="H60" i="196"/>
  <c r="K50" i="196"/>
  <c r="H19" i="1"/>
  <c r="K52" i="196"/>
  <c r="B55" i="337"/>
  <c r="B51" i="325"/>
  <c r="A1" i="2"/>
  <c r="H18" i="1"/>
  <c r="H59" i="196"/>
  <c r="D23" i="196"/>
  <c r="B54" i="331"/>
  <c r="I61" i="196"/>
  <c r="B55" i="325"/>
  <c r="B67" i="196"/>
  <c r="E52" i="196"/>
  <c r="E62" i="196"/>
  <c r="E70" i="196"/>
  <c r="E25" i="196"/>
  <c r="B70" i="196"/>
  <c r="B55" i="319"/>
  <c r="C23" i="196"/>
  <c r="C67" i="196"/>
  <c r="B53" i="328"/>
  <c r="H51" i="196"/>
  <c r="C8" i="196"/>
  <c r="D24" i="196"/>
  <c r="H49" i="196"/>
  <c r="B55" i="331"/>
  <c r="H9" i="1"/>
  <c r="B54" i="327"/>
  <c r="F25" i="196"/>
  <c r="B51" i="333"/>
  <c r="E21" i="196"/>
  <c r="C69" i="196"/>
  <c r="B54" i="330"/>
  <c r="A1" i="335"/>
  <c r="D52" i="196"/>
  <c r="D51" i="196"/>
  <c r="B54" i="328"/>
  <c r="C26" i="196"/>
  <c r="E84" i="196"/>
  <c r="B54" i="329"/>
  <c r="C58" i="196"/>
  <c r="B69" i="196"/>
  <c r="B51" i="334"/>
  <c r="F82" i="196"/>
  <c r="D59" i="196"/>
  <c r="E23" i="196"/>
  <c r="B53" i="331"/>
  <c r="B54" i="333"/>
  <c r="B53" i="2"/>
  <c r="B55" i="336"/>
  <c r="B53" i="334"/>
  <c r="B51" i="326"/>
  <c r="H62" i="196"/>
  <c r="D20" i="196"/>
  <c r="E49" i="196"/>
  <c r="E50" i="196"/>
  <c r="C24" i="196"/>
  <c r="C49" i="196"/>
  <c r="B51" i="335"/>
  <c r="D46" i="195"/>
  <c r="B53" i="325"/>
  <c r="B53" i="196"/>
  <c r="A1" i="336"/>
  <c r="B54" i="334"/>
  <c r="K61" i="196"/>
  <c r="H10" i="1"/>
  <c r="H13" i="1"/>
  <c r="B51" i="196"/>
  <c r="C13" i="196"/>
  <c r="J50" i="196"/>
  <c r="B55" i="328"/>
  <c r="J53" i="196"/>
  <c r="C53" i="196"/>
  <c r="B54" i="323"/>
  <c r="E51" i="196"/>
  <c r="F26" i="196"/>
  <c r="B54" i="321"/>
  <c r="B61" i="196"/>
  <c r="E59" i="196"/>
  <c r="I49" i="196"/>
  <c r="D25" i="196"/>
  <c r="B55" i="335"/>
  <c r="D53" i="196"/>
  <c r="B53" i="326"/>
  <c r="B68" i="196"/>
  <c r="B54" i="322"/>
  <c r="H17" i="1"/>
  <c r="H11" i="1"/>
  <c r="B51" i="331"/>
  <c r="D50" i="196"/>
  <c r="I62" i="196"/>
  <c r="E58" i="196"/>
  <c r="C10" i="196"/>
  <c r="H23" i="1"/>
  <c r="D70" i="196"/>
  <c r="K62" i="196"/>
  <c r="B53" i="327"/>
  <c r="B55" i="327"/>
  <c r="H7" i="1"/>
  <c r="B54" i="2"/>
  <c r="C61" i="196"/>
  <c r="A1" i="328"/>
  <c r="B51" i="337"/>
  <c r="B55" i="324"/>
  <c r="C59" i="196"/>
  <c r="D21" i="196"/>
  <c r="J60" i="196"/>
  <c r="F23" i="196"/>
  <c r="B54" i="337"/>
  <c r="D60" i="196"/>
  <c r="A1" i="324"/>
  <c r="J52" i="196"/>
  <c r="E82" i="196"/>
  <c r="J59" i="196"/>
  <c r="G22" i="196" l="1"/>
  <c r="G24" i="196"/>
  <c r="E53" i="330"/>
  <c r="F47" i="330"/>
  <c r="J59" i="330"/>
  <c r="J58" i="330"/>
  <c r="I59" i="330"/>
  <c r="K60" i="330"/>
  <c r="B59" i="330"/>
  <c r="F38" i="330"/>
  <c r="I58" i="330"/>
  <c r="B60" i="330"/>
  <c r="A59" i="330"/>
  <c r="E49" i="330"/>
  <c r="E45" i="330"/>
  <c r="E47" i="330"/>
  <c r="B58" i="330"/>
  <c r="C59" i="330"/>
  <c r="F45" i="330"/>
  <c r="F37" i="330"/>
  <c r="E40" i="330"/>
  <c r="I60" i="330"/>
  <c r="F48" i="330"/>
  <c r="J60" i="330"/>
  <c r="F39" i="330"/>
  <c r="F49" i="330"/>
  <c r="F53" i="330"/>
  <c r="A71" i="330" s="1"/>
  <c r="A78" i="330" s="1"/>
  <c r="C60" i="330"/>
  <c r="E41" i="330"/>
  <c r="K58" i="330"/>
  <c r="F46" i="330"/>
  <c r="A60" i="330"/>
  <c r="E39" i="330"/>
  <c r="F42" i="330"/>
  <c r="K59" i="330"/>
  <c r="B52" i="330"/>
  <c r="E48" i="330"/>
  <c r="F40" i="330"/>
  <c r="E38" i="330"/>
  <c r="E42" i="330"/>
  <c r="E37" i="330"/>
  <c r="C58" i="330"/>
  <c r="A58" i="330"/>
  <c r="E46" i="330"/>
  <c r="I58" i="322"/>
  <c r="F45" i="322"/>
  <c r="J58" i="322"/>
  <c r="E38" i="322"/>
  <c r="F48" i="322"/>
  <c r="C59" i="322"/>
  <c r="E42" i="322"/>
  <c r="F37" i="322"/>
  <c r="E41" i="322"/>
  <c r="A58" i="322"/>
  <c r="F39" i="322"/>
  <c r="I60" i="322"/>
  <c r="E45" i="322"/>
  <c r="C58" i="322"/>
  <c r="C60" i="322"/>
  <c r="E46" i="322"/>
  <c r="I59" i="322"/>
  <c r="E40" i="322"/>
  <c r="F46" i="322"/>
  <c r="J59" i="322"/>
  <c r="J60" i="322"/>
  <c r="E37" i="322"/>
  <c r="K58" i="322"/>
  <c r="E39" i="322"/>
  <c r="F49" i="322"/>
  <c r="F38" i="322"/>
  <c r="K60" i="322"/>
  <c r="F47" i="322"/>
  <c r="B52" i="322"/>
  <c r="A59" i="322"/>
  <c r="B59" i="322"/>
  <c r="F40" i="322"/>
  <c r="B60" i="322"/>
  <c r="E53" i="322"/>
  <c r="K59" i="322"/>
  <c r="E49" i="322"/>
  <c r="E47" i="322"/>
  <c r="A60" i="322"/>
  <c r="E48" i="322"/>
  <c r="F42" i="322"/>
  <c r="B58" i="322"/>
  <c r="F53" i="322"/>
  <c r="A71" i="322" s="1"/>
  <c r="A78" i="322" s="1"/>
  <c r="E27" i="196"/>
  <c r="L25" i="196" s="1"/>
  <c r="B52" i="326"/>
  <c r="A59" i="326"/>
  <c r="J60" i="326"/>
  <c r="A58" i="326"/>
  <c r="E49" i="326"/>
  <c r="E46" i="326"/>
  <c r="F38" i="326"/>
  <c r="B60" i="326"/>
  <c r="F39" i="326"/>
  <c r="E48" i="326"/>
  <c r="C60" i="326"/>
  <c r="E39" i="326"/>
  <c r="K60" i="326"/>
  <c r="C58" i="326"/>
  <c r="F40" i="326"/>
  <c r="I59" i="326"/>
  <c r="E40" i="326"/>
  <c r="C59" i="326"/>
  <c r="F46" i="326"/>
  <c r="J58" i="326"/>
  <c r="F48" i="326"/>
  <c r="F45" i="326"/>
  <c r="K58" i="326"/>
  <c r="F42" i="326"/>
  <c r="I60" i="326"/>
  <c r="F49" i="326"/>
  <c r="E38" i="326"/>
  <c r="E53" i="326"/>
  <c r="F47" i="326"/>
  <c r="F37" i="326"/>
  <c r="J59" i="326"/>
  <c r="A60" i="326"/>
  <c r="E45" i="326"/>
  <c r="B59" i="326"/>
  <c r="E37" i="326"/>
  <c r="E42" i="326"/>
  <c r="F53" i="326"/>
  <c r="A71" i="326" s="1"/>
  <c r="A78" i="326" s="1"/>
  <c r="E47" i="326"/>
  <c r="I58" i="326"/>
  <c r="E41" i="326"/>
  <c r="K59" i="326"/>
  <c r="B58" i="326"/>
  <c r="G25" i="196"/>
  <c r="C14" i="196"/>
  <c r="J8" i="196"/>
  <c r="B75" i="196" s="1"/>
  <c r="E41" i="336"/>
  <c r="I59" i="336"/>
  <c r="A58" i="336"/>
  <c r="E38" i="336"/>
  <c r="F49" i="336"/>
  <c r="F53" i="336"/>
  <c r="A71" i="336" s="1"/>
  <c r="A78" i="336" s="1"/>
  <c r="C60" i="336"/>
  <c r="F45" i="336"/>
  <c r="F38" i="336"/>
  <c r="C59" i="336"/>
  <c r="F48" i="336"/>
  <c r="K59" i="336"/>
  <c r="C58" i="336"/>
  <c r="E49" i="336"/>
  <c r="A60" i="336"/>
  <c r="K58" i="336"/>
  <c r="J59" i="336"/>
  <c r="B52" i="336"/>
  <c r="E46" i="336"/>
  <c r="A59" i="336"/>
  <c r="E47" i="336"/>
  <c r="I58" i="336"/>
  <c r="B59" i="336"/>
  <c r="F47" i="336"/>
  <c r="E37" i="336"/>
  <c r="J58" i="336"/>
  <c r="B60" i="336"/>
  <c r="E48" i="336"/>
  <c r="E42" i="336"/>
  <c r="B58" i="336"/>
  <c r="E40" i="336"/>
  <c r="J60" i="336"/>
  <c r="F42" i="336"/>
  <c r="F37" i="336"/>
  <c r="K60" i="336"/>
  <c r="F46" i="336"/>
  <c r="E53" i="336"/>
  <c r="E39" i="336"/>
  <c r="E45" i="336"/>
  <c r="F40" i="336"/>
  <c r="I60" i="336"/>
  <c r="F39" i="336"/>
  <c r="G26" i="196"/>
  <c r="C27" i="196"/>
  <c r="J25" i="196" s="1"/>
  <c r="F17" i="195"/>
  <c r="D27" i="196"/>
  <c r="K25" i="196" s="1"/>
  <c r="K60" i="327"/>
  <c r="E39" i="327"/>
  <c r="B52" i="327"/>
  <c r="E42" i="327"/>
  <c r="F40" i="327"/>
  <c r="C59" i="327"/>
  <c r="E38" i="327"/>
  <c r="I58" i="327"/>
  <c r="E45" i="327"/>
  <c r="E46" i="327"/>
  <c r="F49" i="327"/>
  <c r="F48" i="327"/>
  <c r="E41" i="327"/>
  <c r="E53" i="327"/>
  <c r="B59" i="327"/>
  <c r="C58" i="327"/>
  <c r="I59" i="327"/>
  <c r="J59" i="327"/>
  <c r="A58" i="327"/>
  <c r="E40" i="327"/>
  <c r="F39" i="327"/>
  <c r="J60" i="327"/>
  <c r="F37" i="327"/>
  <c r="A60" i="327"/>
  <c r="F38" i="327"/>
  <c r="A59" i="327"/>
  <c r="K59" i="327"/>
  <c r="I60" i="327"/>
  <c r="F47" i="327"/>
  <c r="J58" i="327"/>
  <c r="F53" i="327"/>
  <c r="A71" i="327" s="1"/>
  <c r="A78" i="327" s="1"/>
  <c r="B58" i="327"/>
  <c r="F46" i="327"/>
  <c r="B60" i="327"/>
  <c r="E48" i="327"/>
  <c r="E49" i="327"/>
  <c r="E37" i="327"/>
  <c r="C60" i="327"/>
  <c r="F45" i="327"/>
  <c r="K58" i="327"/>
  <c r="F42" i="327"/>
  <c r="E47" i="327"/>
  <c r="F27" i="196"/>
  <c r="M25" i="196" s="1"/>
  <c r="A60" i="325"/>
  <c r="J59" i="325"/>
  <c r="E37" i="325"/>
  <c r="E53" i="325"/>
  <c r="F49" i="325"/>
  <c r="E47" i="325"/>
  <c r="K60" i="325"/>
  <c r="A58" i="325"/>
  <c r="A59" i="325"/>
  <c r="F47" i="325"/>
  <c r="F37" i="325"/>
  <c r="K59" i="325"/>
  <c r="E49" i="325"/>
  <c r="I59" i="325"/>
  <c r="F38" i="325"/>
  <c r="B60" i="325"/>
  <c r="J58" i="325"/>
  <c r="I60" i="325"/>
  <c r="K58" i="325"/>
  <c r="E41" i="325"/>
  <c r="B58" i="325"/>
  <c r="E42" i="325"/>
  <c r="E45" i="325"/>
  <c r="C59" i="325"/>
  <c r="F39" i="325"/>
  <c r="C58" i="325"/>
  <c r="F48" i="325"/>
  <c r="E38" i="325"/>
  <c r="C60" i="325"/>
  <c r="F46" i="325"/>
  <c r="E46" i="325"/>
  <c r="B52" i="325"/>
  <c r="B59" i="325"/>
  <c r="F40" i="325"/>
  <c r="E40" i="325"/>
  <c r="E48" i="325"/>
  <c r="F42" i="325"/>
  <c r="J60" i="325"/>
  <c r="F45" i="325"/>
  <c r="E39" i="325"/>
  <c r="I58" i="325"/>
  <c r="F53" i="325"/>
  <c r="A71" i="325" s="1"/>
  <c r="A78" i="325" s="1"/>
  <c r="G20" i="196"/>
  <c r="E47" i="328"/>
  <c r="E45" i="328"/>
  <c r="E37" i="328"/>
  <c r="I59" i="328"/>
  <c r="F53" i="328"/>
  <c r="A71" i="328" s="1"/>
  <c r="A78" i="328" s="1"/>
  <c r="F48" i="328"/>
  <c r="J58" i="328"/>
  <c r="A60" i="328"/>
  <c r="B59" i="328"/>
  <c r="J60" i="328"/>
  <c r="B58" i="328"/>
  <c r="E46" i="328"/>
  <c r="F46" i="328"/>
  <c r="E48" i="328"/>
  <c r="F39" i="328"/>
  <c r="E53" i="328"/>
  <c r="A59" i="328"/>
  <c r="F45" i="328"/>
  <c r="F47" i="328"/>
  <c r="C58" i="328"/>
  <c r="B60" i="328"/>
  <c r="I60" i="328"/>
  <c r="E39" i="328"/>
  <c r="F49" i="328"/>
  <c r="F42" i="328"/>
  <c r="K58" i="328"/>
  <c r="C59" i="328"/>
  <c r="B52" i="328"/>
  <c r="E41" i="328"/>
  <c r="K59" i="328"/>
  <c r="C60" i="328"/>
  <c r="E49" i="328"/>
  <c r="E38" i="328"/>
  <c r="J59" i="328"/>
  <c r="F40" i="328"/>
  <c r="K60" i="328"/>
  <c r="F38" i="328"/>
  <c r="F37" i="328"/>
  <c r="I58" i="328"/>
  <c r="E40" i="328"/>
  <c r="A58" i="328"/>
  <c r="E42" i="328"/>
  <c r="F8" i="195"/>
  <c r="F48" i="323"/>
  <c r="A59" i="323"/>
  <c r="I59" i="323"/>
  <c r="E46" i="323"/>
  <c r="F45" i="323"/>
  <c r="A58" i="323"/>
  <c r="J58" i="323"/>
  <c r="E40" i="323"/>
  <c r="K58" i="323"/>
  <c r="E39" i="323"/>
  <c r="B60" i="323"/>
  <c r="E37" i="323"/>
  <c r="B52" i="323"/>
  <c r="K59" i="323"/>
  <c r="F40" i="323"/>
  <c r="I60" i="323"/>
  <c r="F38" i="323"/>
  <c r="E49" i="323"/>
  <c r="A60" i="323"/>
  <c r="E38" i="323"/>
  <c r="E41" i="323"/>
  <c r="B59" i="323"/>
  <c r="F53" i="323"/>
  <c r="A71" i="323" s="1"/>
  <c r="A78" i="323" s="1"/>
  <c r="E47" i="323"/>
  <c r="C59" i="323"/>
  <c r="I58" i="323"/>
  <c r="E42" i="323"/>
  <c r="J59" i="323"/>
  <c r="F47" i="323"/>
  <c r="K60" i="323"/>
  <c r="F39" i="323"/>
  <c r="E53" i="323"/>
  <c r="B58" i="323"/>
  <c r="J60" i="323"/>
  <c r="E48" i="323"/>
  <c r="F46" i="323"/>
  <c r="F37" i="323"/>
  <c r="E45" i="323"/>
  <c r="C60" i="323"/>
  <c r="F42" i="323"/>
  <c r="F49" i="323"/>
  <c r="C58" i="323"/>
  <c r="F42" i="333"/>
  <c r="E40" i="333"/>
  <c r="F53" i="333"/>
  <c r="A71" i="333" s="1"/>
  <c r="A78" i="333" s="1"/>
  <c r="E48" i="333"/>
  <c r="E39" i="333"/>
  <c r="F49" i="333"/>
  <c r="A60" i="333"/>
  <c r="B58" i="333"/>
  <c r="B52" i="333"/>
  <c r="E49" i="333"/>
  <c r="J58" i="333"/>
  <c r="A59" i="333"/>
  <c r="I58" i="333"/>
  <c r="E42" i="333"/>
  <c r="A58" i="333"/>
  <c r="C59" i="333"/>
  <c r="E37" i="333"/>
  <c r="E45" i="333"/>
  <c r="C58" i="333"/>
  <c r="F38" i="333"/>
  <c r="F40" i="333"/>
  <c r="F45" i="333"/>
  <c r="J60" i="333"/>
  <c r="E53" i="333"/>
  <c r="K60" i="333"/>
  <c r="F37" i="333"/>
  <c r="I59" i="333"/>
  <c r="K58" i="333"/>
  <c r="B59" i="333"/>
  <c r="E38" i="333"/>
  <c r="E41" i="333"/>
  <c r="F46" i="333"/>
  <c r="F48" i="333"/>
  <c r="K59" i="333"/>
  <c r="I60" i="333"/>
  <c r="B60" i="333"/>
  <c r="F39" i="333"/>
  <c r="C60" i="333"/>
  <c r="F47" i="333"/>
  <c r="J59" i="333"/>
  <c r="E46" i="333"/>
  <c r="E47" i="333"/>
  <c r="L60" i="195"/>
  <c r="F60" i="195"/>
  <c r="L51" i="195"/>
  <c r="G21" i="196"/>
  <c r="L17" i="195"/>
  <c r="F38" i="335"/>
  <c r="F40" i="335"/>
  <c r="E47" i="335"/>
  <c r="E49" i="335"/>
  <c r="C58" i="335"/>
  <c r="I58" i="335"/>
  <c r="K60" i="335"/>
  <c r="E53" i="335"/>
  <c r="E39" i="335"/>
  <c r="B59" i="335"/>
  <c r="B52" i="335"/>
  <c r="E42" i="335"/>
  <c r="B60" i="335"/>
  <c r="J59" i="335"/>
  <c r="E37" i="335"/>
  <c r="I60" i="335"/>
  <c r="E46" i="335"/>
  <c r="C60" i="335"/>
  <c r="E48" i="335"/>
  <c r="I59" i="335"/>
  <c r="E41" i="335"/>
  <c r="F49" i="335"/>
  <c r="C59" i="335"/>
  <c r="B58" i="335"/>
  <c r="J60" i="335"/>
  <c r="A59" i="335"/>
  <c r="E40" i="335"/>
  <c r="E45" i="335"/>
  <c r="F45" i="335"/>
  <c r="F47" i="335"/>
  <c r="K59" i="335"/>
  <c r="F46" i="335"/>
  <c r="F42" i="335"/>
  <c r="F37" i="335"/>
  <c r="A58" i="335"/>
  <c r="E38" i="335"/>
  <c r="K58" i="335"/>
  <c r="F39" i="335"/>
  <c r="F48" i="335"/>
  <c r="J58" i="335"/>
  <c r="F53" i="335"/>
  <c r="A71" i="335" s="1"/>
  <c r="A78" i="335" s="1"/>
  <c r="A60" i="335"/>
  <c r="F48" i="337"/>
  <c r="E53" i="337"/>
  <c r="F42" i="337"/>
  <c r="I59" i="337"/>
  <c r="E47" i="337"/>
  <c r="A58" i="337"/>
  <c r="F37" i="337"/>
  <c r="B59" i="337"/>
  <c r="E42" i="337"/>
  <c r="E46" i="337"/>
  <c r="K59" i="337"/>
  <c r="B60" i="337"/>
  <c r="F38" i="337"/>
  <c r="F49" i="337"/>
  <c r="F45" i="337"/>
  <c r="E49" i="337"/>
  <c r="F53" i="337"/>
  <c r="A71" i="337" s="1"/>
  <c r="A78" i="337" s="1"/>
  <c r="I60" i="337"/>
  <c r="C59" i="337"/>
  <c r="E39" i="337"/>
  <c r="F47" i="337"/>
  <c r="B52" i="337"/>
  <c r="J59" i="337"/>
  <c r="E37" i="337"/>
  <c r="E45" i="337"/>
  <c r="K60" i="337"/>
  <c r="A60" i="337"/>
  <c r="E38" i="337"/>
  <c r="A59" i="337"/>
  <c r="F39" i="337"/>
  <c r="K58" i="337"/>
  <c r="E40" i="337"/>
  <c r="F46" i="337"/>
  <c r="J60" i="337"/>
  <c r="I58" i="337"/>
  <c r="C58" i="337"/>
  <c r="E41" i="337"/>
  <c r="E48" i="337"/>
  <c r="B58" i="337"/>
  <c r="C60" i="337"/>
  <c r="F40" i="337"/>
  <c r="J58" i="337"/>
  <c r="F51" i="195"/>
  <c r="G23" i="196"/>
  <c r="J60" i="331"/>
  <c r="F37" i="331"/>
  <c r="E46" i="331"/>
  <c r="F40" i="331"/>
  <c r="E37" i="331"/>
  <c r="E47" i="331"/>
  <c r="J58" i="331"/>
  <c r="F53" i="331"/>
  <c r="A71" i="331" s="1"/>
  <c r="A78" i="331" s="1"/>
  <c r="E48" i="331"/>
  <c r="A58" i="331"/>
  <c r="I60" i="331"/>
  <c r="F42" i="331"/>
  <c r="K59" i="331"/>
  <c r="B52" i="331"/>
  <c r="F39" i="331"/>
  <c r="C59" i="331"/>
  <c r="B58" i="331"/>
  <c r="F48" i="331"/>
  <c r="E40" i="331"/>
  <c r="K60" i="331"/>
  <c r="K58" i="331"/>
  <c r="E53" i="331"/>
  <c r="I58" i="331"/>
  <c r="F45" i="331"/>
  <c r="A59" i="331"/>
  <c r="I59" i="331"/>
  <c r="B59" i="331"/>
  <c r="F49" i="331"/>
  <c r="B60" i="331"/>
  <c r="E42" i="331"/>
  <c r="C58" i="331"/>
  <c r="F38" i="331"/>
  <c r="C60" i="331"/>
  <c r="J59" i="331"/>
  <c r="E38" i="331"/>
  <c r="F47" i="331"/>
  <c r="E49" i="331"/>
  <c r="F46" i="331"/>
  <c r="E45" i="331"/>
  <c r="E39" i="331"/>
  <c r="E41" i="331"/>
  <c r="A60" i="331"/>
  <c r="A59" i="329"/>
  <c r="C58" i="329"/>
  <c r="E41" i="329"/>
  <c r="B58" i="329"/>
  <c r="F40" i="329"/>
  <c r="C60" i="329"/>
  <c r="A60" i="329"/>
  <c r="E47" i="329"/>
  <c r="E48" i="329"/>
  <c r="E38" i="329"/>
  <c r="E46" i="329"/>
  <c r="F48" i="329"/>
  <c r="E45" i="329"/>
  <c r="K60" i="329"/>
  <c r="F46" i="329"/>
  <c r="J59" i="329"/>
  <c r="F47" i="329"/>
  <c r="B59" i="329"/>
  <c r="F53" i="329"/>
  <c r="A71" i="329" s="1"/>
  <c r="A78" i="329" s="1"/>
  <c r="F45" i="329"/>
  <c r="E39" i="329"/>
  <c r="I60" i="329"/>
  <c r="I59" i="329"/>
  <c r="K59" i="329"/>
  <c r="C59" i="329"/>
  <c r="E42" i="329"/>
  <c r="J58" i="329"/>
  <c r="F42" i="329"/>
  <c r="J60" i="329"/>
  <c r="F49" i="329"/>
  <c r="E40" i="329"/>
  <c r="E49" i="329"/>
  <c r="E53" i="329"/>
  <c r="A58" i="329"/>
  <c r="B60" i="329"/>
  <c r="E37" i="329"/>
  <c r="F37" i="329"/>
  <c r="K58" i="329"/>
  <c r="F38" i="329"/>
  <c r="F39" i="329"/>
  <c r="B52" i="329"/>
  <c r="I58" i="329"/>
  <c r="F29" i="195"/>
  <c r="K59" i="320"/>
  <c r="J60" i="320"/>
  <c r="B59" i="320"/>
  <c r="F40" i="320"/>
  <c r="F46" i="320"/>
  <c r="J59" i="320"/>
  <c r="F42" i="320"/>
  <c r="K58" i="320"/>
  <c r="E46" i="320"/>
  <c r="C59" i="320"/>
  <c r="B60" i="320"/>
  <c r="I59" i="320"/>
  <c r="F39" i="320"/>
  <c r="F47" i="320"/>
  <c r="F45" i="320"/>
  <c r="A59" i="320"/>
  <c r="E48" i="320"/>
  <c r="E41" i="320"/>
  <c r="I60" i="320"/>
  <c r="J58" i="320"/>
  <c r="E40" i="320"/>
  <c r="F48" i="320"/>
  <c r="K60" i="320"/>
  <c r="E37" i="320"/>
  <c r="A60" i="320"/>
  <c r="E49" i="320"/>
  <c r="C60" i="320"/>
  <c r="I58" i="320"/>
  <c r="E45" i="320"/>
  <c r="C58" i="320"/>
  <c r="E39" i="320"/>
  <c r="A58" i="320"/>
  <c r="B58" i="320"/>
  <c r="F37" i="320"/>
  <c r="E53" i="320"/>
  <c r="E42" i="320"/>
  <c r="B52" i="320"/>
  <c r="E47" i="320"/>
  <c r="F49" i="320"/>
  <c r="F38" i="320"/>
  <c r="E38" i="320"/>
  <c r="F53" i="320"/>
  <c r="A71" i="320" s="1"/>
  <c r="A78" i="320" s="1"/>
  <c r="L41" i="195"/>
  <c r="F41" i="195"/>
  <c r="L29" i="195"/>
  <c r="F53" i="332"/>
  <c r="A71" i="332" s="1"/>
  <c r="A78" i="332" s="1"/>
  <c r="F49" i="332"/>
  <c r="F38" i="332"/>
  <c r="K60" i="332"/>
  <c r="E49" i="332"/>
  <c r="J59" i="332"/>
  <c r="I60" i="332"/>
  <c r="I59" i="332"/>
  <c r="F42" i="332"/>
  <c r="E53" i="332"/>
  <c r="J58" i="332"/>
  <c r="E45" i="332"/>
  <c r="B59" i="332"/>
  <c r="E46" i="332"/>
  <c r="E39" i="332"/>
  <c r="E41" i="332"/>
  <c r="F46" i="332"/>
  <c r="E48" i="332"/>
  <c r="F39" i="332"/>
  <c r="B60" i="332"/>
  <c r="F37" i="332"/>
  <c r="B52" i="332"/>
  <c r="E37" i="332"/>
  <c r="C59" i="332"/>
  <c r="A59" i="332"/>
  <c r="A60" i="332"/>
  <c r="I58" i="332"/>
  <c r="K59" i="332"/>
  <c r="E40" i="332"/>
  <c r="F40" i="332"/>
  <c r="E47" i="332"/>
  <c r="B58" i="332"/>
  <c r="E42" i="332"/>
  <c r="F48" i="332"/>
  <c r="K58" i="332"/>
  <c r="F45" i="332"/>
  <c r="E38" i="332"/>
  <c r="F47" i="332"/>
  <c r="C60" i="332"/>
  <c r="J60" i="332"/>
  <c r="A58" i="332"/>
  <c r="C58" i="332"/>
  <c r="E40" i="334"/>
  <c r="B58" i="334"/>
  <c r="E39" i="334"/>
  <c r="C58" i="334"/>
  <c r="A58" i="334"/>
  <c r="F45" i="334"/>
  <c r="B59" i="334"/>
  <c r="E49" i="334"/>
  <c r="E42" i="334"/>
  <c r="F39" i="334"/>
  <c r="K58" i="334"/>
  <c r="F40" i="334"/>
  <c r="J59" i="334"/>
  <c r="C60" i="334"/>
  <c r="A59" i="334"/>
  <c r="E37" i="334"/>
  <c r="F47" i="334"/>
  <c r="I60" i="334"/>
  <c r="E48" i="334"/>
  <c r="F46" i="334"/>
  <c r="E38" i="334"/>
  <c r="J60" i="334"/>
  <c r="J58" i="334"/>
  <c r="B52" i="334"/>
  <c r="F53" i="334"/>
  <c r="A71" i="334" s="1"/>
  <c r="A78" i="334" s="1"/>
  <c r="B60" i="334"/>
  <c r="E53" i="334"/>
  <c r="F38" i="334"/>
  <c r="I58" i="334"/>
  <c r="K60" i="334"/>
  <c r="C59" i="334"/>
  <c r="F48" i="334"/>
  <c r="E45" i="334"/>
  <c r="K59" i="334"/>
  <c r="E47" i="334"/>
  <c r="E41" i="334"/>
  <c r="I59" i="334"/>
  <c r="A60" i="334"/>
  <c r="F37" i="334"/>
  <c r="E46" i="334"/>
  <c r="F42" i="334"/>
  <c r="F49" i="334"/>
  <c r="K60" i="321"/>
  <c r="F39" i="321"/>
  <c r="B59" i="321"/>
  <c r="E45" i="321"/>
  <c r="J60" i="321"/>
  <c r="I59" i="321"/>
  <c r="F53" i="321"/>
  <c r="A71" i="321" s="1"/>
  <c r="A78" i="321" s="1"/>
  <c r="E48" i="321"/>
  <c r="C60" i="321"/>
  <c r="F49" i="321"/>
  <c r="F45" i="321"/>
  <c r="F38" i="321"/>
  <c r="E37" i="321"/>
  <c r="J58" i="321"/>
  <c r="F48" i="321"/>
  <c r="B52" i="321"/>
  <c r="A58" i="321"/>
  <c r="E41" i="321"/>
  <c r="I60" i="321"/>
  <c r="J59" i="321"/>
  <c r="E53" i="321"/>
  <c r="A60" i="321"/>
  <c r="F47" i="321"/>
  <c r="A59" i="321"/>
  <c r="E49" i="321"/>
  <c r="E42" i="321"/>
  <c r="B60" i="321"/>
  <c r="K59" i="321"/>
  <c r="E47" i="321"/>
  <c r="F40" i="321"/>
  <c r="F42" i="321"/>
  <c r="E39" i="321"/>
  <c r="I58" i="321"/>
  <c r="K58" i="321"/>
  <c r="C58" i="321"/>
  <c r="E40" i="321"/>
  <c r="E38" i="321"/>
  <c r="F37" i="321"/>
  <c r="E46" i="321"/>
  <c r="B58" i="321"/>
  <c r="F46" i="321"/>
  <c r="C59" i="321"/>
  <c r="E40" i="324"/>
  <c r="K60" i="324"/>
  <c r="E41" i="324"/>
  <c r="F53" i="324"/>
  <c r="A71" i="324" s="1"/>
  <c r="A78" i="324" s="1"/>
  <c r="F37" i="324"/>
  <c r="I58" i="324"/>
  <c r="E42" i="324"/>
  <c r="J60" i="324"/>
  <c r="J59" i="324"/>
  <c r="C59" i="324"/>
  <c r="E53" i="324"/>
  <c r="K58" i="324"/>
  <c r="F46" i="324"/>
  <c r="E38" i="324"/>
  <c r="I59" i="324"/>
  <c r="E48" i="324"/>
  <c r="F39" i="324"/>
  <c r="B59" i="324"/>
  <c r="E49" i="324"/>
  <c r="F49" i="324"/>
  <c r="E45" i="324"/>
  <c r="F42" i="324"/>
  <c r="C60" i="324"/>
  <c r="F40" i="324"/>
  <c r="F48" i="324"/>
  <c r="A58" i="324"/>
  <c r="B52" i="324"/>
  <c r="B58" i="324"/>
  <c r="J58" i="324"/>
  <c r="F38" i="324"/>
  <c r="E39" i="324"/>
  <c r="K59" i="324"/>
  <c r="E47" i="324"/>
  <c r="E37" i="324"/>
  <c r="F45" i="324"/>
  <c r="F47" i="324"/>
  <c r="I60" i="324"/>
  <c r="B60" i="324"/>
  <c r="C58" i="324"/>
  <c r="A59" i="324"/>
  <c r="A60" i="324"/>
  <c r="E46" i="324"/>
  <c r="E45" i="319"/>
  <c r="E49" i="319"/>
  <c r="B52" i="319"/>
  <c r="J59" i="319"/>
  <c r="F45" i="319"/>
  <c r="E39" i="319"/>
  <c r="B59" i="319"/>
  <c r="E53" i="319"/>
  <c r="F40" i="319"/>
  <c r="F48" i="319"/>
  <c r="A60" i="319"/>
  <c r="F49" i="319"/>
  <c r="F38" i="319"/>
  <c r="F39" i="319"/>
  <c r="F47" i="319"/>
  <c r="E40" i="319"/>
  <c r="A59" i="319"/>
  <c r="F53" i="319"/>
  <c r="A71" i="319" s="1"/>
  <c r="A78" i="319" s="1"/>
  <c r="F42" i="319"/>
  <c r="I60" i="319"/>
  <c r="B58" i="319"/>
  <c r="K60" i="319"/>
  <c r="E48" i="319"/>
  <c r="E46" i="319"/>
  <c r="A58" i="319"/>
  <c r="I58" i="319"/>
  <c r="F37" i="319"/>
  <c r="I59" i="319"/>
  <c r="C58" i="319"/>
  <c r="E42" i="319"/>
  <c r="K59" i="319"/>
  <c r="C59" i="319"/>
  <c r="J60" i="319"/>
  <c r="F46" i="319"/>
  <c r="J58" i="319"/>
  <c r="C60" i="319"/>
  <c r="E41" i="319"/>
  <c r="K58" i="319"/>
  <c r="B60" i="319"/>
  <c r="E37" i="319"/>
  <c r="E38" i="319"/>
  <c r="E47" i="319"/>
  <c r="K59" i="2"/>
  <c r="A60" i="2"/>
  <c r="B58" i="2"/>
  <c r="J60" i="2"/>
  <c r="I60" i="2"/>
  <c r="C58" i="2"/>
  <c r="F45" i="2"/>
  <c r="E49" i="2"/>
  <c r="F40" i="2"/>
  <c r="E53" i="2"/>
  <c r="E47" i="2"/>
  <c r="E42" i="2"/>
  <c r="F48" i="2"/>
  <c r="A58" i="2"/>
  <c r="C59" i="2"/>
  <c r="E39" i="2"/>
  <c r="E41" i="2"/>
  <c r="F47" i="2"/>
  <c r="B59" i="2"/>
  <c r="F38" i="2"/>
  <c r="E48" i="2"/>
  <c r="B52" i="2"/>
  <c r="E40" i="2"/>
  <c r="F39" i="2"/>
  <c r="E38" i="2"/>
  <c r="I59" i="2"/>
  <c r="F37" i="2"/>
  <c r="J59" i="2"/>
  <c r="I58" i="2"/>
  <c r="E46" i="2"/>
  <c r="E45" i="2"/>
  <c r="F46" i="2"/>
  <c r="K58" i="2"/>
  <c r="A59" i="2"/>
  <c r="K60" i="2"/>
  <c r="F53" i="2"/>
  <c r="A71" i="2" s="1"/>
  <c r="A78" i="2" s="1"/>
  <c r="B60" i="2"/>
  <c r="F49" i="2"/>
  <c r="J58" i="2"/>
  <c r="F42" i="2"/>
  <c r="C60" i="2"/>
  <c r="E37" i="2"/>
  <c r="Q19" i="195"/>
  <c r="O19" i="195"/>
  <c r="P19" i="195"/>
  <c r="N19" i="195"/>
  <c r="B140" i="1"/>
  <c r="B164" i="1"/>
  <c r="R53" i="196"/>
  <c r="Q53" i="196"/>
  <c r="T49" i="196"/>
  <c r="B154" i="1"/>
  <c r="R49" i="196"/>
  <c r="B162" i="1"/>
  <c r="B132" i="1"/>
  <c r="Q52" i="196"/>
  <c r="B138" i="1"/>
  <c r="B144" i="1"/>
  <c r="Q50" i="196"/>
  <c r="T50" i="196"/>
  <c r="B160" i="1"/>
  <c r="B142" i="1"/>
  <c r="B150" i="1"/>
  <c r="B130" i="1"/>
  <c r="B152" i="1"/>
  <c r="B134" i="1"/>
  <c r="T53" i="196"/>
  <c r="B148" i="1"/>
  <c r="B156" i="1"/>
  <c r="Q49" i="196"/>
  <c r="S53" i="196"/>
  <c r="R50" i="196"/>
  <c r="S50" i="196"/>
  <c r="B136" i="1"/>
  <c r="B158" i="1"/>
  <c r="B146" i="1"/>
  <c r="S49" i="196"/>
  <c r="B168" i="1"/>
  <c r="B166" i="1"/>
  <c r="J64" i="326" l="1"/>
  <c r="I64" i="336"/>
  <c r="J64" i="327"/>
  <c r="J64" i="320"/>
  <c r="K64" i="2"/>
  <c r="I64" i="319"/>
  <c r="B64" i="324"/>
  <c r="K64" i="329"/>
  <c r="J64" i="337"/>
  <c r="A64" i="333"/>
  <c r="K64" i="325"/>
  <c r="K64" i="319"/>
  <c r="I64" i="329"/>
  <c r="A64" i="329"/>
  <c r="I64" i="325"/>
  <c r="K64" i="327"/>
  <c r="K64" i="335"/>
  <c r="R19" i="195"/>
  <c r="C64" i="333"/>
  <c r="B64" i="323"/>
  <c r="C64" i="2"/>
  <c r="I64" i="324"/>
  <c r="B64" i="321"/>
  <c r="B64" i="332"/>
  <c r="A64" i="337"/>
  <c r="K64" i="323"/>
  <c r="C64" i="328"/>
  <c r="A70" i="327"/>
  <c r="K64" i="336"/>
  <c r="A73" i="326"/>
  <c r="K64" i="321"/>
  <c r="J64" i="321"/>
  <c r="C64" i="334"/>
  <c r="C64" i="332"/>
  <c r="A70" i="320"/>
  <c r="C64" i="329"/>
  <c r="I64" i="335"/>
  <c r="I64" i="333"/>
  <c r="J64" i="325"/>
  <c r="I64" i="323"/>
  <c r="A70" i="332"/>
  <c r="A70" i="328"/>
  <c r="G27" i="196"/>
  <c r="N25" i="196" s="1"/>
  <c r="D33" i="196"/>
  <c r="H25" i="196"/>
  <c r="C33" i="196"/>
  <c r="A73" i="325"/>
  <c r="J64" i="2"/>
  <c r="A73" i="2"/>
  <c r="B64" i="2"/>
  <c r="C64" i="319"/>
  <c r="A64" i="319"/>
  <c r="B64" i="319"/>
  <c r="A73" i="319"/>
  <c r="C64" i="324"/>
  <c r="A70" i="324"/>
  <c r="I64" i="321"/>
  <c r="A70" i="321"/>
  <c r="A64" i="321"/>
  <c r="A70" i="334"/>
  <c r="J64" i="334"/>
  <c r="K64" i="334"/>
  <c r="A64" i="332"/>
  <c r="C64" i="320"/>
  <c r="A70" i="329"/>
  <c r="A73" i="329"/>
  <c r="A73" i="331"/>
  <c r="C64" i="331"/>
  <c r="I64" i="331"/>
  <c r="J64" i="331"/>
  <c r="B64" i="337"/>
  <c r="I64" i="337"/>
  <c r="K64" i="337"/>
  <c r="C64" i="335"/>
  <c r="K64" i="333"/>
  <c r="A70" i="333"/>
  <c r="B64" i="333"/>
  <c r="A70" i="323"/>
  <c r="I64" i="328"/>
  <c r="B64" i="328"/>
  <c r="J64" i="328"/>
  <c r="C64" i="325"/>
  <c r="A73" i="327"/>
  <c r="A73" i="336"/>
  <c r="A64" i="336"/>
  <c r="A70" i="326"/>
  <c r="A64" i="326"/>
  <c r="K64" i="322"/>
  <c r="J64" i="322"/>
  <c r="A64" i="330"/>
  <c r="A73" i="330"/>
  <c r="I64" i="330"/>
  <c r="A70" i="330"/>
  <c r="K64" i="324"/>
  <c r="A70" i="2"/>
  <c r="A70" i="319"/>
  <c r="A64" i="324"/>
  <c r="A73" i="321"/>
  <c r="B64" i="334"/>
  <c r="A73" i="332"/>
  <c r="B64" i="320"/>
  <c r="A73" i="320"/>
  <c r="B64" i="329"/>
  <c r="A70" i="331"/>
  <c r="A64" i="331"/>
  <c r="A70" i="337"/>
  <c r="J64" i="335"/>
  <c r="A73" i="335"/>
  <c r="B64" i="335"/>
  <c r="A70" i="335"/>
  <c r="J64" i="333"/>
  <c r="J64" i="323"/>
  <c r="K64" i="328"/>
  <c r="A73" i="328"/>
  <c r="B64" i="325"/>
  <c r="B64" i="327"/>
  <c r="C64" i="327"/>
  <c r="I64" i="327"/>
  <c r="B64" i="336"/>
  <c r="J64" i="336"/>
  <c r="I64" i="326"/>
  <c r="K64" i="326"/>
  <c r="A70" i="322"/>
  <c r="C64" i="322"/>
  <c r="A64" i="322"/>
  <c r="C64" i="330"/>
  <c r="K64" i="330"/>
  <c r="J64" i="330"/>
  <c r="C64" i="337"/>
  <c r="A64" i="2"/>
  <c r="I64" i="2"/>
  <c r="J64" i="319"/>
  <c r="J64" i="324"/>
  <c r="A73" i="324"/>
  <c r="C64" i="321"/>
  <c r="A73" i="334"/>
  <c r="I64" i="334"/>
  <c r="A64" i="334"/>
  <c r="K64" i="332"/>
  <c r="I64" i="332"/>
  <c r="J64" i="332"/>
  <c r="A64" i="320"/>
  <c r="I64" i="320"/>
  <c r="K64" i="320"/>
  <c r="J64" i="329"/>
  <c r="K64" i="331"/>
  <c r="B64" i="331"/>
  <c r="A73" i="337"/>
  <c r="A64" i="335"/>
  <c r="D34" i="196"/>
  <c r="C34" i="196"/>
  <c r="A73" i="333"/>
  <c r="C64" i="323"/>
  <c r="A73" i="323"/>
  <c r="A64" i="323"/>
  <c r="A64" i="328"/>
  <c r="A64" i="325"/>
  <c r="A70" i="325"/>
  <c r="A64" i="327"/>
  <c r="A70" i="336"/>
  <c r="C64" i="336"/>
  <c r="B64" i="326"/>
  <c r="C64" i="326"/>
  <c r="B64" i="322"/>
  <c r="A73" i="322"/>
  <c r="I64" i="322"/>
  <c r="B64" i="330"/>
  <c r="L18" i="195"/>
  <c r="L42" i="195"/>
  <c r="F9" i="195"/>
  <c r="F62" i="195"/>
  <c r="L61" i="195"/>
  <c r="F52" i="195"/>
  <c r="F53" i="195"/>
  <c r="F19" i="195"/>
  <c r="L62" i="195"/>
  <c r="F30" i="195"/>
  <c r="F42" i="195"/>
  <c r="L43" i="195"/>
  <c r="L53" i="195"/>
  <c r="F43" i="195"/>
  <c r="F31" i="195"/>
  <c r="L30" i="195"/>
  <c r="L19" i="195"/>
  <c r="L31" i="195"/>
  <c r="F10" i="195"/>
  <c r="F18" i="195"/>
  <c r="L52" i="195"/>
  <c r="F61" i="195"/>
  <c r="A67" i="333" l="1"/>
  <c r="A77" i="333" s="1"/>
  <c r="A67" i="329"/>
  <c r="A77" i="329" s="1"/>
  <c r="A67" i="334"/>
  <c r="A77" i="334" s="1"/>
  <c r="A67" i="323"/>
  <c r="A77" i="323" s="1"/>
  <c r="B77" i="196"/>
  <c r="A67" i="327"/>
  <c r="A77" i="327" s="1"/>
  <c r="A67" i="2"/>
  <c r="A77" i="2" s="1"/>
  <c r="A67" i="337"/>
  <c r="A77" i="337" s="1"/>
  <c r="A67" i="331"/>
  <c r="A77" i="331" s="1"/>
  <c r="A67" i="336"/>
  <c r="A77" i="336" s="1"/>
  <c r="A67" i="332"/>
  <c r="A77" i="332" s="1"/>
  <c r="A67" i="321"/>
  <c r="A77" i="321" s="1"/>
  <c r="A67" i="325"/>
  <c r="A77" i="325" s="1"/>
  <c r="A67" i="335"/>
  <c r="A77" i="335" s="1"/>
  <c r="A67" i="328"/>
  <c r="A77" i="328" s="1"/>
  <c r="A67" i="320"/>
  <c r="A77" i="320" s="1"/>
  <c r="A67" i="322"/>
  <c r="A77" i="322" s="1"/>
  <c r="A67" i="324"/>
  <c r="A77" i="324" s="1"/>
  <c r="A67" i="326"/>
  <c r="A77" i="326" s="1"/>
  <c r="A67" i="330"/>
  <c r="A77" i="330" s="1"/>
  <c r="A67" i="319"/>
  <c r="A77" i="319" s="1"/>
  <c r="I59" i="195"/>
  <c r="D40" i="195"/>
  <c r="C8" i="195"/>
  <c r="E18" i="195"/>
  <c r="E53" i="195"/>
  <c r="B147" i="1"/>
  <c r="B133" i="1"/>
  <c r="B18" i="195"/>
  <c r="C6" i="195"/>
  <c r="B17" i="195"/>
  <c r="K59" i="195"/>
  <c r="C60" i="195"/>
  <c r="J52" i="195"/>
  <c r="D28" i="195"/>
  <c r="C31" i="195"/>
  <c r="H49" i="195"/>
  <c r="E17" i="195"/>
  <c r="C17" i="195"/>
  <c r="C50" i="195"/>
  <c r="C10" i="195"/>
  <c r="B8" i="195"/>
  <c r="B27" i="195"/>
  <c r="B60" i="195"/>
  <c r="B40" i="195"/>
  <c r="B165" i="1"/>
  <c r="K39" i="195"/>
  <c r="D60" i="195"/>
  <c r="K58" i="195"/>
  <c r="C27" i="195"/>
  <c r="C43" i="195"/>
  <c r="B145" i="1"/>
  <c r="E59" i="195"/>
  <c r="J50" i="195"/>
  <c r="B31" i="195"/>
  <c r="J42" i="195"/>
  <c r="B42" i="195"/>
  <c r="J59" i="195"/>
  <c r="B141" i="1"/>
  <c r="C29" i="195"/>
  <c r="J41" i="195"/>
  <c r="B62" i="195"/>
  <c r="C15" i="195"/>
  <c r="B137" i="1"/>
  <c r="B51" i="195"/>
  <c r="E30" i="195"/>
  <c r="D43" i="195"/>
  <c r="I61" i="195"/>
  <c r="C40" i="195"/>
  <c r="E60" i="195"/>
  <c r="E7" i="195"/>
  <c r="H43" i="195"/>
  <c r="B157" i="1"/>
  <c r="D9" i="195"/>
  <c r="C28" i="195"/>
  <c r="I41" i="195"/>
  <c r="I53" i="195"/>
  <c r="D50" i="195"/>
  <c r="B53" i="195"/>
  <c r="C39" i="195"/>
  <c r="B15" i="195"/>
  <c r="C42" i="195"/>
  <c r="K62" i="195"/>
  <c r="E9" i="195"/>
  <c r="D15" i="195"/>
  <c r="J51" i="195"/>
  <c r="B52" i="195"/>
  <c r="J60" i="195"/>
  <c r="H42" i="195"/>
  <c r="K43" i="195"/>
  <c r="K40" i="195"/>
  <c r="I60" i="195"/>
  <c r="E49" i="195"/>
  <c r="B135" i="1"/>
  <c r="E8" i="195"/>
  <c r="E62" i="195"/>
  <c r="D52" i="195"/>
  <c r="D18" i="195"/>
  <c r="B61" i="195"/>
  <c r="D29" i="195"/>
  <c r="C30" i="195"/>
  <c r="B155" i="1"/>
  <c r="D17" i="195"/>
  <c r="E39" i="195"/>
  <c r="K42" i="195"/>
  <c r="B167" i="1"/>
  <c r="E27" i="195"/>
  <c r="D49" i="195"/>
  <c r="D31" i="195"/>
  <c r="E16" i="195"/>
  <c r="J40" i="195"/>
  <c r="J43" i="195"/>
  <c r="E43" i="195"/>
  <c r="C59" i="195"/>
  <c r="B58" i="195"/>
  <c r="I58" i="195"/>
  <c r="B49" i="195"/>
  <c r="E15" i="195"/>
  <c r="J53" i="195"/>
  <c r="H59" i="195"/>
  <c r="B131" i="1"/>
  <c r="E42" i="195"/>
  <c r="D30" i="195"/>
  <c r="D58" i="195"/>
  <c r="K50" i="195"/>
  <c r="B28" i="195"/>
  <c r="I40" i="195"/>
  <c r="B161" i="1"/>
  <c r="E52" i="195"/>
  <c r="E31" i="195"/>
  <c r="I50" i="195"/>
  <c r="B9" i="195"/>
  <c r="E41" i="195"/>
  <c r="B30" i="195"/>
  <c r="E51" i="195"/>
  <c r="H58" i="195"/>
  <c r="D6" i="195"/>
  <c r="J39" i="195"/>
  <c r="H51" i="195"/>
  <c r="J49" i="195"/>
  <c r="I52" i="195"/>
  <c r="B39" i="195"/>
  <c r="D7" i="195"/>
  <c r="B29" i="195"/>
  <c r="C53" i="195"/>
  <c r="B41" i="195"/>
  <c r="C58" i="195"/>
  <c r="B7" i="195"/>
  <c r="D39" i="195"/>
  <c r="H41" i="195"/>
  <c r="J58" i="195"/>
  <c r="K60" i="195"/>
  <c r="E50" i="195"/>
  <c r="D62" i="195"/>
  <c r="E28" i="195"/>
  <c r="I43" i="195"/>
  <c r="H61" i="195"/>
  <c r="H40" i="195"/>
  <c r="E6" i="195"/>
  <c r="K53" i="195"/>
  <c r="D59" i="195"/>
  <c r="B143" i="1"/>
  <c r="E58" i="195"/>
  <c r="D8" i="195"/>
  <c r="B163" i="1"/>
  <c r="K41" i="195"/>
  <c r="B159" i="1"/>
  <c r="C61" i="195"/>
  <c r="I49" i="195"/>
  <c r="K51" i="195"/>
  <c r="H53" i="195"/>
  <c r="I39" i="195"/>
  <c r="C62" i="195"/>
  <c r="K61" i="195"/>
  <c r="C16" i="195"/>
  <c r="B59" i="195"/>
  <c r="D27" i="195"/>
  <c r="H60" i="195"/>
  <c r="I42" i="195"/>
  <c r="D41" i="195"/>
  <c r="C7" i="195"/>
  <c r="H39" i="195"/>
  <c r="D10" i="195"/>
  <c r="B50" i="195"/>
  <c r="E10" i="195"/>
  <c r="I51" i="195"/>
  <c r="J61" i="195"/>
  <c r="C9" i="195"/>
  <c r="D16" i="195"/>
  <c r="D61" i="195"/>
  <c r="C49" i="195"/>
  <c r="K49" i="195"/>
  <c r="D42" i="195"/>
  <c r="E29" i="195"/>
  <c r="D51" i="195"/>
  <c r="J62" i="195"/>
  <c r="B153" i="1"/>
  <c r="C51" i="195"/>
  <c r="B129" i="1"/>
  <c r="I62" i="195"/>
  <c r="B43" i="195"/>
  <c r="H52" i="195"/>
  <c r="B10" i="195"/>
  <c r="C18" i="195"/>
  <c r="E61" i="195"/>
  <c r="B149" i="1"/>
  <c r="B6" i="195"/>
  <c r="E40" i="195"/>
  <c r="B16" i="195"/>
  <c r="B139" i="1"/>
  <c r="D53" i="195"/>
  <c r="B151" i="1"/>
  <c r="C41" i="195"/>
  <c r="H50" i="195"/>
  <c r="H62" i="195"/>
  <c r="C52" i="195"/>
  <c r="K52" i="195"/>
  <c r="P42" i="195" l="1"/>
  <c r="Q42" i="195"/>
  <c r="H30" i="195"/>
  <c r="N30" i="195" s="1"/>
  <c r="T43" i="195"/>
  <c r="I15" i="195"/>
  <c r="O15" i="195" s="1"/>
  <c r="H15" i="195"/>
  <c r="N15" i="195" s="1"/>
  <c r="V6" i="195"/>
  <c r="T7" i="195"/>
  <c r="V10" i="195"/>
  <c r="O43" i="195"/>
  <c r="O40" i="195"/>
  <c r="P41" i="195"/>
  <c r="Q40" i="195"/>
  <c r="Q43" i="195"/>
  <c r="I30" i="195"/>
  <c r="O30" i="195" s="1"/>
  <c r="H27" i="195"/>
  <c r="N27" i="195" s="1"/>
  <c r="J29" i="195"/>
  <c r="P29" i="195" s="1"/>
  <c r="H31" i="195"/>
  <c r="N31" i="195" s="1"/>
  <c r="J31" i="195"/>
  <c r="P31" i="195" s="1"/>
  <c r="S41" i="195"/>
  <c r="U41" i="195"/>
  <c r="V41" i="195"/>
  <c r="T40" i="195"/>
  <c r="S42" i="195"/>
  <c r="I18" i="195"/>
  <c r="O18" i="195" s="1"/>
  <c r="H18" i="195"/>
  <c r="N18" i="195" s="1"/>
  <c r="H17" i="195"/>
  <c r="N17" i="195" s="1"/>
  <c r="J16" i="195"/>
  <c r="P16" i="195" s="1"/>
  <c r="U7" i="195"/>
  <c r="W7" i="195"/>
  <c r="V9" i="195"/>
  <c r="T8" i="195"/>
  <c r="T6" i="195"/>
  <c r="Q41" i="195"/>
  <c r="N41" i="195"/>
  <c r="H29" i="195"/>
  <c r="N29" i="195" s="1"/>
  <c r="J28" i="195"/>
  <c r="P28" i="195" s="1"/>
  <c r="T39" i="195"/>
  <c r="S43" i="195"/>
  <c r="J15" i="195"/>
  <c r="P15" i="195" s="1"/>
  <c r="U9" i="195"/>
  <c r="P43" i="195"/>
  <c r="N43" i="195"/>
  <c r="N39" i="195"/>
  <c r="P40" i="195"/>
  <c r="P39" i="195"/>
  <c r="J30" i="195"/>
  <c r="P30" i="195" s="1"/>
  <c r="I31" i="195"/>
  <c r="O31" i="195" s="1"/>
  <c r="I27" i="195"/>
  <c r="O27" i="195" s="1"/>
  <c r="K31" i="195"/>
  <c r="Q31" i="195" s="1"/>
  <c r="I28" i="195"/>
  <c r="O28" i="195" s="1"/>
  <c r="S40" i="195"/>
  <c r="T41" i="195"/>
  <c r="T42" i="195"/>
  <c r="S39" i="195"/>
  <c r="V40" i="195"/>
  <c r="I17" i="195"/>
  <c r="O17" i="195" s="1"/>
  <c r="K17" i="195"/>
  <c r="Q17" i="195" s="1"/>
  <c r="J17" i="195"/>
  <c r="P17" i="195" s="1"/>
  <c r="H16" i="195"/>
  <c r="N16" i="195" s="1"/>
  <c r="W6" i="195"/>
  <c r="U6" i="195"/>
  <c r="T9" i="195"/>
  <c r="W9" i="195"/>
  <c r="V8" i="195"/>
  <c r="N42" i="195"/>
  <c r="I29" i="195"/>
  <c r="O29" i="195" s="1"/>
  <c r="K27" i="195"/>
  <c r="Q27" i="195" s="1"/>
  <c r="V43" i="195"/>
  <c r="U39" i="195"/>
  <c r="J18" i="195"/>
  <c r="P18" i="195" s="1"/>
  <c r="W8" i="195"/>
  <c r="O42" i="195"/>
  <c r="Q39" i="195"/>
  <c r="N40" i="195"/>
  <c r="O41" i="195"/>
  <c r="O39" i="195"/>
  <c r="H28" i="195"/>
  <c r="N28" i="195" s="1"/>
  <c r="K30" i="195"/>
  <c r="Q30" i="195" s="1"/>
  <c r="K28" i="195"/>
  <c r="Q28" i="195" s="1"/>
  <c r="J27" i="195"/>
  <c r="P27" i="195" s="1"/>
  <c r="K29" i="195"/>
  <c r="Q29" i="195" s="1"/>
  <c r="U40" i="195"/>
  <c r="U43" i="195"/>
  <c r="V42" i="195"/>
  <c r="V39" i="195"/>
  <c r="U42" i="195"/>
  <c r="K16" i="195"/>
  <c r="Q16" i="195" s="1"/>
  <c r="I16" i="195"/>
  <c r="O16" i="195" s="1"/>
  <c r="K18" i="195"/>
  <c r="Q18" i="195" s="1"/>
  <c r="K15" i="195"/>
  <c r="Q15" i="195" s="1"/>
  <c r="U10" i="195"/>
  <c r="T10" i="195"/>
  <c r="W10" i="195"/>
  <c r="U8" i="195"/>
  <c r="V7" i="195"/>
  <c r="N53" i="196"/>
  <c r="O51" i="196"/>
  <c r="L52" i="196"/>
  <c r="M68" i="196"/>
  <c r="T62" i="196"/>
  <c r="S58" i="196"/>
  <c r="T52" i="196"/>
  <c r="S61" i="196"/>
  <c r="M61" i="196"/>
  <c r="O68" i="196"/>
  <c r="O71" i="196"/>
  <c r="S59" i="196"/>
  <c r="L53" i="196"/>
  <c r="N51" i="196"/>
  <c r="L68" i="196"/>
  <c r="M59" i="196"/>
  <c r="Q60" i="196"/>
  <c r="L70" i="196"/>
  <c r="O61" i="196"/>
  <c r="O58" i="196"/>
  <c r="Q51" i="196"/>
  <c r="M49" i="196"/>
  <c r="R61" i="196"/>
  <c r="L51" i="196"/>
  <c r="O62" i="196"/>
  <c r="R60" i="196"/>
  <c r="S62" i="196"/>
  <c r="N70" i="196"/>
  <c r="N71" i="196"/>
  <c r="M69" i="196"/>
  <c r="T51" i="196"/>
  <c r="Q58" i="196"/>
  <c r="T61" i="196"/>
  <c r="L59" i="196"/>
  <c r="N50" i="196"/>
  <c r="M50" i="196"/>
  <c r="O60" i="196"/>
  <c r="S51" i="196"/>
  <c r="T60" i="196"/>
  <c r="O49" i="196"/>
  <c r="M71" i="196"/>
  <c r="L60" i="196"/>
  <c r="O69" i="196"/>
  <c r="L67" i="196"/>
  <c r="M58" i="196"/>
  <c r="R58" i="196"/>
  <c r="N60" i="196"/>
  <c r="O50" i="196"/>
  <c r="L69" i="196"/>
  <c r="N69" i="196"/>
  <c r="R59" i="196"/>
  <c r="O59" i="196"/>
  <c r="N61" i="196"/>
  <c r="S52" i="196"/>
  <c r="M70" i="196"/>
  <c r="M51" i="196"/>
  <c r="N49" i="196"/>
  <c r="O67" i="196"/>
  <c r="Q61" i="196"/>
  <c r="N59" i="196"/>
  <c r="M62" i="196"/>
  <c r="M53" i="196"/>
  <c r="S60" i="196"/>
  <c r="R51" i="196"/>
  <c r="O70" i="196"/>
  <c r="Q59" i="196"/>
  <c r="M67" i="196"/>
  <c r="M52" i="196"/>
  <c r="Q62" i="196"/>
  <c r="L50" i="196"/>
  <c r="T58" i="196"/>
  <c r="R52" i="196"/>
  <c r="T59" i="196"/>
  <c r="O52" i="196"/>
  <c r="L49" i="196"/>
  <c r="L58" i="196"/>
  <c r="O53" i="196"/>
  <c r="N58" i="196"/>
  <c r="N62" i="196"/>
  <c r="R62" i="196"/>
  <c r="M60" i="196"/>
  <c r="N67" i="196"/>
  <c r="L61" i="196"/>
  <c r="L71" i="196"/>
  <c r="N52" i="196"/>
  <c r="L62" i="196"/>
  <c r="N68" i="196"/>
  <c r="P22" i="195" l="1"/>
  <c r="R29" i="195"/>
  <c r="R17" i="195"/>
  <c r="M39" i="195"/>
  <c r="R30" i="195"/>
  <c r="Q34" i="195"/>
  <c r="R16" i="195"/>
  <c r="L27" i="195"/>
  <c r="D36" i="196" s="1"/>
  <c r="N34" i="195"/>
  <c r="S27" i="195"/>
  <c r="R27" i="195"/>
  <c r="R39" i="195"/>
  <c r="R28" i="195"/>
  <c r="R18" i="195"/>
  <c r="R31" i="195"/>
  <c r="R15" i="195"/>
  <c r="L15" i="195"/>
  <c r="C36" i="196" s="1"/>
  <c r="S15" i="195"/>
  <c r="N22" i="195"/>
  <c r="Q22" i="195"/>
  <c r="P34" i="195"/>
  <c r="O34" i="195"/>
  <c r="O22" i="195"/>
  <c r="R34" i="195" l="1"/>
  <c r="B68" i="195" s="1"/>
  <c r="C38" i="196"/>
  <c r="L35" i="196"/>
  <c r="C35" i="196"/>
  <c r="R22" i="195"/>
  <c r="B66" i="195" s="1"/>
  <c r="M35" i="196"/>
  <c r="D35" i="196"/>
  <c r="J35" i="196" l="1"/>
  <c r="C37" i="196"/>
  <c r="K35" i="196"/>
  <c r="D37" i="196"/>
  <c r="B79" i="196" l="1"/>
</calcChain>
</file>

<file path=xl/sharedStrings.xml><?xml version="1.0" encoding="utf-8"?>
<sst xmlns="http://schemas.openxmlformats.org/spreadsheetml/2006/main" count="20744" uniqueCount="1401">
  <si>
    <r>
      <t xml:space="preserve">CHANGE </t>
    </r>
    <r>
      <rPr>
        <b/>
        <u/>
        <sz val="8"/>
        <color indexed="10"/>
        <rFont val="Arial"/>
        <family val="2"/>
      </rPr>
      <t>ONLY</t>
    </r>
    <r>
      <rPr>
        <b/>
        <sz val="8"/>
        <color indexed="10"/>
        <rFont val="Arial"/>
        <family val="2"/>
      </rPr>
      <t xml:space="preserve"> THE CELLS MARKED IN YELLOW! I REALLY MEAN IT!</t>
    </r>
  </si>
  <si>
    <t>data</t>
  </si>
  <si>
    <t/>
  </si>
  <si>
    <t>day</t>
  </si>
  <si>
    <t>year</t>
  </si>
  <si>
    <t>scenario selection</t>
  </si>
  <si>
    <t>01</t>
  </si>
  <si>
    <t>generic name</t>
  </si>
  <si>
    <t>user defined name</t>
  </si>
  <si>
    <t>suffix</t>
  </si>
  <si>
    <t>file name</t>
  </si>
  <si>
    <t>scenario</t>
  </si>
  <si>
    <t>process</t>
  </si>
  <si>
    <t>graphics type</t>
  </si>
  <si>
    <t>status</t>
  </si>
  <si>
    <t>bro_cam</t>
  </si>
  <si>
    <t>yes</t>
  </si>
  <si>
    <t>none</t>
  </si>
  <si>
    <t>bro_hil</t>
  </si>
  <si>
    <t>bro_ros</t>
  </si>
  <si>
    <t>Brockhurst Rosewarne</t>
  </si>
  <si>
    <t>bro_yeo</t>
  </si>
  <si>
    <t>cli_cam</t>
  </si>
  <si>
    <t>cli_hil</t>
  </si>
  <si>
    <t>cli_ros</t>
  </si>
  <si>
    <t>Clifton Rosewarne</t>
  </si>
  <si>
    <t>cli_yeo</t>
  </si>
  <si>
    <t>den_cam</t>
  </si>
  <si>
    <t>den_hil</t>
  </si>
  <si>
    <t>den_ros</t>
  </si>
  <si>
    <t>Denchworth Rosewarne</t>
  </si>
  <si>
    <t>den_yeo</t>
  </si>
  <si>
    <t>han_cam</t>
  </si>
  <si>
    <t>han_hil</t>
  </si>
  <si>
    <t>han_ros</t>
  </si>
  <si>
    <t>Hanslope Rosewarne</t>
  </si>
  <si>
    <t>han_yeo</t>
  </si>
  <si>
    <t>quo_cam</t>
  </si>
  <si>
    <t>quo_hil</t>
  </si>
  <si>
    <t>quo_ros</t>
  </si>
  <si>
    <t>quo_yeo</t>
  </si>
  <si>
    <t>general settings</t>
  </si>
  <si>
    <t>MACRO/PG</t>
  </si>
  <si>
    <t>PG.exe</t>
  </si>
  <si>
    <t>no of years</t>
  </si>
  <si>
    <t>no of days (rows)</t>
  </si>
  <si>
    <t>no of outputs (cols)</t>
  </si>
  <si>
    <t>conc. threshold</t>
  </si>
  <si>
    <t>µg/L</t>
  </si>
  <si>
    <t>used format</t>
  </si>
  <si>
    <t>assessment settings</t>
  </si>
  <si>
    <t>TWA interval</t>
  </si>
  <si>
    <t>days</t>
  </si>
  <si>
    <t>columns</t>
  </si>
  <si>
    <t xml:space="preserve">  date</t>
  </si>
  <si>
    <t xml:space="preserve">  conc drain</t>
  </si>
  <si>
    <t>graphics settings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</si>
  <si>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</si>
  <si>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</si>
  <si>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</si>
  <si>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</si>
  <si>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</si>
  <si>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</si>
  <si>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</si>
  <si>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</si>
  <si>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</si>
  <si>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</si>
  <si>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</si>
  <si>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</si>
  <si>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</si>
  <si>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</si>
  <si>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</si>
  <si>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</si>
  <si>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</si>
  <si>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</si>
  <si>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</si>
  <si>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</si>
  <si>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</si>
  <si>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</si>
  <si>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</si>
  <si>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</si>
  <si>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</si>
  <si>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</si>
  <si>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</si>
  <si>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</si>
  <si>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</si>
  <si>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0208</t>
  </si>
  <si>
    <t>0209</t>
  </si>
  <si>
    <t>0210</t>
  </si>
  <si>
    <t>0211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</si>
  <si>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</si>
  <si>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</si>
  <si>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</si>
  <si>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</si>
  <si>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</si>
  <si>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</si>
  <si>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</si>
  <si>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</si>
  <si>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</si>
  <si>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</si>
  <si>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</si>
  <si>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</si>
  <si>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</si>
  <si>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</si>
  <si>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</si>
  <si>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</si>
  <si>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</si>
  <si>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</si>
  <si>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</si>
  <si>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</si>
  <si>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</si>
  <si>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</si>
  <si>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</si>
  <si>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</si>
  <si>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</si>
  <si>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</si>
  <si>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</si>
  <si>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</si>
  <si>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</si>
  <si>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</si>
  <si>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0201</t>
  </si>
  <si>
    <t>0202</t>
  </si>
  <si>
    <t>0203</t>
  </si>
  <si>
    <t>0204</t>
  </si>
  <si>
    <t>0205</t>
  </si>
  <si>
    <t>0206</t>
  </si>
  <si>
    <t>0207</t>
  </si>
  <si>
    <t>0212</t>
  </si>
  <si>
    <t>0213</t>
  </si>
  <si>
    <t>0214</t>
  </si>
  <si>
    <t>0215</t>
  </si>
  <si>
    <t>0216</t>
  </si>
  <si>
    <t>0217</t>
  </si>
  <si>
    <t>0218</t>
  </si>
  <si>
    <t>0219</t>
  </si>
  <si>
    <t>0220</t>
  </si>
  <si>
    <t>0221</t>
  </si>
  <si>
    <t>0222</t>
  </si>
  <si>
    <t>0223</t>
  </si>
  <si>
    <t>0224</t>
  </si>
  <si>
    <t>0225</t>
  </si>
  <si>
    <t>0226</t>
  </si>
  <si>
    <t>0227</t>
  </si>
  <si>
    <t>0228</t>
  </si>
  <si>
    <t>0301</t>
  </si>
  <si>
    <t>0302</t>
  </si>
  <si>
    <t>0303</t>
  </si>
  <si>
    <t>0304</t>
  </si>
  <si>
    <t>0305</t>
  </si>
  <si>
    <t>0306</t>
  </si>
  <si>
    <t>0307</t>
  </si>
  <si>
    <t>0308</t>
  </si>
  <si>
    <t>0309</t>
  </si>
  <si>
    <t>0310</t>
  </si>
  <si>
    <t>0311</t>
  </si>
  <si>
    <t>0312</t>
  </si>
  <si>
    <t>0313</t>
  </si>
  <si>
    <t>0314</t>
  </si>
  <si>
    <t>0315</t>
  </si>
  <si>
    <t>0316</t>
  </si>
  <si>
    <t>0317</t>
  </si>
  <si>
    <t>0318</t>
  </si>
  <si>
    <t>0319</t>
  </si>
  <si>
    <t>0320</t>
  </si>
  <si>
    <t>0321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</si>
  <si>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</si>
  <si>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</si>
  <si>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</si>
  <si>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</si>
  <si>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</si>
  <si>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</si>
  <si>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</si>
  <si>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</si>
  <si>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</si>
  <si>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</si>
  <si>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0401</t>
  </si>
  <si>
    <t>0402</t>
  </si>
  <si>
    <t>0403</t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</si>
  <si>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</si>
  <si>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</si>
  <si>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</si>
  <si>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</si>
  <si>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</si>
  <si>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</si>
  <si>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</si>
  <si>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</si>
  <si>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</si>
  <si>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</si>
  <si>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</si>
  <si>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</si>
  <si>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</si>
  <si>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</si>
  <si>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</si>
  <si>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</si>
  <si>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</si>
  <si>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</si>
  <si>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0422</t>
  </si>
  <si>
    <t>0423</t>
  </si>
  <si>
    <t>0424</t>
  </si>
  <si>
    <t>0425</t>
  </si>
  <si>
    <t>0426</t>
  </si>
  <si>
    <t>0427</t>
  </si>
  <si>
    <t>0428</t>
  </si>
  <si>
    <t>0429</t>
  </si>
  <si>
    <t>0430</t>
  </si>
  <si>
    <t>0501</t>
  </si>
  <si>
    <t>0502</t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</si>
  <si>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</si>
  <si>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</si>
  <si>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</si>
  <si>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</si>
  <si>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</si>
  <si>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</si>
  <si>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</si>
  <si>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</si>
  <si>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</si>
  <si>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0512</t>
  </si>
  <si>
    <t>0513</t>
  </si>
  <si>
    <t>0514</t>
  </si>
  <si>
    <t>0515</t>
  </si>
  <si>
    <t>0516</t>
  </si>
  <si>
    <t>0517</t>
  </si>
  <si>
    <t>0518</t>
  </si>
  <si>
    <t>0519</t>
  </si>
  <si>
    <t>0520</t>
  </si>
  <si>
    <t>0521</t>
  </si>
  <si>
    <t>0522</t>
  </si>
  <si>
    <t>0523</t>
  </si>
  <si>
    <t>0524</t>
  </si>
  <si>
    <t>0525</t>
  </si>
  <si>
    <t>0526</t>
  </si>
  <si>
    <t>0527</t>
  </si>
  <si>
    <t>0528</t>
  </si>
  <si>
    <t>0529</t>
  </si>
  <si>
    <t>0530</t>
  </si>
  <si>
    <t>0531</t>
  </si>
  <si>
    <t>0601</t>
  </si>
  <si>
    <t>0602</t>
  </si>
  <si>
    <t>0603</t>
  </si>
  <si>
    <t>0604</t>
  </si>
  <si>
    <t>0605</t>
  </si>
  <si>
    <t>0606</t>
  </si>
  <si>
    <t>0607</t>
  </si>
  <si>
    <t>0608</t>
  </si>
  <si>
    <t>0609</t>
  </si>
  <si>
    <t>0610</t>
  </si>
  <si>
    <t>0611</t>
  </si>
  <si>
    <t>0612</t>
  </si>
  <si>
    <t>0613</t>
  </si>
  <si>
    <t>0614</t>
  </si>
  <si>
    <t>0615</t>
  </si>
  <si>
    <t>0616</t>
  </si>
  <si>
    <t>0617</t>
  </si>
  <si>
    <t>0618</t>
  </si>
  <si>
    <t>0619</t>
  </si>
  <si>
    <t>0620</t>
  </si>
  <si>
    <t>0621</t>
  </si>
  <si>
    <t>0622</t>
  </si>
  <si>
    <t>0623</t>
  </si>
  <si>
    <t>0624</t>
  </si>
  <si>
    <t>0625</t>
  </si>
  <si>
    <t>0626</t>
  </si>
  <si>
    <t>0627</t>
  </si>
  <si>
    <t>0628</t>
  </si>
  <si>
    <t>0629</t>
  </si>
  <si>
    <t>0630</t>
  </si>
  <si>
    <t>0701</t>
  </si>
  <si>
    <t>0702</t>
  </si>
  <si>
    <t>0703</t>
  </si>
  <si>
    <t>0704</t>
  </si>
  <si>
    <t>0705</t>
  </si>
  <si>
    <t>0706</t>
  </si>
  <si>
    <t>0707</t>
  </si>
  <si>
    <t>0708</t>
  </si>
  <si>
    <t>0709</t>
  </si>
  <si>
    <t>0710</t>
  </si>
  <si>
    <t>0711</t>
  </si>
  <si>
    <t>0712</t>
  </si>
  <si>
    <t>0713</t>
  </si>
  <si>
    <t>0714</t>
  </si>
  <si>
    <t>0715</t>
  </si>
  <si>
    <t>0716</t>
  </si>
  <si>
    <t>0717</t>
  </si>
  <si>
    <t>0718</t>
  </si>
  <si>
    <t>0719</t>
  </si>
  <si>
    <t>0720</t>
  </si>
  <si>
    <t>0721</t>
  </si>
  <si>
    <t>0722</t>
  </si>
  <si>
    <t>0723</t>
  </si>
  <si>
    <t>0724</t>
  </si>
  <si>
    <t>0725</t>
  </si>
  <si>
    <t>0726</t>
  </si>
  <si>
    <t>0727</t>
  </si>
  <si>
    <t>0728</t>
  </si>
  <si>
    <t>0729</t>
  </si>
  <si>
    <t>0730</t>
  </si>
  <si>
    <t>0731</t>
  </si>
  <si>
    <t>0801</t>
  </si>
  <si>
    <t>0802</t>
  </si>
  <si>
    <t>0803</t>
  </si>
  <si>
    <t>0804</t>
  </si>
  <si>
    <t>0805</t>
  </si>
  <si>
    <t>0806</t>
  </si>
  <si>
    <t>0807</t>
  </si>
  <si>
    <t>0808</t>
  </si>
  <si>
    <t>0809</t>
  </si>
  <si>
    <t>0810</t>
  </si>
  <si>
    <t>0811</t>
  </si>
  <si>
    <t>0812</t>
  </si>
  <si>
    <t>0813</t>
  </si>
  <si>
    <t>0814</t>
  </si>
  <si>
    <t>0815</t>
  </si>
  <si>
    <t>0816</t>
  </si>
  <si>
    <t>0817</t>
  </si>
  <si>
    <t>0818</t>
  </si>
  <si>
    <t>0819</t>
  </si>
  <si>
    <t>0820</t>
  </si>
  <si>
    <t>0821</t>
  </si>
  <si>
    <t>0822</t>
  </si>
  <si>
    <t>0823</t>
  </si>
  <si>
    <t>0824</t>
  </si>
  <si>
    <t>0825</t>
  </si>
  <si>
    <t>0826</t>
  </si>
  <si>
    <t>0827</t>
  </si>
  <si>
    <t>0828</t>
  </si>
  <si>
    <t>0829</t>
  </si>
  <si>
    <t>0830</t>
  </si>
  <si>
    <t>0831</t>
  </si>
  <si>
    <t>0901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</si>
  <si>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</si>
  <si>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</si>
  <si>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</si>
  <si>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</si>
  <si>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</si>
  <si>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</si>
  <si>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</si>
  <si>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</si>
  <si>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</si>
  <si>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0911</t>
  </si>
  <si>
    <t>0912</t>
  </si>
  <si>
    <t>0913</t>
  </si>
  <si>
    <t>0914</t>
  </si>
  <si>
    <t>0915</t>
  </si>
  <si>
    <t>0916</t>
  </si>
  <si>
    <t>0917</t>
  </si>
  <si>
    <t>0918</t>
  </si>
  <si>
    <t>0919</t>
  </si>
  <si>
    <t>0920</t>
  </si>
  <si>
    <t>0921</t>
  </si>
  <si>
    <t>0922</t>
  </si>
  <si>
    <t>0923</t>
  </si>
  <si>
    <t>0924</t>
  </si>
  <si>
    <t>0925</t>
  </si>
  <si>
    <t>0926</t>
  </si>
  <si>
    <t>0927</t>
  </si>
  <si>
    <t>0928</t>
  </si>
  <si>
    <t>0929</t>
  </si>
  <si>
    <t>0930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</si>
  <si>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</si>
  <si>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</si>
  <si>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</si>
  <si>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</si>
  <si>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</si>
  <si>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</si>
  <si>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</si>
  <si>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</si>
  <si>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</si>
  <si>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</si>
  <si>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</si>
  <si>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</si>
  <si>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</si>
  <si>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</si>
  <si>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</si>
  <si>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</si>
  <si>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</si>
  <si>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</si>
  <si>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</si>
  <si>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</si>
  <si>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</si>
  <si>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</si>
  <si>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</si>
  <si>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</si>
  <si>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</si>
  <si>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</si>
  <si>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</si>
  <si>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</si>
  <si>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</si>
  <si>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</si>
  <si>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</si>
  <si>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</si>
  <si>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</si>
  <si>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</si>
  <si>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</si>
  <si>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</si>
  <si>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</si>
  <si>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</si>
  <si>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</si>
  <si>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</si>
  <si>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</si>
  <si>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</si>
  <si>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</si>
  <si>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</si>
  <si>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</si>
  <si>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</si>
  <si>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</si>
  <si>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</si>
  <si>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</si>
  <si>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</si>
  <si>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</si>
  <si>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</si>
  <si>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</si>
  <si>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</si>
  <si>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</si>
  <si>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</si>
  <si>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</si>
  <si>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</si>
  <si>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</si>
  <si>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</si>
  <si>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</si>
  <si>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</si>
  <si>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</si>
  <si>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</si>
  <si>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</si>
  <si>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</si>
  <si>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</si>
  <si>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</si>
  <si>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</si>
  <si>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</si>
  <si>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</si>
  <si>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</si>
  <si>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</si>
  <si>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</si>
  <si>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</si>
  <si>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</si>
  <si>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</si>
  <si>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</si>
  <si>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</si>
  <si>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</si>
  <si>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</si>
  <si>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</si>
  <si>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</si>
  <si>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</si>
  <si>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</si>
  <si>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</si>
  <si>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</si>
  <si>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</si>
  <si>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</si>
  <si>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</si>
  <si>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</si>
  <si>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</si>
  <si>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0101</t>
  </si>
  <si>
    <t>0229</t>
  </si>
  <si>
    <t>exceedance per year
(PEC)</t>
  </si>
  <si>
    <t>cumulative drainage
[mm]</t>
  </si>
  <si>
    <t>PECsw
max
[ug/L]</t>
  </si>
  <si>
    <t>annual drainage
[mm]</t>
  </si>
  <si>
    <t>min</t>
  </si>
  <si>
    <t>max</t>
  </si>
  <si>
    <t>risk evaluation</t>
  </si>
  <si>
    <t>PECsw</t>
  </si>
  <si>
    <t>number exceeded</t>
  </si>
  <si>
    <t>fraction exceeded</t>
  </si>
  <si>
    <t>mean annual drainflow</t>
  </si>
  <si>
    <t>mm</t>
  </si>
  <si>
    <t>statistical outputs</t>
  </si>
  <si>
    <t>cumulative</t>
  </si>
  <si>
    <t>annual</t>
  </si>
  <si>
    <t>rainfall</t>
  </si>
  <si>
    <t>irrigation</t>
  </si>
  <si>
    <t>runoff</t>
  </si>
  <si>
    <t>percolation</t>
  </si>
  <si>
    <t>evapotranspiration</t>
  </si>
  <si>
    <t>sheet name</t>
  </si>
  <si>
    <t>index</t>
  </si>
  <si>
    <t>filename</t>
  </si>
  <si>
    <t>graph type</t>
  </si>
  <si>
    <t>setup-independent</t>
  </si>
  <si>
    <t>name</t>
  </si>
  <si>
    <t>range</t>
  </si>
  <si>
    <t>description</t>
  </si>
  <si>
    <t>statistics</t>
  </si>
  <si>
    <t>cumulative rainfall</t>
  </si>
  <si>
    <t>cumulative irigation</t>
  </si>
  <si>
    <t>cumulative runoff</t>
  </si>
  <si>
    <t>cumulative percolation</t>
  </si>
  <si>
    <t>cumulative evapotranspiration</t>
  </si>
  <si>
    <t>block with results</t>
  </si>
  <si>
    <t>block with date (for import/calculation)</t>
  </si>
  <si>
    <t>results</t>
  </si>
  <si>
    <t>imports</t>
  </si>
  <si>
    <t>area</t>
  </si>
  <si>
    <t>status cell</t>
  </si>
  <si>
    <t>local settings</t>
  </si>
  <si>
    <t>local_sheetname</t>
  </si>
  <si>
    <t>local_filename</t>
  </si>
  <si>
    <t>local_process</t>
  </si>
  <si>
    <t>local_setupgraph</t>
  </si>
  <si>
    <t>local_index</t>
  </si>
  <si>
    <t>name of current sheet</t>
  </si>
  <si>
    <t>index of current sheet</t>
  </si>
  <si>
    <t>filename associated with current sheet</t>
  </si>
  <si>
    <t>process-toggle for current sheet</t>
  </si>
  <si>
    <t>graph type for current sheet</t>
  </si>
  <si>
    <t>stat_rain</t>
  </si>
  <si>
    <t>stat_iri</t>
  </si>
  <si>
    <t>stat_runoff</t>
  </si>
  <si>
    <t>stat_perc</t>
  </si>
  <si>
    <t>stat_evap</t>
  </si>
  <si>
    <t>blk_res</t>
  </si>
  <si>
    <t>an_res_PECmax</t>
  </si>
  <si>
    <t>an_res_TWAmax</t>
  </si>
  <si>
    <t>an_res_drain</t>
  </si>
  <si>
    <t>an_res_PECexc</t>
  </si>
  <si>
    <t>an_res_TWAexc</t>
  </si>
  <si>
    <t>anchor for drainage results</t>
  </si>
  <si>
    <t>anchor for PECmax results</t>
  </si>
  <si>
    <t>anchor for TWAmax results</t>
  </si>
  <si>
    <t>anchor for exceedance PEC results</t>
  </si>
  <si>
    <t>anchor for exceedance TWA results</t>
  </si>
  <si>
    <t>blk_data_calc</t>
  </si>
  <si>
    <t>blk_data_inp</t>
  </si>
  <si>
    <t>blk_data_date</t>
  </si>
  <si>
    <t>block with calculated data</t>
  </si>
  <si>
    <t>an_data_year</t>
  </si>
  <si>
    <t>an_data_drain</t>
  </si>
  <si>
    <t>an_data_PECdrain</t>
  </si>
  <si>
    <t>an_data_PEC</t>
  </si>
  <si>
    <t>an_data_TWA</t>
  </si>
  <si>
    <t>anchor for year data</t>
  </si>
  <si>
    <t>anchor for PECditch data</t>
  </si>
  <si>
    <t>anchor for drainage data</t>
  </si>
  <si>
    <t>anchor for TWAditch data</t>
  </si>
  <si>
    <t>blk_data_year</t>
  </si>
  <si>
    <t>blk_data_PEC</t>
  </si>
  <si>
    <t>blk_data_TWA</t>
  </si>
  <si>
    <t>block with year data</t>
  </si>
  <si>
    <t>block with PEC data</t>
  </si>
  <si>
    <t>block with TWA data</t>
  </si>
  <si>
    <t>blk_stat</t>
  </si>
  <si>
    <t>block with statistical information</t>
  </si>
  <si>
    <t>blk_data_drain</t>
  </si>
  <si>
    <t>blk_data_PECdrain</t>
  </si>
  <si>
    <t>blok with drainflow data</t>
  </si>
  <si>
    <t>override_setupgraph</t>
  </si>
  <si>
    <t>display requires data to be available!</t>
  </si>
  <si>
    <t>graph type override</t>
  </si>
  <si>
    <t>1. NEVER change anything outside of the yellow marked cells</t>
  </si>
  <si>
    <t>3. on setup sheet, change all necessary parameters</t>
  </si>
  <si>
    <t>b.  specify if a given scenario should be processed and if/which graph is to be created</t>
  </si>
  <si>
    <t>d. set concentration threshold for reporting if necessary (defines the smallest reported value, i.e. 0.001 would lead to the result "&lt;0.001" for anything smaller)</t>
  </si>
  <si>
    <t>4. processing all files at once</t>
  </si>
  <si>
    <t>a. process MACRO outputs (button in setup sheet)</t>
  </si>
  <si>
    <t>c. (note) intermediate results are automatically deleted</t>
  </si>
  <si>
    <t>b. import &amp; calculate the results, create PNG graphics for all scenarios where requested  (button in setup sheet)</t>
  </si>
  <si>
    <t>d. total cleanup can be performed  (button in setup sheet)</t>
  </si>
  <si>
    <t>a. switch to the required scenario sheet</t>
  </si>
  <si>
    <t>b. you can process the MACRO bin files (not needed if you've done it before)</t>
  </si>
  <si>
    <t>c. you can import/analyse the output</t>
  </si>
  <si>
    <t>- in a standard procedure, the intermediate results are deleted</t>
  </si>
  <si>
    <t>- in a special procedure, you can instruct the sheet to keep the intermediates there (for, e.g., checking or plotting)</t>
  </si>
  <si>
    <t>d. irrespective of the setup setting, you can display the graph of the PEC/TWA values (intermediate data have to be there!)</t>
  </si>
  <si>
    <t>e. cleanup of data at different levels is also possible (all, only results, only data, date information)</t>
  </si>
  <si>
    <t>general note: do not keep the intermediate/data information in the sheet - this will bring Excel to crash, possibly damaging the xls file as well!</t>
  </si>
  <si>
    <t>PROUTT bindings</t>
  </si>
  <si>
    <t>PROUTT settings</t>
  </si>
  <si>
    <t>Delimiter</t>
  </si>
  <si>
    <t>@</t>
  </si>
  <si>
    <t>Dataset</t>
  </si>
  <si>
    <t>NextRow</t>
  </si>
  <si>
    <t>#</t>
  </si>
  <si>
    <t>final</t>
  </si>
  <si>
    <t>version</t>
  </si>
  <si>
    <t>setup</t>
  </si>
  <si>
    <t>keys</t>
  </si>
  <si>
    <t>values</t>
  </si>
  <si>
    <t>dataset location</t>
  </si>
  <si>
    <t>rounded</t>
  </si>
  <si>
    <t>conc min (dilution)</t>
  </si>
  <si>
    <t>conc max (dilution)</t>
  </si>
  <si>
    <t>enter as text (apostrophe in the beginning!)</t>
  </si>
  <si>
    <t>Soil type</t>
  </si>
  <si>
    <t>Extent of soil within each climate scenario (%)</t>
  </si>
  <si>
    <t>Dry</t>
  </si>
  <si>
    <t>Medium</t>
  </si>
  <si>
    <t>Wet</t>
  </si>
  <si>
    <t>Undrained</t>
  </si>
  <si>
    <t>Peaty soils</t>
  </si>
  <si>
    <t>Hanslope</t>
  </si>
  <si>
    <t>Brockhurst</t>
  </si>
  <si>
    <t>Clifton</t>
  </si>
  <si>
    <t>Quorndon</t>
  </si>
  <si>
    <t>Total</t>
  </si>
  <si>
    <t>Denchworth</t>
  </si>
  <si>
    <t>Peaty</t>
  </si>
  <si>
    <t>dry</t>
  </si>
  <si>
    <t>medium</t>
  </si>
  <si>
    <t>wet</t>
  </si>
  <si>
    <t>Total extent
(%)</t>
  </si>
  <si>
    <t>Area (%)</t>
  </si>
  <si>
    <t>Total crop area in England and Wales divided into soil classes</t>
  </si>
  <si>
    <t>Proportions of crop cultivation area within the UK (climate + crop area distribution)</t>
  </si>
  <si>
    <t>Proportions of crop cultivation area (climate distribution)</t>
  </si>
  <si>
    <t>Cambridge</t>
  </si>
  <si>
    <t>Yeowilton</t>
  </si>
  <si>
    <t>Hillsborough</t>
  </si>
  <si>
    <t>Rosewarne</t>
  </si>
  <si>
    <t>very wet</t>
  </si>
  <si>
    <t>Very wet</t>
  </si>
  <si>
    <t>&lt;625 mm</t>
  </si>
  <si>
    <t>625-750 mm</t>
  </si>
  <si>
    <t>750-850mm</t>
  </si>
  <si>
    <t>&gt;850 mm</t>
  </si>
  <si>
    <t>Weather scenarios</t>
  </si>
  <si>
    <t>Type</t>
  </si>
  <si>
    <t>Name</t>
  </si>
  <si>
    <t>Rainfall</t>
  </si>
  <si>
    <t>Yeovilton</t>
  </si>
  <si>
    <t>TWAC</t>
  </si>
  <si>
    <t>PEC</t>
  </si>
  <si>
    <t>Summary of results</t>
  </si>
  <si>
    <t>Extent (%)</t>
  </si>
  <si>
    <t>maximum PECsw</t>
  </si>
  <si>
    <t>PECsw exceedances</t>
  </si>
  <si>
    <t>number</t>
  </si>
  <si>
    <t>fraction</t>
  </si>
  <si>
    <t>TWAsw exceedances</t>
  </si>
  <si>
    <t>IGNORE EVERYTHING THAT IS GREY</t>
  </si>
  <si>
    <t>Mean annual drainflow</t>
  </si>
  <si>
    <t>Mean annual rainfall</t>
  </si>
  <si>
    <t>Mean annual irrigation</t>
  </si>
  <si>
    <t>Mean annual runoff</t>
  </si>
  <si>
    <t>Mean annual percolation</t>
  </si>
  <si>
    <t>Mean annual evapotranspiration</t>
  </si>
  <si>
    <t>Caution! Possible weather problem! Each weather scenario has to provide consistent pattern!</t>
  </si>
  <si>
    <t>Caution! Possible inconsistency in irrigation patterns (should be kept constant)!</t>
  </si>
  <si>
    <t>winter cereals</t>
  </si>
  <si>
    <t>oil seed rape</t>
  </si>
  <si>
    <t>weighted</t>
  </si>
  <si>
    <t>reference</t>
  </si>
  <si>
    <t>DO NOT CHANGE ANYTHING HERE! I MEAN IT!</t>
  </si>
  <si>
    <t>DO NOT CHANGE ANYTHING HERE! I REALLY MEAN IT!</t>
  </si>
  <si>
    <t>Brown C. D., Dubus I. G., Fogg P., Spirlet M., Gustin C., 2004: Exposure to sulfosulfuron in agricultural drainage ditches: field monitoring and scenario-based modelling. Pest Management Science 60: 765-776</t>
  </si>
  <si>
    <t>potatoes</t>
  </si>
  <si>
    <t>approach by Brown C. D., Dubus I. G., Fogg P., Spirlet M., Gustin C., 2004: Exposure to sulfosulfuron in agricultural drainage ditches: field monitoring and scenario-based modelling. Pest Management Science 60: 765-776</t>
  </si>
  <si>
    <t>crop</t>
  </si>
  <si>
    <t>crop:</t>
  </si>
  <si>
    <t>total</t>
  </si>
  <si>
    <t>summary</t>
  </si>
  <si>
    <t>weighted PEC</t>
  </si>
  <si>
    <t>weighted TWA</t>
  </si>
  <si>
    <t>PROUTT ranges</t>
  </si>
  <si>
    <t>assessment</t>
  </si>
  <si>
    <t>reference:</t>
  </si>
  <si>
    <r>
      <t xml:space="preserve">CHANGE </t>
    </r>
    <r>
      <rPr>
        <b/>
        <u/>
        <sz val="8"/>
        <color indexed="10"/>
        <rFont val="Arial"/>
        <family val="2"/>
      </rPr>
      <t>ONLY</t>
    </r>
    <r>
      <rPr>
        <b/>
        <sz val="8"/>
        <color indexed="10"/>
        <rFont val="Arial"/>
        <family val="2"/>
      </rPr>
      <t xml:space="preserve"> THE SINGLE CELL MARKED IN YELLOW! I REALLY MEAN IT!</t>
    </r>
  </si>
  <si>
    <t>result_summary</t>
  </si>
  <si>
    <t>7. perform assessment for the respective crop and create mergefield db if required (assessment)</t>
  </si>
  <si>
    <t>UK - winter cereals summary data</t>
  </si>
  <si>
    <t>UK - permanent grass summary data</t>
  </si>
  <si>
    <t>UK - rotational grass summary data</t>
  </si>
  <si>
    <t>UK - oil seed rape summary data</t>
  </si>
  <si>
    <t>UK - potatoes summary data</t>
  </si>
  <si>
    <t>all results are compared to this value</t>
  </si>
  <si>
    <t>e. set the desired format for the concentration values</t>
  </si>
  <si>
    <t>5. processing individual files (if you need it)</t>
  </si>
  <si>
    <t>0.000</t>
  </si>
  <si>
    <t>for PECmax display</t>
  </si>
  <si>
    <t>mixture partners</t>
  </si>
  <si>
    <t>substance no</t>
  </si>
  <si>
    <t>this exe-file has to be present in all project directories!</t>
  </si>
  <si>
    <t>2. copy PG.exe to the project directories with output bin files</t>
  </si>
  <si>
    <t>c. set project paths (you can use the button for a selection tool)</t>
  </si>
  <si>
    <t>PEC ditch total
[µg/L]</t>
  </si>
  <si>
    <t>PEC endpt total
[µg/L]</t>
  </si>
  <si>
    <t>PEC ditch 01
[µg/L]</t>
  </si>
  <si>
    <t>PEC ditch 02
[µg/L]</t>
  </si>
  <si>
    <t>PEC ditch 03
[µg/L]</t>
  </si>
  <si>
    <t>PEC ditch 04
[µg/L]</t>
  </si>
  <si>
    <t>PEC ditch 05
[µg/L]</t>
  </si>
  <si>
    <t>PEC ditch 06
[µg/L]</t>
  </si>
  <si>
    <t>PEC ditch 07
[µg/L]</t>
  </si>
  <si>
    <t>PEC ditch 08
[µg/L]</t>
  </si>
  <si>
    <t>PEC ditch 09
[µg/L]</t>
  </si>
  <si>
    <t>PEC ditch 10
[µg/L]</t>
  </si>
  <si>
    <t>fraction 01</t>
  </si>
  <si>
    <t>fraction 02</t>
  </si>
  <si>
    <t>fraction 03</t>
  </si>
  <si>
    <t>fraction 04</t>
  </si>
  <si>
    <t>fraction 05</t>
  </si>
  <si>
    <t>fraction 06</t>
  </si>
  <si>
    <t>fraction 07</t>
  </si>
  <si>
    <t>fraction 08</t>
  </si>
  <si>
    <t>fraction 09</t>
  </si>
  <si>
    <t>fraction 10</t>
  </si>
  <si>
    <t>main project path</t>
  </si>
  <si>
    <t>substance name</t>
  </si>
  <si>
    <t>block with complete data</t>
  </si>
  <si>
    <t xml:space="preserve">directory with output graphics, PROUTTdb, … </t>
  </si>
  <si>
    <t>anchor for first PECdrain data, converted to ditch concentrations during processing</t>
  </si>
  <si>
    <t>block with PECdrain data, converted to ditch concentrations during processing</t>
  </si>
  <si>
    <t>an_data_fraction</t>
  </si>
  <si>
    <t>anchor for fraction data</t>
  </si>
  <si>
    <t>g. set PEC endpoints (TWA not supported)</t>
  </si>
  <si>
    <t>TWA not supported (not accepted by PSD/CRD!)</t>
  </si>
  <si>
    <t>not supported!</t>
  </si>
  <si>
    <t>not supported</t>
  </si>
  <si>
    <t>anchor for PEC endpoint</t>
  </si>
  <si>
    <t>an_PEC_endpoint</t>
  </si>
  <si>
    <t>blk_data_PECfrac</t>
  </si>
  <si>
    <t>block with PECdrain/ditch fractions</t>
  </si>
  <si>
    <t>block with endpoint data</t>
  </si>
  <si>
    <t>blk_data_endpoint</t>
  </si>
  <si>
    <t>-</t>
  </si>
  <si>
    <t>mixture diff. tol.</t>
  </si>
  <si>
    <t>for mixtures - tolerance allowed for difference between the individual mixtures (rainfall, …)</t>
  </si>
  <si>
    <t>Consistency check for statistical information</t>
  </si>
  <si>
    <t>537.5</t>
  </si>
  <si>
    <t>673.9</t>
  </si>
  <si>
    <t>838.3</t>
  </si>
  <si>
    <t>1113.4</t>
  </si>
  <si>
    <t>0.1</t>
  </si>
  <si>
    <t>138.4</t>
  </si>
  <si>
    <t>277.5</t>
  </si>
  <si>
    <t>434.8</t>
  </si>
  <si>
    <t>664.5</t>
  </si>
  <si>
    <t>0.0</t>
  </si>
  <si>
    <t>125.8</t>
  </si>
  <si>
    <t>263.9</t>
  </si>
  <si>
    <t>423.5</t>
  </si>
  <si>
    <t>652.6</t>
  </si>
  <si>
    <t>130.9</t>
  </si>
  <si>
    <t>250.7</t>
  </si>
  <si>
    <t>392.2</t>
  </si>
  <si>
    <t>499.7</t>
  </si>
  <si>
    <t>0.4</t>
  </si>
  <si>
    <t>8.8</t>
  </si>
  <si>
    <t>16.6</t>
  </si>
  <si>
    <t>123.9</t>
  </si>
  <si>
    <t>128.9</t>
  </si>
  <si>
    <t>256.8</t>
  </si>
  <si>
    <t>411.6</t>
  </si>
  <si>
    <t>594.7</t>
  </si>
  <si>
    <t>0.9</t>
  </si>
  <si>
    <t>0.5</t>
  </si>
  <si>
    <t>27.4</t>
  </si>
  <si>
    <t>177.2</t>
  </si>
  <si>
    <t>309.6</t>
  </si>
  <si>
    <t>438.2</t>
  </si>
  <si>
    <t>649.1</t>
  </si>
  <si>
    <t>49.9</t>
  </si>
  <si>
    <t>53.7</t>
  </si>
  <si>
    <t>66.2</t>
  </si>
  <si>
    <t>62.4</t>
  </si>
  <si>
    <t>338.7</t>
  </si>
  <si>
    <t>331.2</t>
  </si>
  <si>
    <t>321.8</t>
  </si>
  <si>
    <t>372.0</t>
  </si>
  <si>
    <t>57.9</t>
  </si>
  <si>
    <t>62.2</t>
  </si>
  <si>
    <t>77.9</t>
  </si>
  <si>
    <t>73.0</t>
  </si>
  <si>
    <t>344.0</t>
  </si>
  <si>
    <t>337.1</t>
  </si>
  <si>
    <t>322.4</t>
  </si>
  <si>
    <t>374.2</t>
  </si>
  <si>
    <t>54.0</t>
  </si>
  <si>
    <t>64.2</t>
  </si>
  <si>
    <t>84.6</t>
  </si>
  <si>
    <t>87.7</t>
  </si>
  <si>
    <t>342.5</t>
  </si>
  <si>
    <t>335.4</t>
  </si>
  <si>
    <t>322.6</t>
  </si>
  <si>
    <t>374.5</t>
  </si>
  <si>
    <t>47.1</t>
  </si>
  <si>
    <t>56.0</t>
  </si>
  <si>
    <t>78.8</t>
  </si>
  <si>
    <t>80.4</t>
  </si>
  <si>
    <t>351.3</t>
  </si>
  <si>
    <t>344.4</t>
  </si>
  <si>
    <t>323.0</t>
  </si>
  <si>
    <t>377.7</t>
  </si>
  <si>
    <t>-22.0</t>
  </si>
  <si>
    <t>-21.2</t>
  </si>
  <si>
    <t>33.3</t>
  </si>
  <si>
    <t>21.7</t>
  </si>
  <si>
    <t>362.6</t>
  </si>
  <si>
    <t>355.1</t>
  </si>
  <si>
    <t>323.1</t>
  </si>
  <si>
    <t>380.7</t>
  </si>
  <si>
    <t>Consistency check for statistical information - results obtained in scenario development</t>
  </si>
  <si>
    <t>6. check the results for consistency (summary and assessment)</t>
  </si>
  <si>
    <t xml:space="preserve">deviation limit max </t>
  </si>
  <si>
    <t>47.9</t>
  </si>
  <si>
    <t>53.3</t>
  </si>
  <si>
    <t>55.2</t>
  </si>
  <si>
    <t>63.0</t>
  </si>
  <si>
    <t>80.3</t>
  </si>
  <si>
    <t>33.7</t>
  </si>
  <si>
    <t>357.2</t>
  </si>
  <si>
    <t>388.1</t>
  </si>
  <si>
    <t>149.6</t>
  </si>
  <si>
    <t>290.8</t>
  </si>
  <si>
    <t>442.8</t>
  </si>
  <si>
    <t>676.5</t>
  </si>
  <si>
    <t>135.8</t>
  </si>
  <si>
    <t>275.3</t>
  </si>
  <si>
    <t>431.6</t>
  </si>
  <si>
    <t>664.1</t>
  </si>
  <si>
    <t>139.5</t>
  </si>
  <si>
    <t>260.2</t>
  </si>
  <si>
    <t>400.1</t>
  </si>
  <si>
    <t>509.4</t>
  </si>
  <si>
    <t>264.8</t>
  </si>
  <si>
    <t>419.9</t>
  </si>
  <si>
    <t>605.1</t>
  </si>
  <si>
    <t>179.0</t>
  </si>
  <si>
    <t>311.9</t>
  </si>
  <si>
    <t>446.5</t>
  </si>
  <si>
    <t>656.6</t>
  </si>
  <si>
    <t>52.4</t>
  </si>
  <si>
    <t>55.9</t>
  </si>
  <si>
    <t>67.2</t>
  </si>
  <si>
    <t>63.6</t>
  </si>
  <si>
    <t>60.4</t>
  </si>
  <si>
    <t>64.5</t>
  </si>
  <si>
    <t>78.9</t>
  </si>
  <si>
    <t>74.5</t>
  </si>
  <si>
    <t>56.9</t>
  </si>
  <si>
    <t>66.5</t>
  </si>
  <si>
    <t>85.7</t>
  </si>
  <si>
    <t>89.3</t>
  </si>
  <si>
    <t>51.7</t>
  </si>
  <si>
    <t>60.0</t>
  </si>
  <si>
    <t>79.8</t>
  </si>
  <si>
    <t>82.3</t>
  </si>
  <si>
    <t>-11.4</t>
  </si>
  <si>
    <t>-11.0</t>
  </si>
  <si>
    <t>34.0</t>
  </si>
  <si>
    <t>26.9</t>
  </si>
  <si>
    <t>9.4</t>
  </si>
  <si>
    <t>16.8</t>
  </si>
  <si>
    <t>125.3</t>
  </si>
  <si>
    <t>27.8</t>
  </si>
  <si>
    <t>324.8</t>
  </si>
  <si>
    <t>316.0</t>
  </si>
  <si>
    <t>313.1</t>
  </si>
  <si>
    <t>359.1</t>
  </si>
  <si>
    <t>331.5</t>
  </si>
  <si>
    <t>323.6</t>
  </si>
  <si>
    <t>313.6</t>
  </si>
  <si>
    <t>361.6</t>
  </si>
  <si>
    <t>330.8</t>
  </si>
  <si>
    <t>322.9</t>
  </si>
  <si>
    <t>313.8</t>
  </si>
  <si>
    <t>362.1</t>
  </si>
  <si>
    <t>339.8</t>
  </si>
  <si>
    <t>332.5</t>
  </si>
  <si>
    <t>314.0</t>
  </si>
  <si>
    <t>365.2</t>
  </si>
  <si>
    <t>350.3</t>
  </si>
  <si>
    <t>342.8</t>
  </si>
  <si>
    <t>314.1</t>
  </si>
  <si>
    <t>367.9</t>
  </si>
  <si>
    <t>152.2</t>
  </si>
  <si>
    <t>293.4</t>
  </si>
  <si>
    <t>435.1</t>
  </si>
  <si>
    <t>673.6</t>
  </si>
  <si>
    <t>279.4</t>
  </si>
  <si>
    <t>422.8</t>
  </si>
  <si>
    <t>659.6</t>
  </si>
  <si>
    <t>141.0</t>
  </si>
  <si>
    <t>263.0</t>
  </si>
  <si>
    <t>391.1</t>
  </si>
  <si>
    <t>504.9</t>
  </si>
  <si>
    <t>135.9</t>
  </si>
  <si>
    <t>267.3</t>
  </si>
  <si>
    <t>409.4</t>
  </si>
  <si>
    <t>597.0</t>
  </si>
  <si>
    <t>175.0</t>
  </si>
  <si>
    <t>308.5</t>
  </si>
  <si>
    <t>435.7</t>
  </si>
  <si>
    <t>646.3</t>
  </si>
  <si>
    <t>51.9</t>
  </si>
  <si>
    <t>55.5</t>
  </si>
  <si>
    <t>66.3</t>
  </si>
  <si>
    <t>63.3</t>
  </si>
  <si>
    <t>60.2</t>
  </si>
  <si>
    <t>78.0</t>
  </si>
  <si>
    <t>74.1</t>
  </si>
  <si>
    <t>56.6</t>
  </si>
  <si>
    <t>84.7</t>
  </si>
  <si>
    <t>88.8</t>
  </si>
  <si>
    <t>51.6</t>
  </si>
  <si>
    <t>60.3</t>
  </si>
  <si>
    <t>81.4</t>
  </si>
  <si>
    <t>-9.7</t>
  </si>
  <si>
    <t>-4.9</t>
  </si>
  <si>
    <t>33.5</t>
  </si>
  <si>
    <t>27.3</t>
  </si>
  <si>
    <t>0.6</t>
  </si>
  <si>
    <t>9.7</t>
  </si>
  <si>
    <t>16.5</t>
  </si>
  <si>
    <t>124.4</t>
  </si>
  <si>
    <t>27.5</t>
  </si>
  <si>
    <t>321.6</t>
  </si>
  <si>
    <t>362.3</t>
  </si>
  <si>
    <t>328.9</t>
  </si>
  <si>
    <t>319.4</t>
  </si>
  <si>
    <t>323.2</t>
  </si>
  <si>
    <t>366.5</t>
  </si>
  <si>
    <t>329.2</t>
  </si>
  <si>
    <t>319.6</t>
  </si>
  <si>
    <t>323.9</t>
  </si>
  <si>
    <t>368.2</t>
  </si>
  <si>
    <t>339.6</t>
  </si>
  <si>
    <t>329.5</t>
  </si>
  <si>
    <t>325.5</t>
  </si>
  <si>
    <t>374.6</t>
  </si>
  <si>
    <t>352.7</t>
  </si>
  <si>
    <t>340.3</t>
  </si>
  <si>
    <t>325.8</t>
  </si>
  <si>
    <t>378.6</t>
  </si>
  <si>
    <t>165.8</t>
  </si>
  <si>
    <t>311.1</t>
  </si>
  <si>
    <t>446.2</t>
  </si>
  <si>
    <t>688.9</t>
  </si>
  <si>
    <t>148.8</t>
  </si>
  <si>
    <t>293.3</t>
  </si>
  <si>
    <t>433.7</t>
  </si>
  <si>
    <t>673.2</t>
  </si>
  <si>
    <t>150.0</t>
  </si>
  <si>
    <t>274.2</t>
  </si>
  <si>
    <t>401.6</t>
  </si>
  <si>
    <t>514.1</t>
  </si>
  <si>
    <t>141.5</t>
  </si>
  <si>
    <t>275.8</t>
  </si>
  <si>
    <t>420.8</t>
  </si>
  <si>
    <t>607.4</t>
  </si>
  <si>
    <t>181.0</t>
  </si>
  <si>
    <t>315.0</t>
  </si>
  <si>
    <t>447.4</t>
  </si>
  <si>
    <t>659.3</t>
  </si>
  <si>
    <t>57.0</t>
  </si>
  <si>
    <t>60.1</t>
  </si>
  <si>
    <t>67.7</t>
  </si>
  <si>
    <t>65.5</t>
  </si>
  <si>
    <t>64.6</t>
  </si>
  <si>
    <t>68.7</t>
  </si>
  <si>
    <t>79.3</t>
  </si>
  <si>
    <t>76.0</t>
  </si>
  <si>
    <t>60.6</t>
  </si>
  <si>
    <t>70.4</t>
  </si>
  <si>
    <t>85.9</t>
  </si>
  <si>
    <t>90.5</t>
  </si>
  <si>
    <t>55.7</t>
  </si>
  <si>
    <t>64.0</t>
  </si>
  <si>
    <t>79.9</t>
  </si>
  <si>
    <t>82.8</t>
  </si>
  <si>
    <t>-2.5</t>
  </si>
  <si>
    <t>4.9</t>
  </si>
  <si>
    <t>34.2</t>
  </si>
  <si>
    <t>29.4</t>
  </si>
  <si>
    <t>10.4</t>
  </si>
  <si>
    <t>16.9</t>
  </si>
  <si>
    <t>127.3</t>
  </si>
  <si>
    <t>28.4</t>
  </si>
  <si>
    <t>303.1</t>
  </si>
  <si>
    <t>290.2</t>
  </si>
  <si>
    <t>308.7</t>
  </si>
  <si>
    <t>343.8</t>
  </si>
  <si>
    <t>313.7</t>
  </si>
  <si>
    <t>300.6</t>
  </si>
  <si>
    <t>310.7</t>
  </si>
  <si>
    <t>350.2</t>
  </si>
  <si>
    <t>315.7</t>
  </si>
  <si>
    <t>303.0</t>
  </si>
  <si>
    <t>311.5</t>
  </si>
  <si>
    <t>353.6</t>
  </si>
  <si>
    <t>329.6</t>
  </si>
  <si>
    <t>316.6</t>
  </si>
  <si>
    <t>312.6</t>
  </si>
  <si>
    <t>361.1</t>
  </si>
  <si>
    <t>338.8</t>
  </si>
  <si>
    <t>312.5</t>
  </si>
  <si>
    <t>361.8</t>
  </si>
  <si>
    <t>original parametrisation MEF-10/781 (PFVRB); based on SEISMIC, 2004: Spatial Environmental Information Systems for Mointoring the Impact of Chemicals (version 2.0.6). National Soil Resources Institute (NSRI), Pesticides Safety Directorate (PSD) and Crop Protection Association</t>
  </si>
  <si>
    <t>original parametrisation MEF-10/782 (PFVRB); based on SEISMIC, 2004: Spatial Environmental Information Systems for Mointoring the Impact of Chemicals (version 2.0.6). National Soil Resources Institute (NSRI), Pesticides Safety Directorate (PSD) and Crop Protection Association</t>
  </si>
  <si>
    <t>original parametrisation MEF-08/429 (PFHML); based on SEISMIC, 2004: Spatial Environmental Information Systems for Mointoring the Impact of Chemicals (version 2.0.6). National Soil Resources Institute (NSRI), Pesticides Safety Directorate (PSD) and Crop Protection Association</t>
  </si>
  <si>
    <t>original parametrisation MEF-09/473 (PFSTO); based on SEISMIC, 2004: Spatial Environmental Information Systems for Mointoring the Impact of Chemicals (version 2.0.6). National Soil Resources Institute (NSRI), Pesticides Safety Directorate (PSD) and Crop Protection Association</t>
  </si>
  <si>
    <t>original parametrisation MEF-08/538 (PFSTO); based on vetegable/open and SEISMIC, 2004: Spatial Environmental Information Systems for Mointoring the Impact of Chemicals (version 2.0.6). National Soil Resources Institute (NSRI), Pesticides Safety Directorate and Crop Protection Association</t>
  </si>
  <si>
    <t>UK - leafy vegetables summary data</t>
  </si>
  <si>
    <t>UK - bulb vegetables summary data</t>
  </si>
  <si>
    <t>UK - root vegetables summary data</t>
  </si>
  <si>
    <t>169.0</t>
  </si>
  <si>
    <t>313.3</t>
  </si>
  <si>
    <t>448.1</t>
  </si>
  <si>
    <t>692.4</t>
  </si>
  <si>
    <t>151.8</t>
  </si>
  <si>
    <t>295.4</t>
  </si>
  <si>
    <t>436.0</t>
  </si>
  <si>
    <t>677.0</t>
  </si>
  <si>
    <t>153.1</t>
  </si>
  <si>
    <t>276.3</t>
  </si>
  <si>
    <t>404.0</t>
  </si>
  <si>
    <t>517.6</t>
  </si>
  <si>
    <t>145.0</t>
  </si>
  <si>
    <t>278.4</t>
  </si>
  <si>
    <t>423.8</t>
  </si>
  <si>
    <t>612.0</t>
  </si>
  <si>
    <t>183.3</t>
  </si>
  <si>
    <t>317.2</t>
  </si>
  <si>
    <t>450.3</t>
  </si>
  <si>
    <t>663.5</t>
  </si>
  <si>
    <t>56.8</t>
  </si>
  <si>
    <t>59.9</t>
  </si>
  <si>
    <t>65.4</t>
  </si>
  <si>
    <t>68.4</t>
  </si>
  <si>
    <t>75.9</t>
  </si>
  <si>
    <t>60.7</t>
  </si>
  <si>
    <t>70.3</t>
  </si>
  <si>
    <t>86.1</t>
  </si>
  <si>
    <t>90.6</t>
  </si>
  <si>
    <t>80.1</t>
  </si>
  <si>
    <t>83.1</t>
  </si>
  <si>
    <t>-1.7</t>
  </si>
  <si>
    <t>4.4</t>
  </si>
  <si>
    <t>29.6</t>
  </si>
  <si>
    <t>0.7</t>
  </si>
  <si>
    <t>10.6</t>
  </si>
  <si>
    <t>17.0</t>
  </si>
  <si>
    <t>127.8</t>
  </si>
  <si>
    <t>28.7</t>
  </si>
  <si>
    <t>300.2</t>
  </si>
  <si>
    <t>288.5</t>
  </si>
  <si>
    <t>306.8</t>
  </si>
  <si>
    <t>340.9</t>
  </si>
  <si>
    <t>310.9</t>
  </si>
  <si>
    <t>299.0</t>
  </si>
  <si>
    <t>308.4</t>
  </si>
  <si>
    <t>346.9</t>
  </si>
  <si>
    <t>301.0</t>
  </si>
  <si>
    <t>349.5</t>
  </si>
  <si>
    <t>325.9</t>
  </si>
  <si>
    <t>314.2</t>
  </si>
  <si>
    <t>309.4</t>
  </si>
  <si>
    <t>356.1</t>
  </si>
  <si>
    <t>335.7</t>
  </si>
  <si>
    <t>321.4</t>
  </si>
  <si>
    <t>357.5</t>
  </si>
  <si>
    <t>182.2</t>
  </si>
  <si>
    <t>326.6</t>
  </si>
  <si>
    <t>453.2</t>
  </si>
  <si>
    <t>704.0</t>
  </si>
  <si>
    <t>164.2</t>
  </si>
  <si>
    <t>308.0</t>
  </si>
  <si>
    <t>440.3</t>
  </si>
  <si>
    <t>687.7</t>
  </si>
  <si>
    <t>164.1</t>
  </si>
  <si>
    <t>286.9</t>
  </si>
  <si>
    <t>407.6</t>
  </si>
  <si>
    <t>525.2</t>
  </si>
  <si>
    <t>155.4</t>
  </si>
  <si>
    <t>426.7</t>
  </si>
  <si>
    <t>620.0</t>
  </si>
  <si>
    <t>187.0</t>
  </si>
  <si>
    <t>321.0</t>
  </si>
  <si>
    <t>453.0</t>
  </si>
  <si>
    <t>669.1</t>
  </si>
  <si>
    <t>57.8</t>
  </si>
  <si>
    <t>60.5</t>
  </si>
  <si>
    <t>67.8</t>
  </si>
  <si>
    <t>65.7</t>
  </si>
  <si>
    <t>65.9</t>
  </si>
  <si>
    <t>69.4</t>
  </si>
  <si>
    <t>79.5</t>
  </si>
  <si>
    <t>76.4</t>
  </si>
  <si>
    <t>62.3</t>
  </si>
  <si>
    <t>71.6</t>
  </si>
  <si>
    <t>86.5</t>
  </si>
  <si>
    <t>91.5</t>
  </si>
  <si>
    <t>57.6</t>
  </si>
  <si>
    <t>83.8</t>
  </si>
  <si>
    <t>6.7</t>
  </si>
  <si>
    <t>11.1</t>
  </si>
  <si>
    <t>34.4</t>
  </si>
  <si>
    <t>31.9</t>
  </si>
  <si>
    <t>11.2</t>
  </si>
  <si>
    <t>17.2</t>
  </si>
  <si>
    <t>129.8</t>
  </si>
  <si>
    <t>29.1</t>
  </si>
  <si>
    <t>286.0</t>
  </si>
  <si>
    <t>274.6</t>
  </si>
  <si>
    <t>301.9</t>
  </si>
  <si>
    <t>329.1</t>
  </si>
  <si>
    <t>297.0</t>
  </si>
  <si>
    <t>285.5</t>
  </si>
  <si>
    <t>304.2</t>
  </si>
  <si>
    <t>335.9</t>
  </si>
  <si>
    <t>299.5</t>
  </si>
  <si>
    <t>288.2</t>
  </si>
  <si>
    <t>304.8</t>
  </si>
  <si>
    <t>339.1</t>
  </si>
  <si>
    <t>302.4</t>
  </si>
  <si>
    <t>306.5</t>
  </si>
  <si>
    <t>323.7</t>
  </si>
  <si>
    <t>310.8</t>
  </si>
  <si>
    <t>306.6</t>
  </si>
  <si>
    <t>349.4</t>
  </si>
  <si>
    <t>175.5</t>
  </si>
  <si>
    <t>320.4</t>
  </si>
  <si>
    <t>450.6</t>
  </si>
  <si>
    <t>697.3</t>
  </si>
  <si>
    <t>157.9</t>
  </si>
  <si>
    <t>301.8</t>
  </si>
  <si>
    <t>438.3</t>
  </si>
  <si>
    <t>681.5</t>
  </si>
  <si>
    <t>158.5</t>
  </si>
  <si>
    <t>281.6</t>
  </si>
  <si>
    <t>406.0</t>
  </si>
  <si>
    <t>520.9</t>
  </si>
  <si>
    <t>283.0</t>
  </si>
  <si>
    <t>425.7</t>
  </si>
  <si>
    <t>615.6</t>
  </si>
  <si>
    <t>185.3</t>
  </si>
  <si>
    <t>319.3</t>
  </si>
  <si>
    <t>452.2</t>
  </si>
  <si>
    <t>666.1</t>
  </si>
  <si>
    <t>57.5</t>
  </si>
  <si>
    <t>65.6</t>
  </si>
  <si>
    <t>65.3</t>
  </si>
  <si>
    <t>69.0</t>
  </si>
  <si>
    <t>79.4</t>
  </si>
  <si>
    <t>76.2</t>
  </si>
  <si>
    <t>61.6</t>
  </si>
  <si>
    <t>71.1</t>
  </si>
  <si>
    <t>86.3</t>
  </si>
  <si>
    <t>91.0</t>
  </si>
  <si>
    <t>64.7</t>
  </si>
  <si>
    <t>80.2</t>
  </si>
  <si>
    <t>83.4</t>
  </si>
  <si>
    <t>2.2</t>
  </si>
  <si>
    <t>6.8</t>
  </si>
  <si>
    <t>34.3</t>
  </si>
  <si>
    <t>30.7</t>
  </si>
  <si>
    <t>0.8</t>
  </si>
  <si>
    <t>10.9</t>
  </si>
  <si>
    <t>17.1</t>
  </si>
  <si>
    <t>128.7</t>
  </si>
  <si>
    <t>28.9</t>
  </si>
  <si>
    <t>293.0</t>
  </si>
  <si>
    <t>280.9</t>
  </si>
  <si>
    <t>304.4</t>
  </si>
  <si>
    <t>335.8</t>
  </si>
  <si>
    <t>303.9</t>
  </si>
  <si>
    <t>292.0</t>
  </si>
  <si>
    <t>306.2</t>
  </si>
  <si>
    <t>342.1</t>
  </si>
  <si>
    <t>306.0</t>
  </si>
  <si>
    <t>294.5</t>
  </si>
  <si>
    <t>345.0</t>
  </si>
  <si>
    <t>320.0</t>
  </si>
  <si>
    <t>308.6</t>
  </si>
  <si>
    <t>307.4</t>
  </si>
  <si>
    <t>352.0</t>
  </si>
  <si>
    <t>329.8</t>
  </si>
  <si>
    <t>316.9</t>
  </si>
  <si>
    <t>353.7</t>
  </si>
  <si>
    <t>drainflow</t>
  </si>
  <si>
    <t>vegetables (bulb)</t>
  </si>
  <si>
    <t>vegetables (leafy)</t>
  </si>
  <si>
    <t>vegetables (root)</t>
  </si>
  <si>
    <t>grass (permanent)</t>
  </si>
  <si>
    <t>grass (rotational)</t>
  </si>
  <si>
    <t>_wExcPEC</t>
  </si>
  <si>
    <t>_wExcTWA</t>
  </si>
  <si>
    <t>0.00</t>
  </si>
  <si>
    <t>ExcNumFormat</t>
  </si>
  <si>
    <t>enter as text!</t>
  </si>
  <si>
    <t>sum</t>
  </si>
  <si>
    <t>Drained, safe</t>
  </si>
  <si>
    <t>Drained, risk</t>
  </si>
  <si>
    <t>RAC (PEC) [µg/L]</t>
  </si>
  <si>
    <t>REF MEF-11/XX, based on SEISMIC, 2004 (top fruit): Spatial Environmental Information Systems for Mointoring the Impact of Chemicals (version 2.0.6). National Soil Resources Institute (NSRI), Pesticides Safety Directorate (PSD) and Crop Protection Association</t>
  </si>
  <si>
    <t>pome-stone fruit</t>
  </si>
  <si>
    <t>set to 1 for single substance</t>
  </si>
  <si>
    <t>simulation path</t>
  </si>
  <si>
    <t>120.1</t>
  </si>
  <si>
    <t>266.1</t>
  </si>
  <si>
    <t>436.3</t>
  </si>
  <si>
    <t>653.5</t>
  </si>
  <si>
    <t>107.1</t>
  </si>
  <si>
    <t>251.8</t>
  </si>
  <si>
    <t>425.5</t>
  </si>
  <si>
    <t>641.9</t>
  </si>
  <si>
    <t>113.1</t>
  </si>
  <si>
    <t>240.2</t>
  </si>
  <si>
    <t>395.5</t>
  </si>
  <si>
    <t>495.0</t>
  </si>
  <si>
    <t>108.0</t>
  </si>
  <si>
    <t>242.6</t>
  </si>
  <si>
    <t>414.1</t>
  </si>
  <si>
    <t>580.8</t>
  </si>
  <si>
    <t>121.9</t>
  </si>
  <si>
    <t>258.8</t>
  </si>
  <si>
    <t>439.4</t>
  </si>
  <si>
    <t>628.5</t>
  </si>
  <si>
    <t>66.9</t>
  </si>
  <si>
    <t>62.6</t>
  </si>
  <si>
    <t>78.7</t>
  </si>
  <si>
    <t>73.3</t>
  </si>
  <si>
    <t>51.5</t>
  </si>
  <si>
    <t>84.1</t>
  </si>
  <si>
    <t>48.3</t>
  </si>
  <si>
    <t>58.8</t>
  </si>
  <si>
    <t>80.5</t>
  </si>
  <si>
    <t>111.8</t>
  </si>
  <si>
    <t>21.1</t>
  </si>
  <si>
    <t>25.3</t>
  </si>
  <si>
    <t>35.2</t>
  </si>
  <si>
    <t>8.0</t>
  </si>
  <si>
    <t>122.6</t>
  </si>
  <si>
    <t>1.8</t>
  </si>
  <si>
    <t>360.0</t>
  </si>
  <si>
    <t>383.5</t>
  </si>
  <si>
    <t>366.4</t>
  </si>
  <si>
    <t>350.5</t>
  </si>
  <si>
    <t>385.3</t>
  </si>
  <si>
    <t>364.1</t>
  </si>
  <si>
    <t>348.8</t>
  </si>
  <si>
    <t>385.2</t>
  </si>
  <si>
    <t>372.3</t>
  </si>
  <si>
    <t>387.3</t>
  </si>
  <si>
    <t>379.1</t>
  </si>
  <si>
    <t>363.0</t>
  </si>
  <si>
    <t>UK - pome/stone fruit</t>
  </si>
  <si>
    <t>98.3</t>
  </si>
  <si>
    <t>233.3</t>
  </si>
  <si>
    <t>375.5</t>
  </si>
  <si>
    <t>607.6</t>
  </si>
  <si>
    <t>84.3</t>
  </si>
  <si>
    <t>218.5</t>
  </si>
  <si>
    <t>363.1</t>
  </si>
  <si>
    <t>593.0</t>
  </si>
  <si>
    <t>92.6</t>
  </si>
  <si>
    <t>211.0</t>
  </si>
  <si>
    <t>336.3</t>
  </si>
  <si>
    <t>451.6</t>
  </si>
  <si>
    <t>216.0</t>
  </si>
  <si>
    <t>351.9</t>
  </si>
  <si>
    <t>535.1</t>
  </si>
  <si>
    <t>153.9</t>
  </si>
  <si>
    <t>281.9</t>
  </si>
  <si>
    <t>379.7</t>
  </si>
  <si>
    <t>598.9</t>
  </si>
  <si>
    <t>39.4</t>
  </si>
  <si>
    <t>46.7</t>
  </si>
  <si>
    <t>61.1</t>
  </si>
  <si>
    <t>58.2</t>
  </si>
  <si>
    <t>46.0</t>
  </si>
  <si>
    <t>54.4</t>
  </si>
  <si>
    <t>72.0</t>
  </si>
  <si>
    <t>68.0</t>
  </si>
  <si>
    <t>53.6</t>
  </si>
  <si>
    <t>76.7</t>
  </si>
  <si>
    <t>80.6</t>
  </si>
  <si>
    <t>23.8</t>
  </si>
  <si>
    <t>38.8</t>
  </si>
  <si>
    <t>-61.5</t>
  </si>
  <si>
    <t>-49.8</t>
  </si>
  <si>
    <t>27.7</t>
  </si>
  <si>
    <t>4.1</t>
  </si>
  <si>
    <t>5.6</t>
  </si>
  <si>
    <t>14.3</t>
  </si>
  <si>
    <t>113.0</t>
  </si>
  <si>
    <t>0.3</t>
  </si>
  <si>
    <t>389.5</t>
  </si>
  <si>
    <t>382.4</t>
  </si>
  <si>
    <t>386.9</t>
  </si>
  <si>
    <t>433.0</t>
  </si>
  <si>
    <t>397.7</t>
  </si>
  <si>
    <t>390.1</t>
  </si>
  <si>
    <t>389.1</t>
  </si>
  <si>
    <t>438.6</t>
  </si>
  <si>
    <t>396.5</t>
  </si>
  <si>
    <t>389.3</t>
  </si>
  <si>
    <t>390.0</t>
  </si>
  <si>
    <t>441.7</t>
  </si>
  <si>
    <t>411.7</t>
  </si>
  <si>
    <t>403.2</t>
  </si>
  <si>
    <t>391.3</t>
  </si>
  <si>
    <t>449.4</t>
  </si>
  <si>
    <t>426.5</t>
  </si>
  <si>
    <t>412.5</t>
  </si>
  <si>
    <t>391.4</t>
  </si>
  <si>
    <t>451.9</t>
  </si>
  <si>
    <t>field beans</t>
  </si>
  <si>
    <t>UK - spring cereals summary data</t>
  </si>
  <si>
    <t>spring cereals</t>
  </si>
  <si>
    <t>1 (for date) + number of data columns</t>
  </si>
  <si>
    <t>changes to the original tool (designed for MACRO 5)</t>
  </si>
  <si>
    <t>location</t>
  </si>
  <si>
    <t>address</t>
  </si>
  <si>
    <t>target</t>
  </si>
  <si>
    <t>B32</t>
  </si>
  <si>
    <t>no_of_outs</t>
  </si>
  <si>
    <t>MACRO 5</t>
  </si>
  <si>
    <t>MACRO 4</t>
  </si>
  <si>
    <t>UK drainage with MACRO 4 - results summary</t>
  </si>
  <si>
    <t>UK drainage with MACRO 4 - howto for processing</t>
  </si>
  <si>
    <t>UK drainage with MACRO 4 - assessment</t>
  </si>
  <si>
    <t>MACRO 4 is producing only 1+6 output columns (1=date, 2-7=data)</t>
  </si>
  <si>
    <t>all</t>
  </si>
  <si>
    <t>A1</t>
  </si>
  <si>
    <t>title</t>
  </si>
  <si>
    <t>… MACRO 5 …</t>
  </si>
  <si>
    <t>… MACRO 4 …</t>
  </si>
  <si>
    <t>sheet header name</t>
  </si>
  <si>
    <t>col_date</t>
  </si>
  <si>
    <t>col_rain</t>
  </si>
  <si>
    <t>col_drain</t>
  </si>
  <si>
    <t>col_runoff</t>
  </si>
  <si>
    <t>col_perc</t>
  </si>
  <si>
    <t>col_rainiri</t>
  </si>
  <si>
    <t>col_evap</t>
  </si>
  <si>
    <t>col_concdrain</t>
  </si>
  <si>
    <t>date</t>
  </si>
  <si>
    <t>acc rainfall [mm]</t>
  </si>
  <si>
    <t>acc drainflow [mm]</t>
  </si>
  <si>
    <t>acc runoff [mm]</t>
  </si>
  <si>
    <t>acc percolation [mm]</t>
  </si>
  <si>
    <t>acc rainfall + irrigation [mm] - not available in M4, use rainfall only</t>
  </si>
  <si>
    <t>acc evapotranspiration [mm]</t>
  </si>
  <si>
    <t>concentration in drainflow</t>
  </si>
  <si>
    <t>B58</t>
  </si>
  <si>
    <t>B59</t>
  </si>
  <si>
    <t>B60</t>
  </si>
  <si>
    <t>B61</t>
  </si>
  <si>
    <t>B62</t>
  </si>
  <si>
    <t>B63</t>
  </si>
  <si>
    <t>B64</t>
  </si>
  <si>
    <t>B65</t>
  </si>
  <si>
    <t>VBA</t>
  </si>
  <si>
    <t>module</t>
  </si>
  <si>
    <t>draintool_module</t>
  </si>
  <si>
    <r>
      <t xml:space="preserve">check for comment </t>
    </r>
    <r>
      <rPr>
        <sz val="8"/>
        <color rgb="FFFF0000"/>
        <rFont val="Arial"/>
        <family val="2"/>
      </rPr>
      <t>M4Update</t>
    </r>
  </si>
  <si>
    <r>
      <t xml:space="preserve">% to the result of the original (scenario development) calculations; </t>
    </r>
    <r>
      <rPr>
        <b/>
        <strike/>
        <sz val="8"/>
        <color indexed="10"/>
        <rFont val="Arial"/>
        <family val="2"/>
      </rPr>
      <t>check all values in red!</t>
    </r>
  </si>
  <si>
    <t>The data below comes from MACRO 5.2 and cannot / should not be used here!</t>
  </si>
  <si>
    <t>strawberries</t>
  </si>
  <si>
    <t>strawberries (old Seismic data)</t>
  </si>
  <si>
    <t>old data with rounding errors (?); based on SEISMIC, 2004: Spatial Environmental Information Systems for Mointoring the Impact of Chemicals (version 2.0.6). National Soil Resources Institute (NSRI), Pesticides Safety Directorate (PSD) and Crop Protection Association</t>
  </si>
  <si>
    <t>evaluation by C. Kley; based on SEISMIC, 2004: Spatial Environmental Information Systems for Mointoring the Impact of Chemicals (version 2.0.6). National Soil Resources Institute (NSRI), Pesticides Safety Directorate (PSD) and Crop Protection Association</t>
  </si>
  <si>
    <t>hardy nursery</t>
  </si>
  <si>
    <t>UK - field beans summary data</t>
  </si>
  <si>
    <t>sugar beet</t>
  </si>
  <si>
    <t>drainage enters daily ditch with 30m3 of clean water</t>
  </si>
  <si>
    <t>new version supporting the different CRD requirement for dilution calculation (not simple factor of 1/3 but dilution in ditch filled with clear water)</t>
  </si>
  <si>
    <t>dilution volume (m3)</t>
  </si>
  <si>
    <t>empty</t>
  </si>
  <si>
    <t>no</t>
  </si>
  <si>
    <t>raspberries (old Seismic data)</t>
  </si>
  <si>
    <t>raspberries</t>
  </si>
  <si>
    <t>Quorndon Cambridge</t>
  </si>
  <si>
    <t>Quorndon Hillsborough</t>
  </si>
  <si>
    <t>Quorndon Rosewarne</t>
  </si>
  <si>
    <t>Quorndon Yeowilton</t>
  </si>
  <si>
    <t>0. For preparation of the calculation, read the HowTo on the Reporting SharePoint first; the information here concerns ONLY the evaluation part.</t>
  </si>
  <si>
    <t>a. if required and used in your simulation, you can specify the names of the individual scenario files and their suffixes (e.g., name="my_bro_cam", suffix="-met")</t>
  </si>
  <si>
    <t>- "project path" is the location where the graphical outputs will be stored; recommendation: the directory where the current file (_draintool) is stored</t>
  </si>
  <si>
    <t>- "simulation path" is the respective "Parent" or "Metabolite" folder where the processed simulation outcomes are stored</t>
  </si>
  <si>
    <t>f. set TWA interval (not supported)</t>
  </si>
  <si>
    <t>scaling factor</t>
  </si>
  <si>
    <t>all concentrations will be multiplied by this factor; can be useful for screenings etc.</t>
  </si>
  <si>
    <t>maize</t>
  </si>
  <si>
    <t>evaluation by S. Heine; based on SEISMIC, 2004: Spatial Environmental Information Systems for Mointoring the Impact of Chemicals (version 2.0.6). National Soil Resources Institute (NSRI), Pesticides Safety Directorate (PSD) and Crop Protection Association</t>
  </si>
  <si>
    <t>Brockhurst dry</t>
  </si>
  <si>
    <t>Brockhurst wet</t>
  </si>
  <si>
    <t>Brockhurst medium</t>
  </si>
  <si>
    <t>Clifton dry</t>
  </si>
  <si>
    <t>Clifton wet</t>
  </si>
  <si>
    <t>Clifton medium</t>
  </si>
  <si>
    <t>Denchworth dry</t>
  </si>
  <si>
    <t>Denchworth wet</t>
  </si>
  <si>
    <t>Denchworth medium</t>
  </si>
  <si>
    <t>Hanslope dry</t>
  </si>
  <si>
    <t>Hanslope wet</t>
  </si>
  <si>
    <t>Hanslope medium</t>
  </si>
  <si>
    <t>ranges ued, based on bro_cam</t>
  </si>
  <si>
    <t>mm/h</t>
  </si>
  <si>
    <t>mg/m3=ug/L</t>
  </si>
  <si>
    <t xml:space="preserve">  drainflow</t>
  </si>
  <si>
    <t xml:space="preserve">  rainfall</t>
  </si>
  <si>
    <t xml:space="preserve">  runoff</t>
  </si>
  <si>
    <t xml:space="preserve">  percolation</t>
  </si>
  <si>
    <t xml:space="preserve">  rain+iri</t>
  </si>
  <si>
    <t xml:space="preserve">  evap</t>
  </si>
  <si>
    <t>drain flow
[mm]</t>
  </si>
  <si>
    <t>UK drainage CRD2018 - setup sheet</t>
  </si>
  <si>
    <t>approach: QUO not considered (always 0 exceedances), VERY WET get the same number of exceedances as WET</t>
  </si>
  <si>
    <t>FPF</t>
  </si>
  <si>
    <t>parbdry</t>
  </si>
  <si>
    <t>C:\temp\ukht\par</t>
  </si>
  <si>
    <t>C:\temp\ukht\ukht\test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</si>
</sst>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0"/>
    <numFmt numFmtId="165" formatCode="0.000"/>
    <numFmt numFmtId="166" formatCode="0.0"/>
    <numFmt numFmtId="167" formatCode="0.000000"/>
    <numFmt numFmtId="168" formatCode="0.0000000"/>
    <numFmt numFmtId="169" formatCode="0.0%"/>
    <numFmt numFmtId="170" formatCode="0.000000000"/>
  </numFmts>
  <fonts count="46" x14ac:knownFonts="1">
    <font>
      <sz val="11"/>
      <name val="Arial"/>
    </font>
    <font>
      <sz val="11"/>
      <name val="Arial"/>
      <family val="2"/>
    </font>
    <font>
      <b/>
      <sz val="8"/>
      <name val="Arial"/>
      <family val="2"/>
    </font>
    <font>
      <b/>
      <u/>
      <sz val="8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b/>
      <u/>
      <sz val="8"/>
      <color indexed="10"/>
      <name val="Arial"/>
      <family val="2"/>
    </font>
    <font>
      <b/>
      <sz val="8"/>
      <color indexed="15"/>
      <name val="Arial"/>
      <family val="2"/>
    </font>
    <font>
      <sz val="8"/>
      <color indexed="10"/>
      <name val="Arial"/>
      <family val="2"/>
    </font>
    <font>
      <sz val="8"/>
      <color indexed="22"/>
      <name val="Arial"/>
      <family val="2"/>
    </font>
    <font>
      <b/>
      <sz val="8"/>
      <color indexed="22"/>
      <name val="Arial"/>
      <family val="2"/>
    </font>
    <font>
      <sz val="8"/>
      <name val="Arial"/>
      <family val="2"/>
    </font>
    <font>
      <sz val="8"/>
      <color indexed="57"/>
      <name val="Arial"/>
      <family val="2"/>
    </font>
    <font>
      <sz val="12"/>
      <name val="Arial"/>
      <family val="2"/>
    </font>
    <font>
      <u/>
      <sz val="12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u/>
      <sz val="8"/>
      <color indexed="12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trike/>
      <sz val="8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b/>
      <strike/>
      <sz val="8"/>
      <name val="Arial"/>
      <family val="2"/>
    </font>
    <font>
      <b/>
      <strike/>
      <sz val="8"/>
      <color indexed="10"/>
      <name val="Arial"/>
      <family val="2"/>
    </font>
    <font>
      <strike/>
      <sz val="8"/>
      <color indexed="22"/>
      <name val="Arial"/>
      <family val="2"/>
    </font>
    <font>
      <strike/>
      <sz val="8"/>
      <color indexed="8"/>
      <name val="Arial"/>
      <family val="2"/>
    </font>
    <font>
      <b/>
      <u/>
      <sz val="8"/>
      <color rgb="FFFF000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6">
    <xf numFmtId="0" fontId="0" fillId="0" borderId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9" borderId="0" applyNumberFormat="0" applyBorder="0" applyAlignment="0" applyProtection="0"/>
    <xf numFmtId="0" fontId="17" fillId="3" borderId="0" applyNumberFormat="0" applyBorder="0" applyAlignment="0" applyProtection="0"/>
    <xf numFmtId="0" fontId="18" fillId="20" borderId="1" applyNumberFormat="0" applyAlignment="0" applyProtection="0"/>
    <xf numFmtId="0" fontId="19" fillId="21" borderId="2" applyNumberFormat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0" borderId="3" applyNumberFormat="0" applyFill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24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25" fillId="7" borderId="1" applyNumberFormat="0" applyAlignment="0" applyProtection="0"/>
    <xf numFmtId="0" fontId="26" fillId="0" borderId="6" applyNumberFormat="0" applyFill="0" applyAlignment="0" applyProtection="0"/>
    <xf numFmtId="0" fontId="27" fillId="22" borderId="0" applyNumberFormat="0" applyBorder="0" applyAlignment="0" applyProtection="0"/>
    <xf numFmtId="0" fontId="13" fillId="0" borderId="0"/>
    <xf numFmtId="0" fontId="1" fillId="0" borderId="0"/>
    <xf numFmtId="0" fontId="1" fillId="23" borderId="7" applyNumberFormat="0" applyFont="0" applyAlignment="0" applyProtection="0"/>
    <xf numFmtId="0" fontId="28" fillId="20" borderId="8" applyNumberFormat="0" applyAlignment="0" applyProtection="0"/>
    <xf numFmtId="0" fontId="29" fillId="0" borderId="0" applyNumberFormat="0" applyFill="0" applyBorder="0" applyAlignment="0" applyProtection="0"/>
    <xf numFmtId="0" fontId="30" fillId="0" borderId="9" applyNumberFormat="0" applyFill="0" applyAlignment="0" applyProtection="0"/>
    <xf numFmtId="0" fontId="31" fillId="0" borderId="0" applyNumberFormat="0" applyFill="0" applyBorder="0" applyAlignment="0" applyProtection="0"/>
    <xf numFmtId="0" fontId="1" fillId="0" borderId="0"/>
  </cellStyleXfs>
  <cellXfs count="250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quotePrefix="1" applyFont="1" applyAlignment="1">
      <alignment horizontal="center"/>
    </xf>
    <xf numFmtId="164" fontId="4" fillId="0" borderId="0" xfId="0" applyNumberFormat="1" applyFont="1" applyAlignment="1">
      <alignment horizontal="center" vertical="center" wrapText="1"/>
    </xf>
    <xf numFmtId="164" fontId="4" fillId="0" borderId="0" xfId="0" quotePrefix="1" applyNumberFormat="1" applyFont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wrapText="1"/>
    </xf>
    <xf numFmtId="0" fontId="4" fillId="24" borderId="0" xfId="0" applyFont="1" applyFill="1"/>
    <xf numFmtId="0" fontId="4" fillId="24" borderId="0" xfId="0" applyFont="1" applyFill="1" applyAlignment="1">
      <alignment horizontal="center"/>
    </xf>
    <xf numFmtId="0" fontId="4" fillId="0" borderId="0" xfId="0" applyFont="1" applyAlignment="1"/>
    <xf numFmtId="0" fontId="7" fillId="0" borderId="0" xfId="0" applyFont="1" applyAlignment="1">
      <alignment horizontal="center"/>
    </xf>
    <xf numFmtId="0" fontId="4" fillId="0" borderId="0" xfId="0" applyFont="1" applyAlignment="1">
      <alignment horizontal="right" wrapText="1"/>
    </xf>
    <xf numFmtId="0" fontId="8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8" fillId="0" borderId="0" xfId="0" applyFont="1"/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2" fillId="0" borderId="0" xfId="0" applyFont="1"/>
    <xf numFmtId="0" fontId="10" fillId="0" borderId="0" xfId="0" applyFont="1"/>
    <xf numFmtId="0" fontId="9" fillId="0" borderId="0" xfId="0" applyFont="1" applyAlignment="1"/>
    <xf numFmtId="0" fontId="9" fillId="0" borderId="0" xfId="0" applyFont="1" applyAlignment="1">
      <alignment horizontal="right"/>
    </xf>
    <xf numFmtId="0" fontId="4" fillId="25" borderId="0" xfId="0" applyFont="1" applyFill="1"/>
    <xf numFmtId="4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166" fontId="4" fillId="0" borderId="0" xfId="0" applyNumberFormat="1" applyFont="1" applyFill="1" applyAlignment="1">
      <alignment horizontal="center"/>
    </xf>
    <xf numFmtId="165" fontId="4" fillId="0" borderId="0" xfId="0" applyNumberFormat="1" applyFont="1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65" fontId="12" fillId="0" borderId="0" xfId="0" applyNumberFormat="1" applyFont="1" applyAlignment="1">
      <alignment horizontal="center"/>
    </xf>
    <xf numFmtId="166" fontId="12" fillId="0" borderId="0" xfId="0" applyNumberFormat="1" applyFont="1" applyAlignment="1">
      <alignment horizontal="center"/>
    </xf>
    <xf numFmtId="167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168" fontId="4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4" fillId="0" borderId="0" xfId="0" quotePrefix="1" applyFont="1"/>
    <xf numFmtId="0" fontId="5" fillId="0" borderId="0" xfId="0" applyFont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166" fontId="4" fillId="0" borderId="0" xfId="0" applyNumberFormat="1" applyFont="1"/>
    <xf numFmtId="1" fontId="4" fillId="0" borderId="0" xfId="0" applyNumberFormat="1" applyFont="1"/>
    <xf numFmtId="0" fontId="9" fillId="0" borderId="0" xfId="0" applyFont="1" applyFill="1"/>
    <xf numFmtId="11" fontId="4" fillId="0" borderId="0" xfId="0" quotePrefix="1" applyNumberFormat="1" applyFont="1"/>
    <xf numFmtId="11" fontId="4" fillId="0" borderId="0" xfId="0" applyNumberFormat="1" applyFont="1"/>
    <xf numFmtId="0" fontId="4" fillId="24" borderId="0" xfId="0" quotePrefix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0" fontId="4" fillId="0" borderId="0" xfId="0" quotePrefix="1" applyFont="1" applyFill="1" applyAlignment="1">
      <alignment horizontal="center"/>
    </xf>
    <xf numFmtId="0" fontId="5" fillId="0" borderId="0" xfId="0" applyFont="1" applyFill="1"/>
    <xf numFmtId="165" fontId="4" fillId="26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0" fontId="4" fillId="0" borderId="0" xfId="0" applyFont="1" applyFill="1" applyAlignment="1">
      <alignment horizontal="left"/>
    </xf>
    <xf numFmtId="165" fontId="4" fillId="0" borderId="0" xfId="0" applyNumberFormat="1" applyFont="1" applyFill="1" applyBorder="1" applyAlignment="1">
      <alignment horizontal="center"/>
    </xf>
    <xf numFmtId="1" fontId="4" fillId="26" borderId="0" xfId="0" applyNumberFormat="1" applyFont="1" applyFill="1" applyBorder="1" applyAlignment="1">
      <alignment horizontal="center"/>
    </xf>
    <xf numFmtId="166" fontId="9" fillId="0" borderId="0" xfId="0" applyNumberFormat="1" applyFont="1"/>
    <xf numFmtId="165" fontId="9" fillId="0" borderId="0" xfId="0" applyNumberFormat="1" applyFont="1" applyFill="1" applyBorder="1" applyAlignment="1">
      <alignment horizontal="left"/>
    </xf>
    <xf numFmtId="166" fontId="4" fillId="0" borderId="0" xfId="0" applyNumberFormat="1" applyFont="1" applyFill="1" applyBorder="1" applyAlignment="1">
      <alignment horizontal="center"/>
    </xf>
    <xf numFmtId="0" fontId="4" fillId="0" borderId="0" xfId="0" applyFont="1" applyFill="1"/>
    <xf numFmtId="0" fontId="3" fillId="0" borderId="0" xfId="38" applyFont="1"/>
    <xf numFmtId="0" fontId="4" fillId="0" borderId="0" xfId="38" applyFont="1"/>
    <xf numFmtId="0" fontId="9" fillId="0" borderId="0" xfId="38" applyFont="1" applyAlignment="1">
      <alignment horizontal="right"/>
    </xf>
    <xf numFmtId="2" fontId="9" fillId="0" borderId="0" xfId="38" applyNumberFormat="1" applyFont="1" applyAlignment="1">
      <alignment horizontal="left"/>
    </xf>
    <xf numFmtId="0" fontId="5" fillId="0" borderId="0" xfId="38" applyFont="1" applyAlignment="1">
      <alignment horizontal="left"/>
    </xf>
    <xf numFmtId="0" fontId="2" fillId="0" borderId="0" xfId="38" applyFont="1" applyAlignment="1">
      <alignment horizontal="center"/>
    </xf>
    <xf numFmtId="0" fontId="2" fillId="24" borderId="0" xfId="38" applyFont="1" applyFill="1"/>
    <xf numFmtId="0" fontId="5" fillId="0" borderId="0" xfId="38" applyFont="1"/>
    <xf numFmtId="0" fontId="32" fillId="0" borderId="0" xfId="38" applyFont="1" applyAlignment="1">
      <alignment horizontal="center" vertical="center"/>
    </xf>
    <xf numFmtId="166" fontId="33" fillId="0" borderId="0" xfId="38" applyNumberFormat="1" applyFont="1" applyFill="1" applyBorder="1" applyAlignment="1">
      <alignment horizontal="left" vertical="center"/>
    </xf>
    <xf numFmtId="0" fontId="4" fillId="0" borderId="0" xfId="38" applyFont="1" applyAlignment="1">
      <alignment horizontal="left" vertical="center"/>
    </xf>
    <xf numFmtId="0" fontId="5" fillId="0" borderId="0" xfId="38" applyFont="1" applyFill="1" applyAlignment="1"/>
    <xf numFmtId="0" fontId="4" fillId="0" borderId="0" xfId="38" applyFont="1" applyAlignment="1"/>
    <xf numFmtId="0" fontId="2" fillId="0" borderId="0" xfId="38" applyFont="1"/>
    <xf numFmtId="0" fontId="9" fillId="0" borderId="0" xfId="38" applyFont="1"/>
    <xf numFmtId="0" fontId="2" fillId="0" borderId="10" xfId="38" applyFont="1" applyBorder="1"/>
    <xf numFmtId="0" fontId="2" fillId="0" borderId="11" xfId="38" applyFont="1" applyBorder="1" applyAlignment="1">
      <alignment horizontal="center"/>
    </xf>
    <xf numFmtId="0" fontId="4" fillId="0" borderId="12" xfId="38" applyFont="1" applyFill="1" applyBorder="1" applyAlignment="1">
      <alignment horizontal="left"/>
    </xf>
    <xf numFmtId="166" fontId="4" fillId="0" borderId="0" xfId="38" applyNumberFormat="1" applyFont="1" applyFill="1" applyBorder="1" applyAlignment="1">
      <alignment horizontal="center"/>
    </xf>
    <xf numFmtId="0" fontId="9" fillId="0" borderId="0" xfId="38" applyFont="1" applyFill="1" applyBorder="1" applyAlignment="1">
      <alignment horizontal="left"/>
    </xf>
    <xf numFmtId="0" fontId="4" fillId="0" borderId="10" xfId="38" applyFont="1" applyFill="1" applyBorder="1" applyAlignment="1">
      <alignment horizontal="left"/>
    </xf>
    <xf numFmtId="166" fontId="4" fillId="0" borderId="11" xfId="38" applyNumberFormat="1" applyFont="1" applyFill="1" applyBorder="1" applyAlignment="1">
      <alignment horizontal="center"/>
    </xf>
    <xf numFmtId="0" fontId="4" fillId="0" borderId="0" xfId="38" applyFont="1" applyFill="1" applyBorder="1" applyAlignment="1">
      <alignment horizontal="left"/>
    </xf>
    <xf numFmtId="1" fontId="4" fillId="0" borderId="0" xfId="38" applyNumberFormat="1" applyFont="1"/>
    <xf numFmtId="0" fontId="34" fillId="0" borderId="0" xfId="34" applyFont="1" applyAlignment="1" applyProtection="1"/>
    <xf numFmtId="0" fontId="2" fillId="0" borderId="13" xfId="38" applyFont="1" applyFill="1" applyBorder="1" applyAlignment="1">
      <alignment horizontal="center" vertical="top" wrapText="1"/>
    </xf>
    <xf numFmtId="0" fontId="2" fillId="0" borderId="14" xfId="38" applyFont="1" applyFill="1" applyBorder="1" applyAlignment="1">
      <alignment horizontal="center" vertical="top" wrapText="1"/>
    </xf>
    <xf numFmtId="0" fontId="2" fillId="0" borderId="15" xfId="38" applyFont="1" applyFill="1" applyBorder="1" applyAlignment="1">
      <alignment horizontal="center" vertical="top" wrapText="1"/>
    </xf>
    <xf numFmtId="0" fontId="4" fillId="0" borderId="12" xfId="38" applyFont="1" applyFill="1" applyBorder="1" applyAlignment="1">
      <alignment vertical="top" wrapText="1"/>
    </xf>
    <xf numFmtId="0" fontId="4" fillId="0" borderId="16" xfId="38" applyFont="1" applyFill="1" applyBorder="1" applyAlignment="1">
      <alignment horizontal="center" vertical="top" wrapText="1"/>
    </xf>
    <xf numFmtId="0" fontId="4" fillId="0" borderId="0" xfId="38" applyFont="1" applyFill="1" applyBorder="1" applyAlignment="1">
      <alignment horizontal="center" vertical="top" wrapText="1"/>
    </xf>
    <xf numFmtId="0" fontId="4" fillId="0" borderId="12" xfId="38" applyFont="1" applyFill="1" applyBorder="1" applyAlignment="1">
      <alignment horizontal="center" vertical="top" wrapText="1"/>
    </xf>
    <xf numFmtId="166" fontId="4" fillId="0" borderId="16" xfId="38" applyNumberFormat="1" applyFont="1" applyFill="1" applyBorder="1" applyAlignment="1">
      <alignment horizontal="center" vertical="top" wrapText="1"/>
    </xf>
    <xf numFmtId="166" fontId="4" fillId="0" borderId="0" xfId="38" applyNumberFormat="1" applyFont="1" applyFill="1" applyBorder="1" applyAlignment="1">
      <alignment horizontal="center" vertical="top" wrapText="1"/>
    </xf>
    <xf numFmtId="166" fontId="4" fillId="0" borderId="12" xfId="38" applyNumberFormat="1" applyFont="1" applyFill="1" applyBorder="1" applyAlignment="1">
      <alignment horizontal="center" vertical="top" wrapText="1"/>
    </xf>
    <xf numFmtId="0" fontId="9" fillId="0" borderId="0" xfId="34" applyFont="1" applyAlignment="1" applyProtection="1"/>
    <xf numFmtId="0" fontId="4" fillId="0" borderId="0" xfId="38" applyFont="1" applyFill="1" applyBorder="1" applyAlignment="1">
      <alignment horizontal="center"/>
    </xf>
    <xf numFmtId="0" fontId="4" fillId="0" borderId="10" xfId="38" applyFont="1" applyFill="1" applyBorder="1" applyAlignment="1">
      <alignment vertical="top" wrapText="1"/>
    </xf>
    <xf numFmtId="166" fontId="4" fillId="0" borderId="17" xfId="38" applyNumberFormat="1" applyFont="1" applyFill="1" applyBorder="1" applyAlignment="1">
      <alignment horizontal="center" vertical="top" wrapText="1"/>
    </xf>
    <xf numFmtId="166" fontId="4" fillId="0" borderId="11" xfId="38" applyNumberFormat="1" applyFont="1" applyFill="1" applyBorder="1" applyAlignment="1">
      <alignment horizontal="center" vertical="top" wrapText="1"/>
    </xf>
    <xf numFmtId="166" fontId="4" fillId="0" borderId="10" xfId="38" applyNumberFormat="1" applyFont="1" applyFill="1" applyBorder="1" applyAlignment="1">
      <alignment horizontal="center" vertical="top" wrapText="1"/>
    </xf>
    <xf numFmtId="0" fontId="4" fillId="0" borderId="0" xfId="38" applyFont="1" applyAlignment="1">
      <alignment horizontal="right"/>
    </xf>
    <xf numFmtId="0" fontId="2" fillId="0" borderId="14" xfId="38" applyFont="1" applyBorder="1" applyAlignment="1">
      <alignment horizontal="center"/>
    </xf>
    <xf numFmtId="0" fontId="4" fillId="0" borderId="0" xfId="38" applyFont="1" applyFill="1" applyBorder="1" applyAlignment="1"/>
    <xf numFmtId="0" fontId="4" fillId="0" borderId="0" xfId="38" applyFont="1" applyFill="1" applyBorder="1"/>
    <xf numFmtId="0" fontId="4" fillId="0" borderId="12" xfId="38" applyFont="1" applyBorder="1" applyAlignment="1">
      <alignment horizontal="right"/>
    </xf>
    <xf numFmtId="0" fontId="4" fillId="0" borderId="0" xfId="38" applyFont="1" applyAlignment="1">
      <alignment horizontal="center"/>
    </xf>
    <xf numFmtId="169" fontId="4" fillId="0" borderId="0" xfId="38" applyNumberFormat="1" applyFont="1" applyFill="1" applyBorder="1"/>
    <xf numFmtId="166" fontId="4" fillId="0" borderId="0" xfId="38" applyNumberFormat="1" applyFont="1" applyAlignment="1">
      <alignment horizontal="center"/>
    </xf>
    <xf numFmtId="0" fontId="5" fillId="0" borderId="12" xfId="38" applyFont="1" applyBorder="1" applyAlignment="1">
      <alignment horizontal="right"/>
    </xf>
    <xf numFmtId="166" fontId="5" fillId="0" borderId="0" xfId="38" applyNumberFormat="1" applyFont="1" applyAlignment="1">
      <alignment horizontal="center"/>
    </xf>
    <xf numFmtId="9" fontId="4" fillId="0" borderId="0" xfId="38" applyNumberFormat="1" applyFont="1" applyFill="1" applyBorder="1"/>
    <xf numFmtId="0" fontId="35" fillId="0" borderId="0" xfId="38" applyFont="1"/>
    <xf numFmtId="0" fontId="36" fillId="0" borderId="0" xfId="38" applyFont="1"/>
    <xf numFmtId="166" fontId="9" fillId="0" borderId="0" xfId="38" applyNumberFormat="1" applyFont="1"/>
    <xf numFmtId="0" fontId="2" fillId="0" borderId="0" xfId="38" applyFont="1" applyAlignment="1">
      <alignment horizontal="left"/>
    </xf>
    <xf numFmtId="165" fontId="4" fillId="0" borderId="0" xfId="38" applyNumberFormat="1" applyFont="1" applyAlignment="1">
      <alignment horizontal="center"/>
    </xf>
    <xf numFmtId="0" fontId="4" fillId="0" borderId="0" xfId="38" applyFont="1" applyAlignment="1">
      <alignment horizontal="left"/>
    </xf>
    <xf numFmtId="0" fontId="9" fillId="0" borderId="0" xfId="38" applyFont="1" applyAlignment="1">
      <alignment horizontal="center"/>
    </xf>
    <xf numFmtId="0" fontId="9" fillId="0" borderId="0" xfId="38" applyFont="1" applyAlignment="1">
      <alignment horizontal="left"/>
    </xf>
    <xf numFmtId="0" fontId="5" fillId="0" borderId="0" xfId="38" applyFont="1" applyFill="1"/>
    <xf numFmtId="0" fontId="5" fillId="0" borderId="0" xfId="39" applyFont="1"/>
    <xf numFmtId="0" fontId="32" fillId="0" borderId="0" xfId="38" applyFont="1"/>
    <xf numFmtId="0" fontId="33" fillId="0" borderId="0" xfId="38" applyFont="1"/>
    <xf numFmtId="0" fontId="2" fillId="0" borderId="0" xfId="38" applyFont="1" applyFill="1" applyBorder="1" applyAlignment="1">
      <alignment horizontal="left"/>
    </xf>
    <xf numFmtId="0" fontId="2" fillId="0" borderId="11" xfId="38" applyFont="1" applyFill="1" applyBorder="1" applyAlignment="1">
      <alignment horizontal="left"/>
    </xf>
    <xf numFmtId="166" fontId="2" fillId="0" borderId="11" xfId="38" applyNumberFormat="1" applyFont="1" applyFill="1" applyBorder="1" applyAlignment="1">
      <alignment horizontal="center"/>
    </xf>
    <xf numFmtId="0" fontId="4" fillId="0" borderId="14" xfId="38" applyFont="1" applyFill="1" applyBorder="1" applyAlignment="1">
      <alignment horizontal="left"/>
    </xf>
    <xf numFmtId="166" fontId="4" fillId="0" borderId="14" xfId="38" applyNumberFormat="1" applyFont="1" applyFill="1" applyBorder="1" applyAlignment="1">
      <alignment horizontal="center"/>
    </xf>
    <xf numFmtId="0" fontId="4" fillId="0" borderId="14" xfId="38" applyFont="1" applyBorder="1" applyAlignment="1">
      <alignment horizontal="center"/>
    </xf>
    <xf numFmtId="0" fontId="4" fillId="0" borderId="12" xfId="38" applyFont="1" applyBorder="1" applyAlignment="1">
      <alignment vertical="top" wrapText="1"/>
    </xf>
    <xf numFmtId="1" fontId="4" fillId="0" borderId="0" xfId="38" applyNumberFormat="1" applyFont="1" applyFill="1" applyBorder="1" applyAlignment="1">
      <alignment horizontal="center" vertical="top" wrapText="1"/>
    </xf>
    <xf numFmtId="0" fontId="4" fillId="0" borderId="15" xfId="38" applyFont="1" applyBorder="1" applyAlignment="1">
      <alignment vertical="top" wrapText="1"/>
    </xf>
    <xf numFmtId="166" fontId="4" fillId="0" borderId="13" xfId="38" applyNumberFormat="1" applyFont="1" applyFill="1" applyBorder="1" applyAlignment="1">
      <alignment horizontal="center" vertical="top" wrapText="1"/>
    </xf>
    <xf numFmtId="166" fontId="4" fillId="0" borderId="14" xfId="38" applyNumberFormat="1" applyFont="1" applyFill="1" applyBorder="1" applyAlignment="1">
      <alignment horizontal="center" vertical="top" wrapText="1"/>
    </xf>
    <xf numFmtId="166" fontId="4" fillId="0" borderId="15" xfId="38" applyNumberFormat="1" applyFont="1" applyFill="1" applyBorder="1" applyAlignment="1">
      <alignment horizontal="center" vertical="top" wrapText="1"/>
    </xf>
    <xf numFmtId="1" fontId="4" fillId="0" borderId="14" xfId="38" applyNumberFormat="1" applyFont="1" applyFill="1" applyBorder="1" applyAlignment="1">
      <alignment horizontal="center" vertical="top" wrapText="1"/>
    </xf>
    <xf numFmtId="0" fontId="5" fillId="0" borderId="0" xfId="38" applyFont="1" applyBorder="1"/>
    <xf numFmtId="0" fontId="2" fillId="0" borderId="0" xfId="38" applyFont="1" applyBorder="1"/>
    <xf numFmtId="0" fontId="2" fillId="0" borderId="0" xfId="38" applyFont="1" applyBorder="1" applyAlignment="1">
      <alignment horizontal="center" vertical="center"/>
    </xf>
    <xf numFmtId="0" fontId="2" fillId="0" borderId="0" xfId="38" applyFont="1" applyBorder="1" applyAlignment="1">
      <alignment horizontal="center"/>
    </xf>
    <xf numFmtId="0" fontId="4" fillId="0" borderId="0" xfId="38" applyFont="1" applyBorder="1" applyAlignment="1">
      <alignment horizontal="center"/>
    </xf>
    <xf numFmtId="0" fontId="4" fillId="0" borderId="0" xfId="38" applyFont="1" applyBorder="1" applyAlignment="1">
      <alignment horizontal="center" vertical="center"/>
    </xf>
    <xf numFmtId="0" fontId="4" fillId="0" borderId="0" xfId="38" applyFont="1" applyBorder="1" applyAlignment="1">
      <alignment horizontal="right"/>
    </xf>
    <xf numFmtId="166" fontId="4" fillId="0" borderId="0" xfId="38" applyNumberFormat="1" applyFont="1" applyBorder="1" applyAlignment="1">
      <alignment horizontal="center"/>
    </xf>
    <xf numFmtId="0" fontId="4" fillId="0" borderId="0" xfId="38" applyFont="1" applyBorder="1"/>
    <xf numFmtId="166" fontId="35" fillId="0" borderId="0" xfId="38" applyNumberFormat="1" applyFont="1"/>
    <xf numFmtId="0" fontId="32" fillId="0" borderId="0" xfId="38" applyFont="1" applyAlignment="1"/>
    <xf numFmtId="0" fontId="33" fillId="0" borderId="0" xfId="38" applyFont="1" applyAlignment="1"/>
    <xf numFmtId="166" fontId="11" fillId="0" borderId="0" xfId="38" applyNumberFormat="1" applyFont="1" applyFill="1" applyBorder="1" applyAlignment="1">
      <alignment horizontal="center"/>
    </xf>
    <xf numFmtId="166" fontId="11" fillId="0" borderId="16" xfId="38" applyNumberFormat="1" applyFont="1" applyFill="1" applyBorder="1" applyAlignment="1">
      <alignment horizontal="center" vertical="top" wrapText="1"/>
    </xf>
    <xf numFmtId="166" fontId="11" fillId="0" borderId="0" xfId="38" applyNumberFormat="1" applyFont="1" applyFill="1" applyBorder="1" applyAlignment="1">
      <alignment horizontal="center" vertical="top" wrapText="1"/>
    </xf>
    <xf numFmtId="166" fontId="11" fillId="0" borderId="12" xfId="38" applyNumberFormat="1" applyFont="1" applyFill="1" applyBorder="1" applyAlignment="1">
      <alignment horizontal="center" vertical="top" wrapText="1"/>
    </xf>
    <xf numFmtId="166" fontId="11" fillId="0" borderId="13" xfId="38" applyNumberFormat="1" applyFont="1" applyFill="1" applyBorder="1" applyAlignment="1">
      <alignment horizontal="center" vertical="top" wrapText="1"/>
    </xf>
    <xf numFmtId="166" fontId="11" fillId="0" borderId="14" xfId="38" applyNumberFormat="1" applyFont="1" applyFill="1" applyBorder="1" applyAlignment="1">
      <alignment horizontal="center" vertical="top" wrapText="1"/>
    </xf>
    <xf numFmtId="166" fontId="11" fillId="0" borderId="15" xfId="38" applyNumberFormat="1" applyFont="1" applyFill="1" applyBorder="1" applyAlignment="1">
      <alignment horizontal="center" vertical="top" wrapText="1"/>
    </xf>
    <xf numFmtId="166" fontId="4" fillId="0" borderId="0" xfId="38" applyNumberFormat="1" applyFont="1"/>
    <xf numFmtId="166" fontId="4" fillId="0" borderId="0" xfId="38" applyNumberFormat="1" applyFont="1" applyAlignment="1">
      <alignment horizontal="right"/>
    </xf>
    <xf numFmtId="165" fontId="4" fillId="0" borderId="0" xfId="0" applyNumberFormat="1" applyFont="1"/>
    <xf numFmtId="0" fontId="4" fillId="24" borderId="0" xfId="0" applyFont="1" applyFill="1" applyAlignment="1">
      <alignment horizontal="center" wrapText="1"/>
    </xf>
    <xf numFmtId="164" fontId="4" fillId="0" borderId="0" xfId="0" applyNumberFormat="1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165" fontId="9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 wrapText="1"/>
    </xf>
    <xf numFmtId="166" fontId="9" fillId="0" borderId="0" xfId="38" applyNumberFormat="1" applyFont="1" applyAlignment="1">
      <alignment horizontal="center"/>
    </xf>
    <xf numFmtId="166" fontId="10" fillId="0" borderId="0" xfId="38" applyNumberFormat="1" applyFont="1" applyAlignment="1">
      <alignment horizontal="center"/>
    </xf>
    <xf numFmtId="166" fontId="9" fillId="0" borderId="11" xfId="38" applyNumberFormat="1" applyFont="1" applyFill="1" applyBorder="1" applyAlignment="1">
      <alignment horizontal="center"/>
    </xf>
    <xf numFmtId="0" fontId="10" fillId="0" borderId="14" xfId="38" applyFont="1" applyBorder="1" applyAlignment="1">
      <alignment horizontal="center"/>
    </xf>
    <xf numFmtId="0" fontId="5" fillId="0" borderId="0" xfId="38" applyFont="1" applyFill="1" applyBorder="1" applyAlignment="1">
      <alignment horizontal="left"/>
    </xf>
    <xf numFmtId="166" fontId="9" fillId="0" borderId="0" xfId="0" applyNumberFormat="1" applyFont="1" applyAlignment="1">
      <alignment horizontal="center"/>
    </xf>
    <xf numFmtId="165" fontId="9" fillId="0" borderId="0" xfId="0" applyNumberFormat="1" applyFont="1" applyAlignment="1">
      <alignment horizontal="center"/>
    </xf>
    <xf numFmtId="165" fontId="9" fillId="0" borderId="0" xfId="0" applyNumberFormat="1" applyFont="1" applyAlignment="1">
      <alignment horizontal="center" vertical="center" wrapText="1"/>
    </xf>
    <xf numFmtId="1" fontId="9" fillId="26" borderId="0" xfId="0" applyNumberFormat="1" applyFont="1" applyFill="1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Fill="1" applyAlignment="1">
      <alignment horizontal="center"/>
    </xf>
    <xf numFmtId="166" fontId="4" fillId="26" borderId="0" xfId="0" applyNumberFormat="1" applyFont="1" applyFill="1" applyBorder="1" applyAlignment="1">
      <alignment horizontal="center"/>
    </xf>
    <xf numFmtId="166" fontId="9" fillId="26" borderId="0" xfId="0" applyNumberFormat="1" applyFont="1" applyFill="1" applyBorder="1" applyAlignment="1">
      <alignment horizontal="center"/>
    </xf>
    <xf numFmtId="0" fontId="35" fillId="0" borderId="0" xfId="38" applyFont="1" applyAlignment="1">
      <alignment horizontal="center"/>
    </xf>
    <xf numFmtId="166" fontId="35" fillId="0" borderId="0" xfId="38" applyNumberFormat="1" applyFont="1" applyAlignment="1">
      <alignment horizontal="center"/>
    </xf>
    <xf numFmtId="0" fontId="4" fillId="0" borderId="0" xfId="38" applyFont="1" applyFill="1"/>
    <xf numFmtId="0" fontId="2" fillId="0" borderId="0" xfId="0" applyFont="1" applyFill="1"/>
    <xf numFmtId="0" fontId="2" fillId="0" borderId="0" xfId="0" applyFont="1" applyFill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0" fontId="2" fillId="0" borderId="0" xfId="38" applyFont="1" applyFill="1"/>
    <xf numFmtId="0" fontId="4" fillId="24" borderId="0" xfId="0" applyFont="1" applyFill="1" applyAlignment="1">
      <alignment horizontal="left"/>
    </xf>
    <xf numFmtId="1" fontId="9" fillId="0" borderId="0" xfId="0" applyNumberFormat="1" applyFont="1" applyAlignment="1">
      <alignment horizontal="center"/>
    </xf>
    <xf numFmtId="0" fontId="9" fillId="0" borderId="0" xfId="38" applyFont="1" applyFill="1" applyBorder="1"/>
    <xf numFmtId="169" fontId="9" fillId="0" borderId="0" xfId="38" applyNumberFormat="1" applyFont="1" applyFill="1" applyBorder="1"/>
    <xf numFmtId="165" fontId="4" fillId="24" borderId="0" xfId="0" applyNumberFormat="1" applyFont="1" applyFill="1" applyAlignment="1">
      <alignment horizontal="center" wrapText="1"/>
    </xf>
    <xf numFmtId="0" fontId="9" fillId="24" borderId="0" xfId="0" quotePrefix="1" applyFont="1" applyFill="1" applyAlignment="1">
      <alignment horizontal="center"/>
    </xf>
    <xf numFmtId="0" fontId="9" fillId="27" borderId="0" xfId="0" applyFont="1" applyFill="1" applyAlignment="1">
      <alignment horizontal="center"/>
    </xf>
    <xf numFmtId="165" fontId="9" fillId="27" borderId="0" xfId="0" applyNumberFormat="1" applyFont="1" applyFill="1" applyAlignment="1">
      <alignment horizontal="center"/>
    </xf>
    <xf numFmtId="170" fontId="9" fillId="27" borderId="0" xfId="0" applyNumberFormat="1" applyFont="1" applyFill="1" applyAlignment="1">
      <alignment horizontal="center"/>
    </xf>
    <xf numFmtId="0" fontId="9" fillId="27" borderId="0" xfId="0" applyFont="1" applyFill="1" applyAlignment="1">
      <alignment horizontal="left"/>
    </xf>
    <xf numFmtId="0" fontId="40" fillId="0" borderId="0" xfId="0" applyFont="1"/>
    <xf numFmtId="0" fontId="41" fillId="0" borderId="0" xfId="38" applyFont="1"/>
    <xf numFmtId="0" fontId="37" fillId="0" borderId="0" xfId="38" applyFont="1"/>
    <xf numFmtId="0" fontId="41" fillId="0" borderId="0" xfId="38" applyFont="1" applyAlignment="1">
      <alignment horizontal="right"/>
    </xf>
    <xf numFmtId="0" fontId="37" fillId="24" borderId="0" xfId="38" applyFont="1" applyFill="1"/>
    <xf numFmtId="0" fontId="41" fillId="0" borderId="0" xfId="38" applyFont="1" applyBorder="1" applyAlignment="1">
      <alignment horizontal="center" vertical="center"/>
    </xf>
    <xf numFmtId="0" fontId="41" fillId="0" borderId="0" xfId="38" applyFont="1" applyBorder="1" applyAlignment="1">
      <alignment horizontal="center"/>
    </xf>
    <xf numFmtId="0" fontId="37" fillId="0" borderId="0" xfId="38" applyFont="1" applyBorder="1" applyAlignment="1">
      <alignment horizontal="center"/>
    </xf>
    <xf numFmtId="0" fontId="37" fillId="0" borderId="0" xfId="38" applyFont="1" applyAlignment="1">
      <alignment horizontal="center"/>
    </xf>
    <xf numFmtId="0" fontId="37" fillId="0" borderId="0" xfId="38" applyFont="1" applyBorder="1" applyAlignment="1">
      <alignment horizontal="center" vertical="center"/>
    </xf>
    <xf numFmtId="0" fontId="37" fillId="0" borderId="0" xfId="38" applyFont="1" applyFill="1" applyBorder="1" applyAlignment="1"/>
    <xf numFmtId="166" fontId="37" fillId="0" borderId="0" xfId="38" applyNumberFormat="1" applyFont="1" applyFill="1" applyBorder="1" applyAlignment="1">
      <alignment horizontal="center" vertical="top" wrapText="1"/>
    </xf>
    <xf numFmtId="166" fontId="43" fillId="0" borderId="0" xfId="38" applyNumberFormat="1" applyFont="1" applyAlignment="1">
      <alignment horizontal="center"/>
    </xf>
    <xf numFmtId="0" fontId="37" fillId="0" borderId="0" xfId="38" applyFont="1" applyFill="1" applyBorder="1"/>
    <xf numFmtId="0" fontId="44" fillId="0" borderId="0" xfId="38" applyFont="1" applyAlignment="1">
      <alignment horizontal="center"/>
    </xf>
    <xf numFmtId="166" fontId="44" fillId="0" borderId="0" xfId="38" applyNumberFormat="1" applyFont="1"/>
    <xf numFmtId="0" fontId="40" fillId="0" borderId="0" xfId="38" applyFont="1"/>
    <xf numFmtId="0" fontId="40" fillId="28" borderId="0" xfId="0" applyFont="1" applyFill="1"/>
    <xf numFmtId="0" fontId="40" fillId="28" borderId="0" xfId="0" applyFont="1" applyFill="1" applyAlignment="1">
      <alignment horizontal="center"/>
    </xf>
    <xf numFmtId="0" fontId="4" fillId="28" borderId="0" xfId="0" applyFont="1" applyFill="1"/>
    <xf numFmtId="0" fontId="37" fillId="0" borderId="0" xfId="0" applyFont="1"/>
    <xf numFmtId="166" fontId="4" fillId="24" borderId="0" xfId="0" applyNumberFormat="1" applyFont="1" applyFill="1" applyAlignment="1">
      <alignment horizontal="center"/>
    </xf>
    <xf numFmtId="0" fontId="39" fillId="0" borderId="0" xfId="0" applyFont="1"/>
    <xf numFmtId="0" fontId="2" fillId="0" borderId="0" xfId="45" applyFont="1" applyFill="1"/>
    <xf numFmtId="0" fontId="4" fillId="0" borderId="0" xfId="45" applyFont="1" applyFill="1"/>
    <xf numFmtId="0" fontId="9" fillId="0" borderId="0" xfId="45" applyFont="1" applyFill="1"/>
    <xf numFmtId="0" fontId="2" fillId="0" borderId="0" xfId="45" applyFont="1" applyFill="1" applyAlignment="1">
      <alignment horizontal="center"/>
    </xf>
    <xf numFmtId="0" fontId="4" fillId="0" borderId="0" xfId="45" applyFont="1" applyFill="1" applyAlignment="1">
      <alignment horizontal="center"/>
    </xf>
    <xf numFmtId="0" fontId="4" fillId="0" borderId="0" xfId="45" applyFont="1" applyFill="1" applyAlignment="1">
      <alignment horizontal="left"/>
    </xf>
    <xf numFmtId="1" fontId="4" fillId="0" borderId="0" xfId="45" applyNumberFormat="1" applyFont="1" applyFill="1" applyBorder="1" applyAlignment="1">
      <alignment horizontal="center"/>
    </xf>
    <xf numFmtId="0" fontId="9" fillId="0" borderId="0" xfId="45" applyFont="1" applyFill="1" applyAlignment="1">
      <alignment horizontal="center"/>
    </xf>
    <xf numFmtId="166" fontId="4" fillId="0" borderId="0" xfId="45" applyNumberFormat="1" applyFont="1" applyFill="1" applyBorder="1" applyAlignment="1">
      <alignment horizontal="center"/>
    </xf>
    <xf numFmtId="1" fontId="4" fillId="29" borderId="0" xfId="0" applyNumberFormat="1" applyFont="1" applyFill="1" applyBorder="1" applyAlignment="1">
      <alignment horizontal="center"/>
    </xf>
    <xf numFmtId="0" fontId="45" fillId="0" borderId="0" xfId="0" applyFont="1" applyFill="1"/>
    <xf numFmtId="14" fontId="4" fillId="0" borderId="0" xfId="0" applyNumberFormat="1" applyFont="1" applyAlignment="1">
      <alignment horizontal="center"/>
    </xf>
    <xf numFmtId="0" fontId="2" fillId="0" borderId="18" xfId="38" applyFont="1" applyBorder="1" applyAlignment="1">
      <alignment horizontal="center" vertical="center" wrapText="1"/>
    </xf>
    <xf numFmtId="0" fontId="4" fillId="0" borderId="14" xfId="38" applyFont="1" applyBorder="1" applyAlignment="1">
      <alignment horizontal="center" vertical="center" wrapText="1"/>
    </xf>
    <xf numFmtId="0" fontId="2" fillId="0" borderId="19" xfId="38" applyFont="1" applyBorder="1" applyAlignment="1">
      <alignment horizontal="center" vertical="center" wrapText="1"/>
    </xf>
    <xf numFmtId="0" fontId="4" fillId="0" borderId="15" xfId="38" applyFont="1" applyBorder="1" applyAlignment="1">
      <alignment horizontal="center" vertical="center" wrapText="1"/>
    </xf>
    <xf numFmtId="0" fontId="2" fillId="0" borderId="19" xfId="38" applyFont="1" applyBorder="1" applyAlignment="1">
      <alignment horizontal="center" vertical="center"/>
    </xf>
    <xf numFmtId="0" fontId="4" fillId="0" borderId="15" xfId="38" applyFont="1" applyBorder="1" applyAlignment="1">
      <alignment horizontal="center" vertical="center"/>
    </xf>
    <xf numFmtId="0" fontId="2" fillId="0" borderId="17" xfId="38" applyFont="1" applyBorder="1" applyAlignment="1">
      <alignment horizontal="center"/>
    </xf>
    <xf numFmtId="0" fontId="4" fillId="0" borderId="11" xfId="38" applyFont="1" applyBorder="1" applyAlignment="1">
      <alignment horizontal="center"/>
    </xf>
    <xf numFmtId="0" fontId="2" fillId="0" borderId="17" xfId="38" applyFont="1" applyFill="1" applyBorder="1" applyAlignment="1">
      <alignment horizontal="center" vertical="top" wrapText="1"/>
    </xf>
    <xf numFmtId="0" fontId="4" fillId="0" borderId="11" xfId="38" applyFont="1" applyFill="1" applyBorder="1" applyAlignment="1">
      <alignment horizontal="center" vertical="top" wrapText="1"/>
    </xf>
    <xf numFmtId="0" fontId="4" fillId="0" borderId="10" xfId="38" applyFont="1" applyFill="1" applyBorder="1" applyAlignment="1">
      <alignment horizontal="center" vertical="top" wrapText="1"/>
    </xf>
    <xf numFmtId="0" fontId="2" fillId="0" borderId="17" xfId="38" applyFont="1" applyBorder="1" applyAlignment="1">
      <alignment horizontal="center" vertical="center" wrapText="1"/>
    </xf>
    <xf numFmtId="0" fontId="4" fillId="0" borderId="11" xfId="38" applyFont="1" applyBorder="1" applyAlignment="1">
      <alignment horizontal="center" vertical="center" wrapText="1"/>
    </xf>
    <xf numFmtId="0" fontId="4" fillId="0" borderId="10" xfId="38" applyFont="1" applyBorder="1" applyAlignment="1">
      <alignment horizontal="center" vertical="center" wrapText="1"/>
    </xf>
    <xf numFmtId="0" fontId="2" fillId="0" borderId="20" xfId="38" applyFont="1" applyBorder="1" applyAlignment="1">
      <alignment horizontal="center" vertical="center" wrapText="1"/>
    </xf>
    <xf numFmtId="0" fontId="4" fillId="0" borderId="13" xfId="38" applyFont="1" applyBorder="1" applyAlignment="1">
      <alignment horizontal="center" vertical="center" wrapText="1"/>
    </xf>
  </cellXfs>
  <cellStyles count="46">
    <cellStyle name="20 % - Akzent1" xfId="1" builtinId="30" customBuiltin="1"/>
    <cellStyle name="20 % - Akzent2" xfId="2" builtinId="34" customBuiltin="1"/>
    <cellStyle name="20 % - Akzent3" xfId="3" builtinId="38" customBuiltin="1"/>
    <cellStyle name="20 % - Akzent4" xfId="4" builtinId="42" customBuiltin="1"/>
    <cellStyle name="20 % - Akzent5" xfId="5" builtinId="46" customBuiltin="1"/>
    <cellStyle name="20 % - Akzent6" xfId="6" builtinId="50" customBuiltin="1"/>
    <cellStyle name="40 % - Akzent1" xfId="7" builtinId="31" customBuiltin="1"/>
    <cellStyle name="40 % - Akzent2" xfId="8" builtinId="35" customBuiltin="1"/>
    <cellStyle name="40 % - Akzent3" xfId="9" builtinId="39" customBuiltin="1"/>
    <cellStyle name="40 % - Akzent4" xfId="10" builtinId="43" customBuiltin="1"/>
    <cellStyle name="40 % - Akzent5" xfId="11" builtinId="47" customBuiltin="1"/>
    <cellStyle name="40 % - Akzent6" xfId="12" builtinId="51" customBuiltin="1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Akzent1" xfId="19" builtinId="29" customBuiltin="1"/>
    <cellStyle name="Akzent2" xfId="20" builtinId="33" customBuiltin="1"/>
    <cellStyle name="Akzent3" xfId="21" builtinId="37" customBuiltin="1"/>
    <cellStyle name="Akzent4" xfId="22" builtinId="41" customBuiltin="1"/>
    <cellStyle name="Akzent5" xfId="23" builtinId="45" customBuiltin="1"/>
    <cellStyle name="Akzent6" xfId="24" builtinId="49" customBuiltin="1"/>
    <cellStyle name="Ausgabe" xfId="41" builtinId="21" customBuiltin="1"/>
    <cellStyle name="Berechnung" xfId="26" builtinId="22" customBuiltin="1"/>
    <cellStyle name="Eingabe" xfId="35" builtinId="20" customBuiltin="1"/>
    <cellStyle name="Ergebnis" xfId="43" builtinId="25" customBuiltin="1"/>
    <cellStyle name="Erklärender Text" xfId="28" builtinId="53" customBuiltin="1"/>
    <cellStyle name="Gut" xfId="29" builtinId="26" customBuiltin="1"/>
    <cellStyle name="Link" xfId="34" builtinId="8"/>
    <cellStyle name="Neutral" xfId="37" builtinId="28" customBuiltin="1"/>
    <cellStyle name="Normal 2" xfId="45"/>
    <cellStyle name="Normal__draintool-eval-v0.15" xfId="38"/>
    <cellStyle name="Normal_processing" xfId="39"/>
    <cellStyle name="Notiz" xfId="40" builtinId="10" customBuiltin="1"/>
    <cellStyle name="Schlecht" xfId="25" builtinId="27" customBuiltin="1"/>
    <cellStyle name="Standard" xfId="0" builtinId="0"/>
    <cellStyle name="Überschrift" xfId="42" builtinId="15" customBuiltin="1"/>
    <cellStyle name="Überschrift 1" xfId="30" builtinId="16" customBuiltin="1"/>
    <cellStyle name="Überschrift 2" xfId="31" builtinId="17" customBuiltin="1"/>
    <cellStyle name="Überschrift 3" xfId="32" builtinId="18" customBuiltin="1"/>
    <cellStyle name="Überschrift 4" xfId="33" builtinId="19" customBuiltin="1"/>
    <cellStyle name="Verknüpfte Zelle" xfId="36" builtinId="24" customBuiltin="1"/>
    <cellStyle name="Warnender Text" xfId="44" builtinId="11" customBuiltin="1"/>
    <cellStyle name="Zelle überprüfen" xfId="27" builtinId="23" customBuiltin="1"/>
  </cellStyles>
  <dxfs count="120"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solid">
          <bgColor indexed="9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22"/>
      </font>
      <fill>
        <patternFill patternType="none">
          <bgColor indexed="65"/>
        </patternFill>
      </fill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2.xml"/><Relationship Id="rId50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PEC exceedance percentile (weighted fraction)</a:t>
            </a:r>
          </a:p>
        </c:rich>
      </c:tx>
      <c:layout>
        <c:manualLayout>
          <c:xMode val="edge"/>
          <c:yMode val="edge"/>
          <c:x val="0.20046082949308755"/>
          <c:y val="3.4920743181867504E-2"/>
        </c:manualLayout>
      </c:layout>
      <c:overlay val="0"/>
      <c:spPr>
        <a:noFill/>
        <a:ln w="25400">
          <a:noFill/>
        </a:ln>
      </c:spPr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5.5299539170506916E-2"/>
          <c:y val="0.1650798768597373"/>
          <c:w val="0.57373271889400923"/>
          <c:h val="0.57777956900908056"/>
        </c:manualLayout>
      </c:layout>
      <c:surfaceChart>
        <c:wireframe val="0"/>
        <c:ser>
          <c:idx val="0"/>
          <c:order val="0"/>
          <c:tx>
            <c:strRef>
              <c:f>summary!$N$14</c:f>
              <c:strCache>
                <c:ptCount val="1"/>
                <c:pt idx="0">
                  <c:v>Cambridge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summary!$M$15:$M$19</c:f>
              <c:strCache>
                <c:ptCount val="5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</c:strCache>
            </c:strRef>
          </c:cat>
          <c:val>
            <c:numRef>
              <c:f>summary!$N$15:$N$19</c:f>
              <c:numCache>
                <c:formatCode>0.000</c:formatCode>
                <c:ptCount val="5"/>
                <c:pt idx="0">
                  <c:v>2.6950000000000003</c:v>
                </c:pt>
                <c:pt idx="1">
                  <c:v>9.0210000000000008</c:v>
                </c:pt>
                <c:pt idx="2">
                  <c:v>4.7866999999999997</c:v>
                </c:pt>
                <c:pt idx="3">
                  <c:v>1.4811999999999999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F-48E8-890A-F7C173DE8FC7}"/>
            </c:ext>
          </c:extLst>
        </c:ser>
        <c:ser>
          <c:idx val="1"/>
          <c:order val="1"/>
          <c:tx>
            <c:strRef>
              <c:f>summary!$O$14</c:f>
              <c:strCache>
                <c:ptCount val="1"/>
                <c:pt idx="0">
                  <c:v>Yeowilton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summary!$M$15:$M$19</c:f>
              <c:strCache>
                <c:ptCount val="5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</c:strCache>
            </c:strRef>
          </c:cat>
          <c:val>
            <c:numRef>
              <c:f>summary!$O$15:$O$19</c:f>
              <c:numCache>
                <c:formatCode>0.000</c:formatCode>
                <c:ptCount val="5"/>
                <c:pt idx="0">
                  <c:v>3.0449999999999999</c:v>
                </c:pt>
                <c:pt idx="1">
                  <c:v>5.58</c:v>
                </c:pt>
                <c:pt idx="2">
                  <c:v>7.6406000000000001</c:v>
                </c:pt>
                <c:pt idx="3">
                  <c:v>5.1795999999999989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F-48E8-890A-F7C173DE8FC7}"/>
            </c:ext>
          </c:extLst>
        </c:ser>
        <c:ser>
          <c:idx val="2"/>
          <c:order val="2"/>
          <c:tx>
            <c:strRef>
              <c:f>summary!$P$14</c:f>
              <c:strCache>
                <c:ptCount val="1"/>
                <c:pt idx="0">
                  <c:v>Hillsborough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summary!$M$15:$M$19</c:f>
              <c:strCache>
                <c:ptCount val="5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</c:strCache>
            </c:strRef>
          </c:cat>
          <c:val>
            <c:numRef>
              <c:f>summary!$P$15:$P$19</c:f>
              <c:numCache>
                <c:formatCode>0.000</c:formatCode>
                <c:ptCount val="5"/>
                <c:pt idx="0">
                  <c:v>0.749</c:v>
                </c:pt>
                <c:pt idx="1">
                  <c:v>0.52700000000000002</c:v>
                </c:pt>
                <c:pt idx="2">
                  <c:v>1.7666999999999999</c:v>
                </c:pt>
                <c:pt idx="3">
                  <c:v>1.6099999999999999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BF-48E8-890A-F7C173DE8FC7}"/>
            </c:ext>
          </c:extLst>
        </c:ser>
        <c:ser>
          <c:idx val="3"/>
          <c:order val="3"/>
          <c:tx>
            <c:strRef>
              <c:f>summary!$Q$14</c:f>
              <c:strCache>
                <c:ptCount val="1"/>
                <c:pt idx="0">
                  <c:v>Rosewarne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summary!$M$15:$M$19</c:f>
              <c:strCache>
                <c:ptCount val="5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</c:strCache>
            </c:strRef>
          </c:cat>
          <c:val>
            <c:numRef>
              <c:f>summary!$Q$15:$Q$19</c:f>
              <c:numCache>
                <c:formatCode>0.000</c:formatCode>
                <c:ptCount val="5"/>
                <c:pt idx="0">
                  <c:v>0.51100000000000001</c:v>
                </c:pt>
                <c:pt idx="1">
                  <c:v>0.372</c:v>
                </c:pt>
                <c:pt idx="2">
                  <c:v>0.90599999999999992</c:v>
                </c:pt>
                <c:pt idx="3">
                  <c:v>0.92919999999999991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BF-48E8-890A-F7C173DE8FC7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20375936"/>
        <c:axId val="120381824"/>
        <c:axId val="176949888"/>
      </c:surfaceChart>
      <c:catAx>
        <c:axId val="120375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381824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20381824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20375936"/>
        <c:crosses val="autoZero"/>
        <c:crossBetween val="midCat"/>
      </c:valAx>
      <c:serAx>
        <c:axId val="176949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381824"/>
        <c:crosses val="autoZero"/>
        <c:tickLblSkip val="1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73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 sz="73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80645161290322576"/>
          <c:y val="0.40317585309974302"/>
          <c:w val="0.17511520737327188"/>
          <c:h val="0.3047628495872072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 rtl="0"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TWA exceedance percentile (weighted fraction)</a:t>
            </a:r>
          </a:p>
        </c:rich>
      </c:tx>
      <c:layout>
        <c:manualLayout>
          <c:xMode val="edge"/>
          <c:yMode val="edge"/>
          <c:x val="0.20045580382416961"/>
          <c:y val="3.4920743181867504E-2"/>
        </c:manualLayout>
      </c:layout>
      <c:overlay val="0"/>
      <c:spPr>
        <a:noFill/>
        <a:ln w="25400">
          <a:noFill/>
        </a:ln>
      </c:spPr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5.4669764679318986E-2"/>
          <c:y val="0.1650798768597373"/>
          <c:w val="0.57858834285612593"/>
          <c:h val="0.57777956900908056"/>
        </c:manualLayout>
      </c:layout>
      <c:surfaceChart>
        <c:wireframe val="0"/>
        <c:ser>
          <c:idx val="0"/>
          <c:order val="0"/>
          <c:tx>
            <c:strRef>
              <c:f>summary!$N$26</c:f>
              <c:strCache>
                <c:ptCount val="1"/>
                <c:pt idx="0">
                  <c:v>Cambridge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summary!$M$27:$M$31</c:f>
              <c:strCache>
                <c:ptCount val="5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</c:strCache>
            </c:strRef>
          </c:cat>
          <c:val>
            <c:numRef>
              <c:f>summary!$N$27:$N$31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4-454B-A22D-6A6E53F0DD6C}"/>
            </c:ext>
          </c:extLst>
        </c:ser>
        <c:ser>
          <c:idx val="1"/>
          <c:order val="1"/>
          <c:tx>
            <c:strRef>
              <c:f>summary!$O$26</c:f>
              <c:strCache>
                <c:ptCount val="1"/>
                <c:pt idx="0">
                  <c:v>Yeowilton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summary!$M$27:$M$31</c:f>
              <c:strCache>
                <c:ptCount val="5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</c:strCache>
            </c:strRef>
          </c:cat>
          <c:val>
            <c:numRef>
              <c:f>summary!$O$27:$O$31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B4-454B-A22D-6A6E53F0DD6C}"/>
            </c:ext>
          </c:extLst>
        </c:ser>
        <c:ser>
          <c:idx val="2"/>
          <c:order val="2"/>
          <c:tx>
            <c:strRef>
              <c:f>summary!$P$26</c:f>
              <c:strCache>
                <c:ptCount val="1"/>
                <c:pt idx="0">
                  <c:v>Hillsborough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summary!$M$27:$M$31</c:f>
              <c:strCache>
                <c:ptCount val="5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</c:strCache>
            </c:strRef>
          </c:cat>
          <c:val>
            <c:numRef>
              <c:f>summary!$P$27:$P$31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B4-454B-A22D-6A6E53F0DD6C}"/>
            </c:ext>
          </c:extLst>
        </c:ser>
        <c:ser>
          <c:idx val="3"/>
          <c:order val="3"/>
          <c:tx>
            <c:strRef>
              <c:f>summary!$Q$26</c:f>
              <c:strCache>
                <c:ptCount val="1"/>
                <c:pt idx="0">
                  <c:v>Rosewarne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summary!$M$27:$M$31</c:f>
              <c:strCache>
                <c:ptCount val="5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</c:strCache>
            </c:strRef>
          </c:cat>
          <c:val>
            <c:numRef>
              <c:f>summary!$Q$27:$Q$31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B4-454B-A22D-6A6E53F0DD6C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20413184"/>
        <c:axId val="120423168"/>
        <c:axId val="120366400"/>
      </c:surfaceChart>
      <c:catAx>
        <c:axId val="120413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423168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20423168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20413184"/>
        <c:crosses val="autoZero"/>
        <c:crossBetween val="midCat"/>
      </c:valAx>
      <c:serAx>
        <c:axId val="12036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423168"/>
        <c:crosses val="autoZero"/>
        <c:tickLblSkip val="1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73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 sz="73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80865693588159338"/>
          <c:y val="0.40317585309974302"/>
          <c:w val="0.17312092148451011"/>
          <c:h val="0.3047628495872072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 rtl="0"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PECmax</a:t>
            </a:r>
          </a:p>
        </c:rich>
      </c:tx>
      <c:layout>
        <c:manualLayout>
          <c:xMode val="edge"/>
          <c:yMode val="edge"/>
          <c:x val="0.4461883408071749"/>
          <c:y val="3.4920743181867504E-2"/>
        </c:manualLayout>
      </c:layout>
      <c:overlay val="0"/>
      <c:spPr>
        <a:noFill/>
        <a:ln w="25400">
          <a:noFill/>
        </a:ln>
      </c:spPr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5.3811659192825115E-2"/>
          <c:y val="0.1650798768597373"/>
          <c:w val="0.58520179372197312"/>
          <c:h val="0.57777956900908056"/>
        </c:manualLayout>
      </c:layout>
      <c:surfaceChart>
        <c:wireframe val="0"/>
        <c:ser>
          <c:idx val="0"/>
          <c:order val="0"/>
          <c:tx>
            <c:strRef>
              <c:f>summary!$T$5</c:f>
              <c:strCache>
                <c:ptCount val="1"/>
                <c:pt idx="0">
                  <c:v>Cambridge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summary!$S$6:$S$10</c:f>
              <c:strCache>
                <c:ptCount val="5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</c:strCache>
            </c:strRef>
          </c:cat>
          <c:val>
            <c:numRef>
              <c:f>summary!$T$6:$T$10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C-48F6-81E1-84B49F7AE8BD}"/>
            </c:ext>
          </c:extLst>
        </c:ser>
        <c:ser>
          <c:idx val="1"/>
          <c:order val="1"/>
          <c:tx>
            <c:strRef>
              <c:f>summary!$U$5</c:f>
              <c:strCache>
                <c:ptCount val="1"/>
                <c:pt idx="0">
                  <c:v>Yeowilton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summary!$S$6:$S$10</c:f>
              <c:strCache>
                <c:ptCount val="5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</c:strCache>
            </c:strRef>
          </c:cat>
          <c:val>
            <c:numRef>
              <c:f>summary!$U$6:$U$10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6C-48F6-81E1-84B49F7AE8BD}"/>
            </c:ext>
          </c:extLst>
        </c:ser>
        <c:ser>
          <c:idx val="2"/>
          <c:order val="2"/>
          <c:tx>
            <c:strRef>
              <c:f>summary!$V$5</c:f>
              <c:strCache>
                <c:ptCount val="1"/>
                <c:pt idx="0">
                  <c:v>Hillsborough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summary!$S$6:$S$10</c:f>
              <c:strCache>
                <c:ptCount val="5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</c:strCache>
            </c:strRef>
          </c:cat>
          <c:val>
            <c:numRef>
              <c:f>summary!$V$6:$V$10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6C-48F6-81E1-84B49F7AE8BD}"/>
            </c:ext>
          </c:extLst>
        </c:ser>
        <c:ser>
          <c:idx val="3"/>
          <c:order val="3"/>
          <c:tx>
            <c:strRef>
              <c:f>summary!$W$5</c:f>
              <c:strCache>
                <c:ptCount val="1"/>
                <c:pt idx="0">
                  <c:v>Rosewarne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summary!$S$6:$S$10</c:f>
              <c:strCache>
                <c:ptCount val="5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</c:strCache>
            </c:strRef>
          </c:cat>
          <c:val>
            <c:numRef>
              <c:f>summary!$W$6:$W$10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6C-48F6-81E1-84B49F7AE8BD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20483200"/>
        <c:axId val="120489088"/>
        <c:axId val="120496128"/>
      </c:surfaceChart>
      <c:catAx>
        <c:axId val="120483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489088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20489088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20483200"/>
        <c:crosses val="autoZero"/>
        <c:crossBetween val="midCat"/>
      </c:valAx>
      <c:serAx>
        <c:axId val="120496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489088"/>
        <c:crosses val="autoZero"/>
        <c:tickLblSkip val="1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73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 sz="73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81165919282511212"/>
          <c:y val="0.40317585309974302"/>
          <c:w val="0.17040358744394618"/>
          <c:h val="0.3047628495872072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 rtl="0"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91397109428768"/>
          <c:y val="0.13157928551420003"/>
          <c:w val="0.41839823233237949"/>
          <c:h val="0.7421071703000881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152-4B41-B5EC-D8421562B8DF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5152-4B41-B5EC-D8421562B8DF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5152-4B41-B5EC-D8421562B8DF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5152-4B41-B5EC-D8421562B8DF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5152-4B41-B5EC-D8421562B8DF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5152-4B41-B5EC-D8421562B8DF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5152-4B41-B5EC-D8421562B8DF}"/>
              </c:ext>
            </c:extLst>
          </c:dPt>
          <c:cat>
            <c:strRef>
              <c:f>assessment!$B$7:$B$13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assessment!$C$7:$C$13</c:f>
              <c:numCache>
                <c:formatCode>0.0</c:formatCode>
                <c:ptCount val="7"/>
                <c:pt idx="0">
                  <c:v>7</c:v>
                </c:pt>
                <c:pt idx="1">
                  <c:v>15.5</c:v>
                </c:pt>
                <c:pt idx="2">
                  <c:v>15.1</c:v>
                </c:pt>
                <c:pt idx="3">
                  <c:v>9.1999999999999993</c:v>
                </c:pt>
                <c:pt idx="4">
                  <c:v>3.8</c:v>
                </c:pt>
                <c:pt idx="5">
                  <c:v>3.5</c:v>
                </c:pt>
                <c:pt idx="6">
                  <c:v>45.9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152-4B41-B5EC-D8421562B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2105294267306402"/>
          <c:w val="0.23442170464012752"/>
          <c:h val="0.80526522734690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382-45E9-BCB8-FA633FDAA471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382-45E9-BCB8-FA633FDAA471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8382-45E9-BCB8-FA633FDAA471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8382-45E9-BCB8-FA633FDAA471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8382-45E9-BCB8-FA633FDAA471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8382-45E9-BCB8-FA633FDAA471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8382-45E9-BCB8-FA633FDAA471}"/>
              </c:ext>
            </c:extLst>
          </c:dPt>
          <c:cat>
            <c:strRef>
              <c:f>'grass (permanent)'!$B$7:$B$13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'grass (permanent)'!$C$7:$C$13</c:f>
              <c:numCache>
                <c:formatCode>0.0</c:formatCode>
                <c:ptCount val="7"/>
                <c:pt idx="0">
                  <c:v>3.9</c:v>
                </c:pt>
                <c:pt idx="1">
                  <c:v>6.4</c:v>
                </c:pt>
                <c:pt idx="2">
                  <c:v>10.7</c:v>
                </c:pt>
                <c:pt idx="3">
                  <c:v>15.3</c:v>
                </c:pt>
                <c:pt idx="4">
                  <c:v>1.4</c:v>
                </c:pt>
                <c:pt idx="5">
                  <c:v>1.2</c:v>
                </c:pt>
                <c:pt idx="6">
                  <c:v>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382-45E9-BCB8-FA633FDAA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6B4-40C9-BE28-803EBBD54EC9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66B4-40C9-BE28-803EBBD54EC9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66B4-40C9-BE28-803EBBD54EC9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66B4-40C9-BE28-803EBBD54EC9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66B4-40C9-BE28-803EBBD54EC9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66B4-40C9-BE28-803EBBD54EC9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66B4-40C9-BE28-803EBBD54EC9}"/>
              </c:ext>
            </c:extLst>
          </c:dPt>
          <c:cat>
            <c:strRef>
              <c:f>'grass (rotational)'!$B$7:$B$13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'grass (rotational)'!$C$7:$C$13</c:f>
              <c:numCache>
                <c:formatCode>0.0</c:formatCode>
                <c:ptCount val="7"/>
                <c:pt idx="0">
                  <c:v>4.5</c:v>
                </c:pt>
                <c:pt idx="1">
                  <c:v>7.2</c:v>
                </c:pt>
                <c:pt idx="2">
                  <c:v>12.1</c:v>
                </c:pt>
                <c:pt idx="3">
                  <c:v>15.3</c:v>
                </c:pt>
                <c:pt idx="4">
                  <c:v>2.2000000000000002</c:v>
                </c:pt>
                <c:pt idx="5">
                  <c:v>1.1000000000000001</c:v>
                </c:pt>
                <c:pt idx="6">
                  <c:v>57.6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6B4-40C9-BE28-803EBBD54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3C1-4126-8A93-42E0D8656170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93C1-4126-8A93-42E0D8656170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93C1-4126-8A93-42E0D8656170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93C1-4126-8A93-42E0D8656170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93C1-4126-8A93-42E0D8656170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93C1-4126-8A93-42E0D8656170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3C1-4126-8A93-42E0D8656170}"/>
              </c:ext>
            </c:extLst>
          </c:dPt>
          <c:cat>
            <c:strRef>
              <c:f>'oil seed rape'!$B$7:$B$13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'oil seed rape'!$C$7:$C$13</c:f>
              <c:numCache>
                <c:formatCode>0.0</c:formatCode>
                <c:ptCount val="7"/>
                <c:pt idx="0">
                  <c:v>8.1</c:v>
                </c:pt>
                <c:pt idx="1">
                  <c:v>16.899999999999999</c:v>
                </c:pt>
                <c:pt idx="2">
                  <c:v>16.7</c:v>
                </c:pt>
                <c:pt idx="3">
                  <c:v>8.9</c:v>
                </c:pt>
                <c:pt idx="4">
                  <c:v>3.3</c:v>
                </c:pt>
                <c:pt idx="5">
                  <c:v>2.8</c:v>
                </c:pt>
                <c:pt idx="6">
                  <c:v>43.3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3C1-4126-8A93-42E0D8656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A53-49E6-B417-4BCDEF6ECA66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CA53-49E6-B417-4BCDEF6ECA66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CA53-49E6-B417-4BCDEF6ECA66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CA53-49E6-B417-4BCDEF6ECA66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CA53-49E6-B417-4BCDEF6ECA66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CA53-49E6-B417-4BCDEF6ECA66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CA53-49E6-B417-4BCDEF6ECA66}"/>
              </c:ext>
            </c:extLst>
          </c:dPt>
          <c:cat>
            <c:strRef>
              <c:f>potatoes!$B$7:$B$13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potatoes!$C$7:$C$13</c:f>
              <c:numCache>
                <c:formatCode>0.0</c:formatCode>
                <c:ptCount val="7"/>
                <c:pt idx="0">
                  <c:v>2.5</c:v>
                </c:pt>
                <c:pt idx="1">
                  <c:v>11</c:v>
                </c:pt>
                <c:pt idx="2">
                  <c:v>10.3</c:v>
                </c:pt>
                <c:pt idx="3">
                  <c:v>13.4</c:v>
                </c:pt>
                <c:pt idx="4">
                  <c:v>8.6999999999999993</c:v>
                </c:pt>
                <c:pt idx="5">
                  <c:v>11.2</c:v>
                </c:pt>
                <c:pt idx="6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A53-49E6-B417-4BCDEF6E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0EA5-4CD0-9029-F32007F8A47F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0EA5-4CD0-9029-F32007F8A47F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0EA5-4CD0-9029-F32007F8A47F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0EA5-4CD0-9029-F32007F8A47F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0EA5-4CD0-9029-F32007F8A47F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0EA5-4CD0-9029-F32007F8A47F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0EA5-4CD0-9029-F32007F8A47F}"/>
              </c:ext>
            </c:extLst>
          </c:dPt>
          <c:cat>
            <c:strRef>
              <c:f>'vegetables (bulb)'!$B$7:$B$13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'vegetables (bulb)'!$C$7:$C$13</c:f>
              <c:numCache>
                <c:formatCode>0.0</c:formatCode>
                <c:ptCount val="7"/>
                <c:pt idx="0">
                  <c:v>3.5</c:v>
                </c:pt>
                <c:pt idx="1">
                  <c:v>15.3</c:v>
                </c:pt>
                <c:pt idx="2">
                  <c:v>10.3</c:v>
                </c:pt>
                <c:pt idx="3">
                  <c:v>9.8000000000000007</c:v>
                </c:pt>
                <c:pt idx="4">
                  <c:v>13.1</c:v>
                </c:pt>
                <c:pt idx="5">
                  <c:v>8.6</c:v>
                </c:pt>
                <c:pt idx="6">
                  <c:v>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EA5-4CD0-9029-F32007F8A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FD8-4514-A06C-531C9EE40641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6FD8-4514-A06C-531C9EE40641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6FD8-4514-A06C-531C9EE40641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6FD8-4514-A06C-531C9EE40641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6FD8-4514-A06C-531C9EE40641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6FD8-4514-A06C-531C9EE40641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6FD8-4514-A06C-531C9EE40641}"/>
              </c:ext>
            </c:extLst>
          </c:dPt>
          <c:cat>
            <c:strRef>
              <c:f>'vegetables (leafy)'!$B$7:$B$13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'vegetables (leafy)'!$C$7:$C$13</c:f>
              <c:numCache>
                <c:formatCode>0.0</c:formatCode>
                <c:ptCount val="7"/>
                <c:pt idx="0">
                  <c:v>3.5</c:v>
                </c:pt>
                <c:pt idx="1">
                  <c:v>15.3</c:v>
                </c:pt>
                <c:pt idx="2">
                  <c:v>10.3</c:v>
                </c:pt>
                <c:pt idx="3">
                  <c:v>9.8000000000000007</c:v>
                </c:pt>
                <c:pt idx="4">
                  <c:v>13.1</c:v>
                </c:pt>
                <c:pt idx="5">
                  <c:v>8.6</c:v>
                </c:pt>
                <c:pt idx="6">
                  <c:v>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FD8-4514-A06C-531C9EE40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F8E-4D0B-9D4A-8F4E91F448C2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FF8E-4D0B-9D4A-8F4E91F448C2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FF8E-4D0B-9D4A-8F4E91F448C2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FF8E-4D0B-9D4A-8F4E91F448C2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FF8E-4D0B-9D4A-8F4E91F448C2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FF8E-4D0B-9D4A-8F4E91F448C2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FF8E-4D0B-9D4A-8F4E91F448C2}"/>
              </c:ext>
            </c:extLst>
          </c:dPt>
          <c:cat>
            <c:strRef>
              <c:f>'vegetables (root)'!$B$7:$B$13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'vegetables (root)'!$C$7:$C$13</c:f>
              <c:numCache>
                <c:formatCode>0.0</c:formatCode>
                <c:ptCount val="7"/>
                <c:pt idx="0">
                  <c:v>3.5</c:v>
                </c:pt>
                <c:pt idx="1">
                  <c:v>15.3</c:v>
                </c:pt>
                <c:pt idx="2">
                  <c:v>10.3</c:v>
                </c:pt>
                <c:pt idx="3">
                  <c:v>9.8000000000000007</c:v>
                </c:pt>
                <c:pt idx="4">
                  <c:v>13.1</c:v>
                </c:pt>
                <c:pt idx="5">
                  <c:v>8.6</c:v>
                </c:pt>
                <c:pt idx="6">
                  <c:v>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F8E-4D0B-9D4A-8F4E91F44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18A-4AD6-85FF-D37D1F848C8E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F18A-4AD6-85FF-D37D1F848C8E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F18A-4AD6-85FF-D37D1F848C8E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F18A-4AD6-85FF-D37D1F848C8E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F18A-4AD6-85FF-D37D1F848C8E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F18A-4AD6-85FF-D37D1F848C8E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F18A-4AD6-85FF-D37D1F848C8E}"/>
              </c:ext>
            </c:extLst>
          </c:dPt>
          <c:cat>
            <c:strRef>
              <c:f>'field beans'!$B$7:$B$13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'field beans'!$C$7:$C$13</c:f>
              <c:numCache>
                <c:formatCode>0.0</c:formatCode>
                <c:ptCount val="7"/>
                <c:pt idx="0">
                  <c:v>11.085052549630205</c:v>
                </c:pt>
                <c:pt idx="1">
                  <c:v>20.554690541066563</c:v>
                </c:pt>
                <c:pt idx="2">
                  <c:v>19.771311794472556</c:v>
                </c:pt>
                <c:pt idx="3">
                  <c:v>9.9552355001946289</c:v>
                </c:pt>
                <c:pt idx="4">
                  <c:v>2.8260023355391204</c:v>
                </c:pt>
                <c:pt idx="5">
                  <c:v>2.6</c:v>
                </c:pt>
                <c:pt idx="6">
                  <c:v>33.200000000000003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18A-4AD6-85FF-D37D1F848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EAC-405C-95A0-FBA68F2CB85E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6EAC-405C-95A0-FBA68F2CB85E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6EAC-405C-95A0-FBA68F2CB85E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6EAC-405C-95A0-FBA68F2CB85E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6EAC-405C-95A0-FBA68F2CB85E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6EAC-405C-95A0-FBA68F2CB85E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6EAC-405C-95A0-FBA68F2CB85E}"/>
              </c:ext>
            </c:extLst>
          </c:dPt>
          <c:cat>
            <c:strRef>
              <c:f>'winter cereals'!$B$7:$B$13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'winter cereals'!$C$7:$C$13</c:f>
              <c:numCache>
                <c:formatCode>0.0</c:formatCode>
                <c:ptCount val="7"/>
                <c:pt idx="0">
                  <c:v>7</c:v>
                </c:pt>
                <c:pt idx="1">
                  <c:v>15.5</c:v>
                </c:pt>
                <c:pt idx="2">
                  <c:v>15.1</c:v>
                </c:pt>
                <c:pt idx="3">
                  <c:v>9.1999999999999993</c:v>
                </c:pt>
                <c:pt idx="4">
                  <c:v>3.8</c:v>
                </c:pt>
                <c:pt idx="5">
                  <c:v>3.5</c:v>
                </c:pt>
                <c:pt idx="6">
                  <c:v>45.9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EAC-405C-95A0-FBA68F2CB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407E-4C8E-9760-91FDE679D820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407E-4C8E-9760-91FDE679D820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407E-4C8E-9760-91FDE679D820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407E-4C8E-9760-91FDE679D820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407E-4C8E-9760-91FDE679D820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407E-4C8E-9760-91FDE679D820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407E-4C8E-9760-91FDE679D820}"/>
              </c:ext>
            </c:extLst>
          </c:dPt>
          <c:cat>
            <c:strRef>
              <c:f>'pome-stone fruit'!$B$7:$B$13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'pome-stone fruit'!$C$7:$C$13</c:f>
              <c:numCache>
                <c:formatCode>0.0</c:formatCode>
                <c:ptCount val="7"/>
                <c:pt idx="0">
                  <c:v>7.8</c:v>
                </c:pt>
                <c:pt idx="1">
                  <c:v>12</c:v>
                </c:pt>
                <c:pt idx="2">
                  <c:v>17.600000000000001</c:v>
                </c:pt>
                <c:pt idx="3">
                  <c:v>18.7</c:v>
                </c:pt>
                <c:pt idx="4">
                  <c:v>1.9</c:v>
                </c:pt>
                <c:pt idx="5">
                  <c:v>1.9</c:v>
                </c:pt>
                <c:pt idx="6">
                  <c:v>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07E-4C8E-9760-91FDE679D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12E-4960-A2DB-408DEC7C2C21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E12E-4960-A2DB-408DEC7C2C21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E12E-4960-A2DB-408DEC7C2C21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E12E-4960-A2DB-408DEC7C2C21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E12E-4960-A2DB-408DEC7C2C21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E12E-4960-A2DB-408DEC7C2C21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E12E-4960-A2DB-408DEC7C2C21}"/>
              </c:ext>
            </c:extLst>
          </c:dPt>
          <c:cat>
            <c:strRef>
              <c:f>'spring cereals'!$B$7:$B$13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'spring cereals'!$C$7:$C$13</c:f>
              <c:numCache>
                <c:formatCode>0.0</c:formatCode>
                <c:ptCount val="7"/>
                <c:pt idx="0">
                  <c:v>3.3</c:v>
                </c:pt>
                <c:pt idx="1">
                  <c:v>6.9</c:v>
                </c:pt>
                <c:pt idx="2">
                  <c:v>9.5</c:v>
                </c:pt>
                <c:pt idx="3">
                  <c:v>10.199999999999999</c:v>
                </c:pt>
                <c:pt idx="4">
                  <c:v>3.9</c:v>
                </c:pt>
                <c:pt idx="5">
                  <c:v>2.2000000000000002</c:v>
                </c:pt>
                <c:pt idx="6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12E-4960-A2DB-408DEC7C2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787-47B4-8F96-3471CEEDC3F1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A787-47B4-8F96-3471CEEDC3F1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A787-47B4-8F96-3471CEEDC3F1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A787-47B4-8F96-3471CEEDC3F1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A787-47B4-8F96-3471CEEDC3F1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A787-47B4-8F96-3471CEEDC3F1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A787-47B4-8F96-3471CEEDC3F1}"/>
              </c:ext>
            </c:extLst>
          </c:dPt>
          <c:cat>
            <c:strRef>
              <c:f>raspberries!$B$7:$B$13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raspberries!$C$7:$C$13</c:f>
              <c:numCache>
                <c:formatCode>0.0</c:formatCode>
                <c:ptCount val="7"/>
                <c:pt idx="0">
                  <c:v>5.9</c:v>
                </c:pt>
                <c:pt idx="1">
                  <c:v>9.8000000000000007</c:v>
                </c:pt>
                <c:pt idx="2">
                  <c:v>15.7</c:v>
                </c:pt>
                <c:pt idx="3">
                  <c:v>13.6</c:v>
                </c:pt>
                <c:pt idx="4">
                  <c:v>2.7</c:v>
                </c:pt>
                <c:pt idx="5">
                  <c:v>1.8</c:v>
                </c:pt>
                <c:pt idx="6">
                  <c:v>50.5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787-47B4-8F96-3471CEEDC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09C1-449C-B6E0-89F1E76BB213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09C1-449C-B6E0-89F1E76BB213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09C1-449C-B6E0-89F1E76BB213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09C1-449C-B6E0-89F1E76BB213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09C1-449C-B6E0-89F1E76BB213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09C1-449C-B6E0-89F1E76BB213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09C1-449C-B6E0-89F1E76BB213}"/>
              </c:ext>
            </c:extLst>
          </c:dPt>
          <c:cat>
            <c:strRef>
              <c:f>strawberries!$B$7:$B$13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strawberries!$C$7:$C$13</c:f>
              <c:numCache>
                <c:formatCode>0.0</c:formatCode>
                <c:ptCount val="7"/>
                <c:pt idx="0">
                  <c:v>5.8</c:v>
                </c:pt>
                <c:pt idx="1">
                  <c:v>10.3</c:v>
                </c:pt>
                <c:pt idx="2">
                  <c:v>14.6</c:v>
                </c:pt>
                <c:pt idx="3">
                  <c:v>12.1</c:v>
                </c:pt>
                <c:pt idx="4">
                  <c:v>4.5</c:v>
                </c:pt>
                <c:pt idx="5">
                  <c:v>2.4</c:v>
                </c:pt>
                <c:pt idx="6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9C1-449C-B6E0-89F1E76BB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530-4EC1-9325-E75F09731995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2530-4EC1-9325-E75F09731995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2530-4EC1-9325-E75F09731995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2530-4EC1-9325-E75F09731995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2530-4EC1-9325-E75F09731995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2530-4EC1-9325-E75F09731995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2530-4EC1-9325-E75F09731995}"/>
              </c:ext>
            </c:extLst>
          </c:dPt>
          <c:cat>
            <c:strRef>
              <c:f>'hardy nursery'!$B$7:$B$13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'hardy nursery'!$C$7:$C$13</c:f>
              <c:numCache>
                <c:formatCode>0.0</c:formatCode>
                <c:ptCount val="7"/>
                <c:pt idx="0">
                  <c:v>4.7</c:v>
                </c:pt>
                <c:pt idx="1">
                  <c:v>11</c:v>
                </c:pt>
                <c:pt idx="2">
                  <c:v>15</c:v>
                </c:pt>
                <c:pt idx="3">
                  <c:v>11</c:v>
                </c:pt>
                <c:pt idx="4">
                  <c:v>5.6</c:v>
                </c:pt>
                <c:pt idx="5">
                  <c:v>2.9</c:v>
                </c:pt>
                <c:pt idx="6">
                  <c:v>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530-4EC1-9325-E75F09731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4D2C-4078-B629-0371BE311E74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4D2C-4078-B629-0371BE311E74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4D2C-4078-B629-0371BE311E74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4D2C-4078-B629-0371BE311E74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4D2C-4078-B629-0371BE311E74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4D2C-4078-B629-0371BE311E74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4D2C-4078-B629-0371BE311E74}"/>
              </c:ext>
            </c:extLst>
          </c:dPt>
          <c:cat>
            <c:strRef>
              <c:f>'sugar beet'!$B$7:$B$13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'sugar beet'!$C$7:$C$13</c:f>
              <c:numCache>
                <c:formatCode>0.0</c:formatCode>
                <c:ptCount val="7"/>
                <c:pt idx="0">
                  <c:v>1.9098467653734432</c:v>
                </c:pt>
                <c:pt idx="1">
                  <c:v>10.986910963978691</c:v>
                </c:pt>
                <c:pt idx="2">
                  <c:v>9.5539378829395645</c:v>
                </c:pt>
                <c:pt idx="3">
                  <c:v>7.9698470005762472</c:v>
                </c:pt>
                <c:pt idx="4">
                  <c:v>7.3983041877859188</c:v>
                </c:pt>
                <c:pt idx="5">
                  <c:v>11.165077087718885</c:v>
                </c:pt>
                <c:pt idx="6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D2C-4078-B629-0371BE311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3762089325172"/>
          <c:y val="0.12820577026126934"/>
          <c:w val="0.43323504908175464"/>
          <c:h val="0.74872169832581292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356-42AA-BE76-3230CEA3EC30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6356-42AA-BE76-3230CEA3EC30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6356-42AA-BE76-3230CEA3EC30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6356-42AA-BE76-3230CEA3EC30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6356-42AA-BE76-3230CEA3EC30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6356-42AA-BE76-3230CEA3EC30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6356-42AA-BE76-3230CEA3EC30}"/>
              </c:ext>
            </c:extLst>
          </c:dPt>
          <c:cat>
            <c:strRef>
              <c:f>maize!$B$7:$B$13</c:f>
              <c:strCache>
                <c:ptCount val="7"/>
                <c:pt idx="0">
                  <c:v>Denchworth</c:v>
                </c:pt>
                <c:pt idx="1">
                  <c:v>Hanslope</c:v>
                </c:pt>
                <c:pt idx="2">
                  <c:v>Brockhurst</c:v>
                </c:pt>
                <c:pt idx="3">
                  <c:v>Clifton</c:v>
                </c:pt>
                <c:pt idx="4">
                  <c:v>Quorndon</c:v>
                </c:pt>
                <c:pt idx="5">
                  <c:v>Peaty</c:v>
                </c:pt>
                <c:pt idx="6">
                  <c:v>Undrained</c:v>
                </c:pt>
              </c:strCache>
            </c:strRef>
          </c:cat>
          <c:val>
            <c:numRef>
              <c:f>maize!$C$7:$C$13</c:f>
              <c:numCache>
                <c:formatCode>0.0</c:formatCode>
                <c:ptCount val="7"/>
                <c:pt idx="0">
                  <c:v>8.4539737475203651</c:v>
                </c:pt>
                <c:pt idx="1">
                  <c:v>9.3033807453678303</c:v>
                </c:pt>
                <c:pt idx="2">
                  <c:v>16.879458067783734</c:v>
                </c:pt>
                <c:pt idx="3">
                  <c:v>11.158359008989997</c:v>
                </c:pt>
                <c:pt idx="4">
                  <c:v>2.6305237833959398</c:v>
                </c:pt>
                <c:pt idx="5">
                  <c:v>1.6</c:v>
                </c:pt>
                <c:pt idx="6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356-42AA-BE76-3230CEA3E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480820081863297"/>
          <c:y val="0.13333400107172011"/>
          <c:w val="0.23442170464012752"/>
          <c:h val="0.784619313998968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import/process  MACRO outputs for all selected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complete cleanup of the xls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69</xdr:row>
      <xdr:rowOff>0</xdr:rowOff>
    </xdr:from>
    <xdr:to>
      <xdr:col>12</xdr:col>
      <xdr:colOff>323850</xdr:colOff>
      <xdr:row>90</xdr:row>
      <xdr:rowOff>0</xdr:rowOff>
    </xdr:to>
    <xdr:graphicFrame macro="">
      <xdr:nvGraphicFramePr>
        <xdr:cNvPr id="198661" name="Chart 5">
          <a:extLst>
            <a:ext uri="{FF2B5EF4-FFF2-40B4-BE49-F238E27FC236}">
              <a16:creationId xmlns:a16="http://schemas.microsoft.com/office/drawing/2014/main" id="{00000000-0008-0000-0200-00000508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69</xdr:row>
      <xdr:rowOff>0</xdr:rowOff>
    </xdr:from>
    <xdr:to>
      <xdr:col>18</xdr:col>
      <xdr:colOff>371475</xdr:colOff>
      <xdr:row>90</xdr:row>
      <xdr:rowOff>0</xdr:rowOff>
    </xdr:to>
    <xdr:graphicFrame macro="">
      <xdr:nvGraphicFramePr>
        <xdr:cNvPr id="198663" name="Chart 7">
          <a:extLst>
            <a:ext uri="{FF2B5EF4-FFF2-40B4-BE49-F238E27FC236}">
              <a16:creationId xmlns:a16="http://schemas.microsoft.com/office/drawing/2014/main" id="{00000000-0008-0000-0200-00000708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69</xdr:row>
      <xdr:rowOff>0</xdr:rowOff>
    </xdr:from>
    <xdr:to>
      <xdr:col>6</xdr:col>
      <xdr:colOff>438150</xdr:colOff>
      <xdr:row>90</xdr:row>
      <xdr:rowOff>0</xdr:rowOff>
    </xdr:to>
    <xdr:graphicFrame macro="">
      <xdr:nvGraphicFramePr>
        <xdr:cNvPr id="198665" name="Chart 9">
          <a:extLst>
            <a:ext uri="{FF2B5EF4-FFF2-40B4-BE49-F238E27FC236}">
              <a16:creationId xmlns:a16="http://schemas.microsoft.com/office/drawing/2014/main" id="{00000000-0008-0000-0200-00000908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371475</xdr:colOff>
      <xdr:row>8</xdr:row>
      <xdr:rowOff>95250</xdr:rowOff>
    </xdr:from>
    <xdr:to>
      <xdr:col>11</xdr:col>
      <xdr:colOff>381000</xdr:colOff>
      <xdr:row>21</xdr:row>
      <xdr:rowOff>47625</xdr:rowOff>
    </xdr:to>
    <xdr:graphicFrame macro="">
      <xdr:nvGraphicFramePr>
        <xdr:cNvPr id="199681" name="Chart 1">
          <a:extLst>
            <a:ext uri="{FF2B5EF4-FFF2-40B4-BE49-F238E27FC236}">
              <a16:creationId xmlns:a16="http://schemas.microsoft.com/office/drawing/2014/main" id="{00000000-0008-0000-0300-0000010C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99682" name="Button 2" hidden="1">
              <a:extLst>
                <a:ext uri="{63B3BB69-23CF-44E3-9099-C40C66FF867C}">
                  <a14:compatExt spid="_x0000_s199682"/>
                </a:ext>
                <a:ext uri="{FF2B5EF4-FFF2-40B4-BE49-F238E27FC236}">
                  <a16:creationId xmlns:a16="http://schemas.microsoft.com/office/drawing/2014/main" id="{00000000-0008-0000-0300-000002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PROUTT db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201729" name="Chart 1">
          <a:extLst>
            <a:ext uri="{FF2B5EF4-FFF2-40B4-BE49-F238E27FC236}">
              <a16:creationId xmlns:a16="http://schemas.microsoft.com/office/drawing/2014/main" id="{00000000-0008-0000-0400-00000114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203777" name="Chart 1">
          <a:extLst>
            <a:ext uri="{FF2B5EF4-FFF2-40B4-BE49-F238E27FC236}">
              <a16:creationId xmlns:a16="http://schemas.microsoft.com/office/drawing/2014/main" id="{00000000-0008-0000-0500-0000011C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202753" name="Chart 1">
          <a:extLst>
            <a:ext uri="{FF2B5EF4-FFF2-40B4-BE49-F238E27FC236}">
              <a16:creationId xmlns:a16="http://schemas.microsoft.com/office/drawing/2014/main" id="{00000000-0008-0000-0600-00000118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204801" name="Chart 1">
          <a:extLst>
            <a:ext uri="{FF2B5EF4-FFF2-40B4-BE49-F238E27FC236}">
              <a16:creationId xmlns:a16="http://schemas.microsoft.com/office/drawing/2014/main" id="{00000000-0008-0000-0700-00000120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205825" name="Chart 1">
          <a:extLst>
            <a:ext uri="{FF2B5EF4-FFF2-40B4-BE49-F238E27FC236}">
              <a16:creationId xmlns:a16="http://schemas.microsoft.com/office/drawing/2014/main" id="{00000000-0008-0000-0800-00000124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305153" name="Chart 1">
          <a:extLst>
            <a:ext uri="{FF2B5EF4-FFF2-40B4-BE49-F238E27FC236}">
              <a16:creationId xmlns:a16="http://schemas.microsoft.com/office/drawing/2014/main" id="{00000000-0008-0000-0900-000001A8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304129" name="Chart 1">
          <a:extLst>
            <a:ext uri="{FF2B5EF4-FFF2-40B4-BE49-F238E27FC236}">
              <a16:creationId xmlns:a16="http://schemas.microsoft.com/office/drawing/2014/main" id="{00000000-0008-0000-0A00-000001A4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423937" name="Chart 1">
          <a:extLst>
            <a:ext uri="{FF2B5EF4-FFF2-40B4-BE49-F238E27FC236}">
              <a16:creationId xmlns:a16="http://schemas.microsoft.com/office/drawing/2014/main" id="{00000000-0008-0000-0B00-00000178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200705" name="Chart 1">
          <a:extLst>
            <a:ext uri="{FF2B5EF4-FFF2-40B4-BE49-F238E27FC236}">
              <a16:creationId xmlns:a16="http://schemas.microsoft.com/office/drawing/2014/main" id="{00000000-0008-0000-0C00-00000110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422913" name="Chart 1">
          <a:extLst>
            <a:ext uri="{FF2B5EF4-FFF2-40B4-BE49-F238E27FC236}">
              <a16:creationId xmlns:a16="http://schemas.microsoft.com/office/drawing/2014/main" id="{00000000-0008-0000-0D00-00000174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424961" name="Chart 1">
          <a:extLst>
            <a:ext uri="{FF2B5EF4-FFF2-40B4-BE49-F238E27FC236}">
              <a16:creationId xmlns:a16="http://schemas.microsoft.com/office/drawing/2014/main" id="{00000000-0008-0000-0E00-0000017C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6</xdr:row>
      <xdr:rowOff>28575</xdr:rowOff>
    </xdr:from>
    <xdr:to>
      <xdr:col>9</xdr:col>
      <xdr:colOff>114300</xdr:colOff>
      <xdr:row>19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1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1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1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4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14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03458" name="Button 2" hidden="1">
              <a:extLst>
                <a:ext uri="{63B3BB69-23CF-44E3-9099-C40C66FF867C}">
                  <a14:compatExt spid="_x0000_s403458"/>
                </a:ext>
                <a:ext uri="{FF2B5EF4-FFF2-40B4-BE49-F238E27FC236}">
                  <a16:creationId xmlns:a16="http://schemas.microsoft.com/office/drawing/2014/main" id="{00000000-0008-0000-1500-000002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03459" name="Button 3" hidden="1">
              <a:extLst>
                <a:ext uri="{63B3BB69-23CF-44E3-9099-C40C66FF867C}">
                  <a14:compatExt spid="_x0000_s403459"/>
                </a:ext>
                <a:ext uri="{FF2B5EF4-FFF2-40B4-BE49-F238E27FC236}">
                  <a16:creationId xmlns:a16="http://schemas.microsoft.com/office/drawing/2014/main" id="{00000000-0008-0000-1500-000003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03460" name="Button 4" hidden="1">
              <a:extLst>
                <a:ext uri="{63B3BB69-23CF-44E3-9099-C40C66FF867C}">
                  <a14:compatExt spid="_x0000_s403460"/>
                </a:ext>
                <a:ext uri="{FF2B5EF4-FFF2-40B4-BE49-F238E27FC236}">
                  <a16:creationId xmlns:a16="http://schemas.microsoft.com/office/drawing/2014/main" id="{00000000-0008-0000-1500-000004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03461" name="Button 5" hidden="1">
              <a:extLst>
                <a:ext uri="{63B3BB69-23CF-44E3-9099-C40C66FF867C}">
                  <a14:compatExt spid="_x0000_s403461"/>
                </a:ext>
                <a:ext uri="{FF2B5EF4-FFF2-40B4-BE49-F238E27FC236}">
                  <a16:creationId xmlns:a16="http://schemas.microsoft.com/office/drawing/2014/main" id="{00000000-0008-0000-1500-000005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03462" name="Button 6" hidden="1">
              <a:extLst>
                <a:ext uri="{63B3BB69-23CF-44E3-9099-C40C66FF867C}">
                  <a14:compatExt spid="_x0000_s403462"/>
                </a:ext>
                <a:ext uri="{FF2B5EF4-FFF2-40B4-BE49-F238E27FC236}">
                  <a16:creationId xmlns:a16="http://schemas.microsoft.com/office/drawing/2014/main" id="{00000000-0008-0000-1500-000006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03463" name="Button 7" hidden="1">
              <a:extLst>
                <a:ext uri="{63B3BB69-23CF-44E3-9099-C40C66FF867C}">
                  <a14:compatExt spid="_x0000_s403463"/>
                </a:ext>
                <a:ext uri="{FF2B5EF4-FFF2-40B4-BE49-F238E27FC236}">
                  <a16:creationId xmlns:a16="http://schemas.microsoft.com/office/drawing/2014/main" id="{00000000-0008-0000-1500-000007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04482" name="Button 2" hidden="1">
              <a:extLst>
                <a:ext uri="{63B3BB69-23CF-44E3-9099-C40C66FF867C}">
                  <a14:compatExt spid="_x0000_s404482"/>
                </a:ext>
                <a:ext uri="{FF2B5EF4-FFF2-40B4-BE49-F238E27FC236}">
                  <a16:creationId xmlns:a16="http://schemas.microsoft.com/office/drawing/2014/main" id="{00000000-0008-0000-1600-0000022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04483" name="Button 3" hidden="1">
              <a:extLst>
                <a:ext uri="{63B3BB69-23CF-44E3-9099-C40C66FF867C}">
                  <a14:compatExt spid="_x0000_s404483"/>
                </a:ext>
                <a:ext uri="{FF2B5EF4-FFF2-40B4-BE49-F238E27FC236}">
                  <a16:creationId xmlns:a16="http://schemas.microsoft.com/office/drawing/2014/main" id="{00000000-0008-0000-1600-0000032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04484" name="Button 4" hidden="1">
              <a:extLst>
                <a:ext uri="{63B3BB69-23CF-44E3-9099-C40C66FF867C}">
                  <a14:compatExt spid="_x0000_s404484"/>
                </a:ext>
                <a:ext uri="{FF2B5EF4-FFF2-40B4-BE49-F238E27FC236}">
                  <a16:creationId xmlns:a16="http://schemas.microsoft.com/office/drawing/2014/main" id="{00000000-0008-0000-1600-0000042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04485" name="Button 5" hidden="1">
              <a:extLst>
                <a:ext uri="{63B3BB69-23CF-44E3-9099-C40C66FF867C}">
                  <a14:compatExt spid="_x0000_s404485"/>
                </a:ext>
                <a:ext uri="{FF2B5EF4-FFF2-40B4-BE49-F238E27FC236}">
                  <a16:creationId xmlns:a16="http://schemas.microsoft.com/office/drawing/2014/main" id="{00000000-0008-0000-1600-0000052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04486" name="Button 6" hidden="1">
              <a:extLst>
                <a:ext uri="{63B3BB69-23CF-44E3-9099-C40C66FF867C}">
                  <a14:compatExt spid="_x0000_s404486"/>
                </a:ext>
                <a:ext uri="{FF2B5EF4-FFF2-40B4-BE49-F238E27FC236}">
                  <a16:creationId xmlns:a16="http://schemas.microsoft.com/office/drawing/2014/main" id="{00000000-0008-0000-1600-0000062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04487" name="Button 7" hidden="1">
              <a:extLst>
                <a:ext uri="{63B3BB69-23CF-44E3-9099-C40C66FF867C}">
                  <a14:compatExt spid="_x0000_s404487"/>
                </a:ext>
                <a:ext uri="{FF2B5EF4-FFF2-40B4-BE49-F238E27FC236}">
                  <a16:creationId xmlns:a16="http://schemas.microsoft.com/office/drawing/2014/main" id="{00000000-0008-0000-1600-0000072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05506" name="Button 2" hidden="1">
              <a:extLst>
                <a:ext uri="{63B3BB69-23CF-44E3-9099-C40C66FF867C}">
                  <a14:compatExt spid="_x0000_s405506"/>
                </a:ext>
                <a:ext uri="{FF2B5EF4-FFF2-40B4-BE49-F238E27FC236}">
                  <a16:creationId xmlns:a16="http://schemas.microsoft.com/office/drawing/2014/main" id="{00000000-0008-0000-1700-0000023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05507" name="Button 3" hidden="1">
              <a:extLst>
                <a:ext uri="{63B3BB69-23CF-44E3-9099-C40C66FF867C}">
                  <a14:compatExt spid="_x0000_s405507"/>
                </a:ext>
                <a:ext uri="{FF2B5EF4-FFF2-40B4-BE49-F238E27FC236}">
                  <a16:creationId xmlns:a16="http://schemas.microsoft.com/office/drawing/2014/main" id="{00000000-0008-0000-1700-0000033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05508" name="Button 4" hidden="1">
              <a:extLst>
                <a:ext uri="{63B3BB69-23CF-44E3-9099-C40C66FF867C}">
                  <a14:compatExt spid="_x0000_s405508"/>
                </a:ext>
                <a:ext uri="{FF2B5EF4-FFF2-40B4-BE49-F238E27FC236}">
                  <a16:creationId xmlns:a16="http://schemas.microsoft.com/office/drawing/2014/main" id="{00000000-0008-0000-1700-0000043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05509" name="Button 5" hidden="1">
              <a:extLst>
                <a:ext uri="{63B3BB69-23CF-44E3-9099-C40C66FF867C}">
                  <a14:compatExt spid="_x0000_s405509"/>
                </a:ext>
                <a:ext uri="{FF2B5EF4-FFF2-40B4-BE49-F238E27FC236}">
                  <a16:creationId xmlns:a16="http://schemas.microsoft.com/office/drawing/2014/main" id="{00000000-0008-0000-1700-0000053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05510" name="Button 6" hidden="1">
              <a:extLst>
                <a:ext uri="{63B3BB69-23CF-44E3-9099-C40C66FF867C}">
                  <a14:compatExt spid="_x0000_s405510"/>
                </a:ext>
                <a:ext uri="{FF2B5EF4-FFF2-40B4-BE49-F238E27FC236}">
                  <a16:creationId xmlns:a16="http://schemas.microsoft.com/office/drawing/2014/main" id="{00000000-0008-0000-1700-0000063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05511" name="Button 7" hidden="1">
              <a:extLst>
                <a:ext uri="{63B3BB69-23CF-44E3-9099-C40C66FF867C}">
                  <a14:compatExt spid="_x0000_s405511"/>
                </a:ext>
                <a:ext uri="{FF2B5EF4-FFF2-40B4-BE49-F238E27FC236}">
                  <a16:creationId xmlns:a16="http://schemas.microsoft.com/office/drawing/2014/main" id="{00000000-0008-0000-1700-0000073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06530" name="Button 2" hidden="1">
              <a:extLst>
                <a:ext uri="{63B3BB69-23CF-44E3-9099-C40C66FF867C}">
                  <a14:compatExt spid="_x0000_s406530"/>
                </a:ext>
                <a:ext uri="{FF2B5EF4-FFF2-40B4-BE49-F238E27FC236}">
                  <a16:creationId xmlns:a16="http://schemas.microsoft.com/office/drawing/2014/main" id="{00000000-0008-0000-1800-0000023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06531" name="Button 3" hidden="1">
              <a:extLst>
                <a:ext uri="{63B3BB69-23CF-44E3-9099-C40C66FF867C}">
                  <a14:compatExt spid="_x0000_s406531"/>
                </a:ext>
                <a:ext uri="{FF2B5EF4-FFF2-40B4-BE49-F238E27FC236}">
                  <a16:creationId xmlns:a16="http://schemas.microsoft.com/office/drawing/2014/main" id="{00000000-0008-0000-1800-0000033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06532" name="Button 4" hidden="1">
              <a:extLst>
                <a:ext uri="{63B3BB69-23CF-44E3-9099-C40C66FF867C}">
                  <a14:compatExt spid="_x0000_s406532"/>
                </a:ext>
                <a:ext uri="{FF2B5EF4-FFF2-40B4-BE49-F238E27FC236}">
                  <a16:creationId xmlns:a16="http://schemas.microsoft.com/office/drawing/2014/main" id="{00000000-0008-0000-1800-0000043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06533" name="Button 5" hidden="1">
              <a:extLst>
                <a:ext uri="{63B3BB69-23CF-44E3-9099-C40C66FF867C}">
                  <a14:compatExt spid="_x0000_s406533"/>
                </a:ext>
                <a:ext uri="{FF2B5EF4-FFF2-40B4-BE49-F238E27FC236}">
                  <a16:creationId xmlns:a16="http://schemas.microsoft.com/office/drawing/2014/main" id="{00000000-0008-0000-1800-0000053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06534" name="Button 6" hidden="1">
              <a:extLst>
                <a:ext uri="{63B3BB69-23CF-44E3-9099-C40C66FF867C}">
                  <a14:compatExt spid="_x0000_s406534"/>
                </a:ext>
                <a:ext uri="{FF2B5EF4-FFF2-40B4-BE49-F238E27FC236}">
                  <a16:creationId xmlns:a16="http://schemas.microsoft.com/office/drawing/2014/main" id="{00000000-0008-0000-1800-0000063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06535" name="Button 7" hidden="1">
              <a:extLst>
                <a:ext uri="{63B3BB69-23CF-44E3-9099-C40C66FF867C}">
                  <a14:compatExt spid="_x0000_s406535"/>
                </a:ext>
                <a:ext uri="{FF2B5EF4-FFF2-40B4-BE49-F238E27FC236}">
                  <a16:creationId xmlns:a16="http://schemas.microsoft.com/office/drawing/2014/main" id="{00000000-0008-0000-1800-0000073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07554" name="Button 2" hidden="1">
              <a:extLst>
                <a:ext uri="{63B3BB69-23CF-44E3-9099-C40C66FF867C}">
                  <a14:compatExt spid="_x0000_s407554"/>
                </a:ext>
                <a:ext uri="{FF2B5EF4-FFF2-40B4-BE49-F238E27FC236}">
                  <a16:creationId xmlns:a16="http://schemas.microsoft.com/office/drawing/2014/main" id="{00000000-0008-0000-1900-0000023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07555" name="Button 3" hidden="1">
              <a:extLst>
                <a:ext uri="{63B3BB69-23CF-44E3-9099-C40C66FF867C}">
                  <a14:compatExt spid="_x0000_s407555"/>
                </a:ext>
                <a:ext uri="{FF2B5EF4-FFF2-40B4-BE49-F238E27FC236}">
                  <a16:creationId xmlns:a16="http://schemas.microsoft.com/office/drawing/2014/main" id="{00000000-0008-0000-1900-0000033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07556" name="Button 4" hidden="1">
              <a:extLst>
                <a:ext uri="{63B3BB69-23CF-44E3-9099-C40C66FF867C}">
                  <a14:compatExt spid="_x0000_s407556"/>
                </a:ext>
                <a:ext uri="{FF2B5EF4-FFF2-40B4-BE49-F238E27FC236}">
                  <a16:creationId xmlns:a16="http://schemas.microsoft.com/office/drawing/2014/main" id="{00000000-0008-0000-1900-0000043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07557" name="Button 5" hidden="1">
              <a:extLst>
                <a:ext uri="{63B3BB69-23CF-44E3-9099-C40C66FF867C}">
                  <a14:compatExt spid="_x0000_s407557"/>
                </a:ext>
                <a:ext uri="{FF2B5EF4-FFF2-40B4-BE49-F238E27FC236}">
                  <a16:creationId xmlns:a16="http://schemas.microsoft.com/office/drawing/2014/main" id="{00000000-0008-0000-1900-0000053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07558" name="Button 6" hidden="1">
              <a:extLst>
                <a:ext uri="{63B3BB69-23CF-44E3-9099-C40C66FF867C}">
                  <a14:compatExt spid="_x0000_s407558"/>
                </a:ext>
                <a:ext uri="{FF2B5EF4-FFF2-40B4-BE49-F238E27FC236}">
                  <a16:creationId xmlns:a16="http://schemas.microsoft.com/office/drawing/2014/main" id="{00000000-0008-0000-1900-0000063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07559" name="Button 7" hidden="1">
              <a:extLst>
                <a:ext uri="{63B3BB69-23CF-44E3-9099-C40C66FF867C}">
                  <a14:compatExt spid="_x0000_s407559"/>
                </a:ext>
                <a:ext uri="{FF2B5EF4-FFF2-40B4-BE49-F238E27FC236}">
                  <a16:creationId xmlns:a16="http://schemas.microsoft.com/office/drawing/2014/main" id="{00000000-0008-0000-1900-0000073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08578" name="Button 2" hidden="1">
              <a:extLst>
                <a:ext uri="{63B3BB69-23CF-44E3-9099-C40C66FF867C}">
                  <a14:compatExt spid="_x0000_s408578"/>
                </a:ext>
                <a:ext uri="{FF2B5EF4-FFF2-40B4-BE49-F238E27FC236}">
                  <a16:creationId xmlns:a16="http://schemas.microsoft.com/office/drawing/2014/main" id="{00000000-0008-0000-1A00-0000023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08579" name="Button 3" hidden="1">
              <a:extLst>
                <a:ext uri="{63B3BB69-23CF-44E3-9099-C40C66FF867C}">
                  <a14:compatExt spid="_x0000_s408579"/>
                </a:ext>
                <a:ext uri="{FF2B5EF4-FFF2-40B4-BE49-F238E27FC236}">
                  <a16:creationId xmlns:a16="http://schemas.microsoft.com/office/drawing/2014/main" id="{00000000-0008-0000-1A00-0000033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08580" name="Button 4" hidden="1">
              <a:extLst>
                <a:ext uri="{63B3BB69-23CF-44E3-9099-C40C66FF867C}">
                  <a14:compatExt spid="_x0000_s408580"/>
                </a:ext>
                <a:ext uri="{FF2B5EF4-FFF2-40B4-BE49-F238E27FC236}">
                  <a16:creationId xmlns:a16="http://schemas.microsoft.com/office/drawing/2014/main" id="{00000000-0008-0000-1A00-0000043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08581" name="Button 5" hidden="1">
              <a:extLst>
                <a:ext uri="{63B3BB69-23CF-44E3-9099-C40C66FF867C}">
                  <a14:compatExt spid="_x0000_s408581"/>
                </a:ext>
                <a:ext uri="{FF2B5EF4-FFF2-40B4-BE49-F238E27FC236}">
                  <a16:creationId xmlns:a16="http://schemas.microsoft.com/office/drawing/2014/main" id="{00000000-0008-0000-1A00-0000053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08582" name="Button 6" hidden="1">
              <a:extLst>
                <a:ext uri="{63B3BB69-23CF-44E3-9099-C40C66FF867C}">
                  <a14:compatExt spid="_x0000_s408582"/>
                </a:ext>
                <a:ext uri="{FF2B5EF4-FFF2-40B4-BE49-F238E27FC236}">
                  <a16:creationId xmlns:a16="http://schemas.microsoft.com/office/drawing/2014/main" id="{00000000-0008-0000-1A00-0000063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08583" name="Button 7" hidden="1">
              <a:extLst>
                <a:ext uri="{63B3BB69-23CF-44E3-9099-C40C66FF867C}">
                  <a14:compatExt spid="_x0000_s408583"/>
                </a:ext>
                <a:ext uri="{FF2B5EF4-FFF2-40B4-BE49-F238E27FC236}">
                  <a16:creationId xmlns:a16="http://schemas.microsoft.com/office/drawing/2014/main" id="{00000000-0008-0000-1A00-0000073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09602" name="Button 2" hidden="1">
              <a:extLst>
                <a:ext uri="{63B3BB69-23CF-44E3-9099-C40C66FF867C}">
                  <a14:compatExt spid="_x0000_s409602"/>
                </a:ext>
                <a:ext uri="{FF2B5EF4-FFF2-40B4-BE49-F238E27FC236}">
                  <a16:creationId xmlns:a16="http://schemas.microsoft.com/office/drawing/2014/main" id="{00000000-0008-0000-1B00-0000024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09603" name="Button 3" hidden="1">
              <a:extLst>
                <a:ext uri="{63B3BB69-23CF-44E3-9099-C40C66FF867C}">
                  <a14:compatExt spid="_x0000_s409603"/>
                </a:ext>
                <a:ext uri="{FF2B5EF4-FFF2-40B4-BE49-F238E27FC236}">
                  <a16:creationId xmlns:a16="http://schemas.microsoft.com/office/drawing/2014/main" id="{00000000-0008-0000-1B00-0000034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09604" name="Button 4" hidden="1">
              <a:extLst>
                <a:ext uri="{63B3BB69-23CF-44E3-9099-C40C66FF867C}">
                  <a14:compatExt spid="_x0000_s409604"/>
                </a:ext>
                <a:ext uri="{FF2B5EF4-FFF2-40B4-BE49-F238E27FC236}">
                  <a16:creationId xmlns:a16="http://schemas.microsoft.com/office/drawing/2014/main" id="{00000000-0008-0000-1B00-0000044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09605" name="Button 5" hidden="1">
              <a:extLst>
                <a:ext uri="{63B3BB69-23CF-44E3-9099-C40C66FF867C}">
                  <a14:compatExt spid="_x0000_s409605"/>
                </a:ext>
                <a:ext uri="{FF2B5EF4-FFF2-40B4-BE49-F238E27FC236}">
                  <a16:creationId xmlns:a16="http://schemas.microsoft.com/office/drawing/2014/main" id="{00000000-0008-0000-1B00-0000054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09606" name="Button 6" hidden="1">
              <a:extLst>
                <a:ext uri="{63B3BB69-23CF-44E3-9099-C40C66FF867C}">
                  <a14:compatExt spid="_x0000_s409606"/>
                </a:ext>
                <a:ext uri="{FF2B5EF4-FFF2-40B4-BE49-F238E27FC236}">
                  <a16:creationId xmlns:a16="http://schemas.microsoft.com/office/drawing/2014/main" id="{00000000-0008-0000-1B00-0000064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09607" name="Button 7" hidden="1">
              <a:extLst>
                <a:ext uri="{63B3BB69-23CF-44E3-9099-C40C66FF867C}">
                  <a14:compatExt spid="_x0000_s409607"/>
                </a:ext>
                <a:ext uri="{FF2B5EF4-FFF2-40B4-BE49-F238E27FC236}">
                  <a16:creationId xmlns:a16="http://schemas.microsoft.com/office/drawing/2014/main" id="{00000000-0008-0000-1B00-0000074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10626" name="Button 2" hidden="1">
              <a:extLst>
                <a:ext uri="{63B3BB69-23CF-44E3-9099-C40C66FF867C}">
                  <a14:compatExt spid="_x0000_s410626"/>
                </a:ext>
                <a:ext uri="{FF2B5EF4-FFF2-40B4-BE49-F238E27FC236}">
                  <a16:creationId xmlns:a16="http://schemas.microsoft.com/office/drawing/2014/main" id="{00000000-0008-0000-1C00-0000024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10627" name="Button 3" hidden="1">
              <a:extLst>
                <a:ext uri="{63B3BB69-23CF-44E3-9099-C40C66FF867C}">
                  <a14:compatExt spid="_x0000_s410627"/>
                </a:ext>
                <a:ext uri="{FF2B5EF4-FFF2-40B4-BE49-F238E27FC236}">
                  <a16:creationId xmlns:a16="http://schemas.microsoft.com/office/drawing/2014/main" id="{00000000-0008-0000-1C00-0000034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10628" name="Button 4" hidden="1">
              <a:extLst>
                <a:ext uri="{63B3BB69-23CF-44E3-9099-C40C66FF867C}">
                  <a14:compatExt spid="_x0000_s410628"/>
                </a:ext>
                <a:ext uri="{FF2B5EF4-FFF2-40B4-BE49-F238E27FC236}">
                  <a16:creationId xmlns:a16="http://schemas.microsoft.com/office/drawing/2014/main" id="{00000000-0008-0000-1C00-0000044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10629" name="Button 5" hidden="1">
              <a:extLst>
                <a:ext uri="{63B3BB69-23CF-44E3-9099-C40C66FF867C}">
                  <a14:compatExt spid="_x0000_s410629"/>
                </a:ext>
                <a:ext uri="{FF2B5EF4-FFF2-40B4-BE49-F238E27FC236}">
                  <a16:creationId xmlns:a16="http://schemas.microsoft.com/office/drawing/2014/main" id="{00000000-0008-0000-1C00-0000054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10630" name="Button 6" hidden="1">
              <a:extLst>
                <a:ext uri="{63B3BB69-23CF-44E3-9099-C40C66FF867C}">
                  <a14:compatExt spid="_x0000_s410630"/>
                </a:ext>
                <a:ext uri="{FF2B5EF4-FFF2-40B4-BE49-F238E27FC236}">
                  <a16:creationId xmlns:a16="http://schemas.microsoft.com/office/drawing/2014/main" id="{00000000-0008-0000-1C00-0000064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10631" name="Button 7" hidden="1">
              <a:extLst>
                <a:ext uri="{63B3BB69-23CF-44E3-9099-C40C66FF867C}">
                  <a14:compatExt spid="_x0000_s410631"/>
                </a:ext>
                <a:ext uri="{FF2B5EF4-FFF2-40B4-BE49-F238E27FC236}">
                  <a16:creationId xmlns:a16="http://schemas.microsoft.com/office/drawing/2014/main" id="{00000000-0008-0000-1C00-0000074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11650" name="Button 2" hidden="1">
              <a:extLst>
                <a:ext uri="{63B3BB69-23CF-44E3-9099-C40C66FF867C}">
                  <a14:compatExt spid="_x0000_s411650"/>
                </a:ext>
                <a:ext uri="{FF2B5EF4-FFF2-40B4-BE49-F238E27FC236}">
                  <a16:creationId xmlns:a16="http://schemas.microsoft.com/office/drawing/2014/main" id="{00000000-0008-0000-1D00-0000024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11651" name="Button 3" hidden="1">
              <a:extLst>
                <a:ext uri="{63B3BB69-23CF-44E3-9099-C40C66FF867C}">
                  <a14:compatExt spid="_x0000_s411651"/>
                </a:ext>
                <a:ext uri="{FF2B5EF4-FFF2-40B4-BE49-F238E27FC236}">
                  <a16:creationId xmlns:a16="http://schemas.microsoft.com/office/drawing/2014/main" id="{00000000-0008-0000-1D00-0000034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11652" name="Button 4" hidden="1">
              <a:extLst>
                <a:ext uri="{63B3BB69-23CF-44E3-9099-C40C66FF867C}">
                  <a14:compatExt spid="_x0000_s411652"/>
                </a:ext>
                <a:ext uri="{FF2B5EF4-FFF2-40B4-BE49-F238E27FC236}">
                  <a16:creationId xmlns:a16="http://schemas.microsoft.com/office/drawing/2014/main" id="{00000000-0008-0000-1D00-0000044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11653" name="Button 5" hidden="1">
              <a:extLst>
                <a:ext uri="{63B3BB69-23CF-44E3-9099-C40C66FF867C}">
                  <a14:compatExt spid="_x0000_s411653"/>
                </a:ext>
                <a:ext uri="{FF2B5EF4-FFF2-40B4-BE49-F238E27FC236}">
                  <a16:creationId xmlns:a16="http://schemas.microsoft.com/office/drawing/2014/main" id="{00000000-0008-0000-1D00-0000054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11654" name="Button 6" hidden="1">
              <a:extLst>
                <a:ext uri="{63B3BB69-23CF-44E3-9099-C40C66FF867C}">
                  <a14:compatExt spid="_x0000_s411654"/>
                </a:ext>
                <a:ext uri="{FF2B5EF4-FFF2-40B4-BE49-F238E27FC236}">
                  <a16:creationId xmlns:a16="http://schemas.microsoft.com/office/drawing/2014/main" id="{00000000-0008-0000-1D00-0000064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11655" name="Button 7" hidden="1">
              <a:extLst>
                <a:ext uri="{63B3BB69-23CF-44E3-9099-C40C66FF867C}">
                  <a14:compatExt spid="_x0000_s411655"/>
                </a:ext>
                <a:ext uri="{FF2B5EF4-FFF2-40B4-BE49-F238E27FC236}">
                  <a16:creationId xmlns:a16="http://schemas.microsoft.com/office/drawing/2014/main" id="{00000000-0008-0000-1D00-0000074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12674" name="Button 2" hidden="1">
              <a:extLst>
                <a:ext uri="{63B3BB69-23CF-44E3-9099-C40C66FF867C}">
                  <a14:compatExt spid="_x0000_s412674"/>
                </a:ext>
                <a:ext uri="{FF2B5EF4-FFF2-40B4-BE49-F238E27FC236}">
                  <a16:creationId xmlns:a16="http://schemas.microsoft.com/office/drawing/2014/main" id="{00000000-0008-0000-1E00-0000024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12675" name="Button 3" hidden="1">
              <a:extLst>
                <a:ext uri="{63B3BB69-23CF-44E3-9099-C40C66FF867C}">
                  <a14:compatExt spid="_x0000_s412675"/>
                </a:ext>
                <a:ext uri="{FF2B5EF4-FFF2-40B4-BE49-F238E27FC236}">
                  <a16:creationId xmlns:a16="http://schemas.microsoft.com/office/drawing/2014/main" id="{00000000-0008-0000-1E00-0000034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12676" name="Button 4" hidden="1">
              <a:extLst>
                <a:ext uri="{63B3BB69-23CF-44E3-9099-C40C66FF867C}">
                  <a14:compatExt spid="_x0000_s412676"/>
                </a:ext>
                <a:ext uri="{FF2B5EF4-FFF2-40B4-BE49-F238E27FC236}">
                  <a16:creationId xmlns:a16="http://schemas.microsoft.com/office/drawing/2014/main" id="{00000000-0008-0000-1E00-0000044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12677" name="Button 5" hidden="1">
              <a:extLst>
                <a:ext uri="{63B3BB69-23CF-44E3-9099-C40C66FF867C}">
                  <a14:compatExt spid="_x0000_s412677"/>
                </a:ext>
                <a:ext uri="{FF2B5EF4-FFF2-40B4-BE49-F238E27FC236}">
                  <a16:creationId xmlns:a16="http://schemas.microsoft.com/office/drawing/2014/main" id="{00000000-0008-0000-1E00-0000054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12678" name="Button 6" hidden="1">
              <a:extLst>
                <a:ext uri="{63B3BB69-23CF-44E3-9099-C40C66FF867C}">
                  <a14:compatExt spid="_x0000_s412678"/>
                </a:ext>
                <a:ext uri="{FF2B5EF4-FFF2-40B4-BE49-F238E27FC236}">
                  <a16:creationId xmlns:a16="http://schemas.microsoft.com/office/drawing/2014/main" id="{00000000-0008-0000-1E00-0000064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12679" name="Button 7" hidden="1">
              <a:extLst>
                <a:ext uri="{63B3BB69-23CF-44E3-9099-C40C66FF867C}">
                  <a14:compatExt spid="_x0000_s412679"/>
                </a:ext>
                <a:ext uri="{FF2B5EF4-FFF2-40B4-BE49-F238E27FC236}">
                  <a16:creationId xmlns:a16="http://schemas.microsoft.com/office/drawing/2014/main" id="{00000000-0008-0000-1E00-0000074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13698" name="Button 2" hidden="1">
              <a:extLst>
                <a:ext uri="{63B3BB69-23CF-44E3-9099-C40C66FF867C}">
                  <a14:compatExt spid="_x0000_s413698"/>
                </a:ext>
                <a:ext uri="{FF2B5EF4-FFF2-40B4-BE49-F238E27FC236}">
                  <a16:creationId xmlns:a16="http://schemas.microsoft.com/office/drawing/2014/main" id="{00000000-0008-0000-1F00-000002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13699" name="Button 3" hidden="1">
              <a:extLst>
                <a:ext uri="{63B3BB69-23CF-44E3-9099-C40C66FF867C}">
                  <a14:compatExt spid="_x0000_s413699"/>
                </a:ext>
                <a:ext uri="{FF2B5EF4-FFF2-40B4-BE49-F238E27FC236}">
                  <a16:creationId xmlns:a16="http://schemas.microsoft.com/office/drawing/2014/main" id="{00000000-0008-0000-1F00-000003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13700" name="Button 4" hidden="1">
              <a:extLst>
                <a:ext uri="{63B3BB69-23CF-44E3-9099-C40C66FF867C}">
                  <a14:compatExt spid="_x0000_s413700"/>
                </a:ext>
                <a:ext uri="{FF2B5EF4-FFF2-40B4-BE49-F238E27FC236}">
                  <a16:creationId xmlns:a16="http://schemas.microsoft.com/office/drawing/2014/main" id="{00000000-0008-0000-1F00-000004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13701" name="Button 5" hidden="1">
              <a:extLst>
                <a:ext uri="{63B3BB69-23CF-44E3-9099-C40C66FF867C}">
                  <a14:compatExt spid="_x0000_s413701"/>
                </a:ext>
                <a:ext uri="{FF2B5EF4-FFF2-40B4-BE49-F238E27FC236}">
                  <a16:creationId xmlns:a16="http://schemas.microsoft.com/office/drawing/2014/main" id="{00000000-0008-0000-1F00-000005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13702" name="Button 6" hidden="1">
              <a:extLst>
                <a:ext uri="{63B3BB69-23CF-44E3-9099-C40C66FF867C}">
                  <a14:compatExt spid="_x0000_s413702"/>
                </a:ext>
                <a:ext uri="{FF2B5EF4-FFF2-40B4-BE49-F238E27FC236}">
                  <a16:creationId xmlns:a16="http://schemas.microsoft.com/office/drawing/2014/main" id="{00000000-0008-0000-1F00-000006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13703" name="Button 7" hidden="1">
              <a:extLst>
                <a:ext uri="{63B3BB69-23CF-44E3-9099-C40C66FF867C}">
                  <a14:compatExt spid="_x0000_s413703"/>
                </a:ext>
                <a:ext uri="{FF2B5EF4-FFF2-40B4-BE49-F238E27FC236}">
                  <a16:creationId xmlns:a16="http://schemas.microsoft.com/office/drawing/2014/main" id="{00000000-0008-0000-1F00-000007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14722" name="Button 2" hidden="1">
              <a:extLst>
                <a:ext uri="{63B3BB69-23CF-44E3-9099-C40C66FF867C}">
                  <a14:compatExt spid="_x0000_s414722"/>
                </a:ext>
                <a:ext uri="{FF2B5EF4-FFF2-40B4-BE49-F238E27FC236}">
                  <a16:creationId xmlns:a16="http://schemas.microsoft.com/office/drawing/2014/main" id="{00000000-0008-0000-2000-0000025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14723" name="Button 3" hidden="1">
              <a:extLst>
                <a:ext uri="{63B3BB69-23CF-44E3-9099-C40C66FF867C}">
                  <a14:compatExt spid="_x0000_s414723"/>
                </a:ext>
                <a:ext uri="{FF2B5EF4-FFF2-40B4-BE49-F238E27FC236}">
                  <a16:creationId xmlns:a16="http://schemas.microsoft.com/office/drawing/2014/main" id="{00000000-0008-0000-2000-0000035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14724" name="Button 4" hidden="1">
              <a:extLst>
                <a:ext uri="{63B3BB69-23CF-44E3-9099-C40C66FF867C}">
                  <a14:compatExt spid="_x0000_s414724"/>
                </a:ext>
                <a:ext uri="{FF2B5EF4-FFF2-40B4-BE49-F238E27FC236}">
                  <a16:creationId xmlns:a16="http://schemas.microsoft.com/office/drawing/2014/main" id="{00000000-0008-0000-2000-0000045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14725" name="Button 5" hidden="1">
              <a:extLst>
                <a:ext uri="{63B3BB69-23CF-44E3-9099-C40C66FF867C}">
                  <a14:compatExt spid="_x0000_s414725"/>
                </a:ext>
                <a:ext uri="{FF2B5EF4-FFF2-40B4-BE49-F238E27FC236}">
                  <a16:creationId xmlns:a16="http://schemas.microsoft.com/office/drawing/2014/main" id="{00000000-0008-0000-2000-0000055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14726" name="Button 6" hidden="1">
              <a:extLst>
                <a:ext uri="{63B3BB69-23CF-44E3-9099-C40C66FF867C}">
                  <a14:compatExt spid="_x0000_s414726"/>
                </a:ext>
                <a:ext uri="{FF2B5EF4-FFF2-40B4-BE49-F238E27FC236}">
                  <a16:creationId xmlns:a16="http://schemas.microsoft.com/office/drawing/2014/main" id="{00000000-0008-0000-2000-0000065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14727" name="Button 7" hidden="1">
              <a:extLst>
                <a:ext uri="{63B3BB69-23CF-44E3-9099-C40C66FF867C}">
                  <a14:compatExt spid="_x0000_s414727"/>
                </a:ext>
                <a:ext uri="{FF2B5EF4-FFF2-40B4-BE49-F238E27FC236}">
                  <a16:creationId xmlns:a16="http://schemas.microsoft.com/office/drawing/2014/main" id="{00000000-0008-0000-2000-0000075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15746" name="Button 2" hidden="1">
              <a:extLst>
                <a:ext uri="{63B3BB69-23CF-44E3-9099-C40C66FF867C}">
                  <a14:compatExt spid="_x0000_s415746"/>
                </a:ext>
                <a:ext uri="{FF2B5EF4-FFF2-40B4-BE49-F238E27FC236}">
                  <a16:creationId xmlns:a16="http://schemas.microsoft.com/office/drawing/2014/main" id="{00000000-0008-0000-2100-0000025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15747" name="Button 3" hidden="1">
              <a:extLst>
                <a:ext uri="{63B3BB69-23CF-44E3-9099-C40C66FF867C}">
                  <a14:compatExt spid="_x0000_s415747"/>
                </a:ext>
                <a:ext uri="{FF2B5EF4-FFF2-40B4-BE49-F238E27FC236}">
                  <a16:creationId xmlns:a16="http://schemas.microsoft.com/office/drawing/2014/main" id="{00000000-0008-0000-2100-0000035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15748" name="Button 4" hidden="1">
              <a:extLst>
                <a:ext uri="{63B3BB69-23CF-44E3-9099-C40C66FF867C}">
                  <a14:compatExt spid="_x0000_s415748"/>
                </a:ext>
                <a:ext uri="{FF2B5EF4-FFF2-40B4-BE49-F238E27FC236}">
                  <a16:creationId xmlns:a16="http://schemas.microsoft.com/office/drawing/2014/main" id="{00000000-0008-0000-2100-0000045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15749" name="Button 5" hidden="1">
              <a:extLst>
                <a:ext uri="{63B3BB69-23CF-44E3-9099-C40C66FF867C}">
                  <a14:compatExt spid="_x0000_s415749"/>
                </a:ext>
                <a:ext uri="{FF2B5EF4-FFF2-40B4-BE49-F238E27FC236}">
                  <a16:creationId xmlns:a16="http://schemas.microsoft.com/office/drawing/2014/main" id="{00000000-0008-0000-2100-0000055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15750" name="Button 6" hidden="1">
              <a:extLst>
                <a:ext uri="{63B3BB69-23CF-44E3-9099-C40C66FF867C}">
                  <a14:compatExt spid="_x0000_s415750"/>
                </a:ext>
                <a:ext uri="{FF2B5EF4-FFF2-40B4-BE49-F238E27FC236}">
                  <a16:creationId xmlns:a16="http://schemas.microsoft.com/office/drawing/2014/main" id="{00000000-0008-0000-2100-0000065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15751" name="Button 7" hidden="1">
              <a:extLst>
                <a:ext uri="{63B3BB69-23CF-44E3-9099-C40C66FF867C}">
                  <a14:compatExt spid="_x0000_s415751"/>
                </a:ext>
                <a:ext uri="{FF2B5EF4-FFF2-40B4-BE49-F238E27FC236}">
                  <a16:creationId xmlns:a16="http://schemas.microsoft.com/office/drawing/2014/main" id="{00000000-0008-0000-2100-0000075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16770" name="Button 2" hidden="1">
              <a:extLst>
                <a:ext uri="{63B3BB69-23CF-44E3-9099-C40C66FF867C}">
                  <a14:compatExt spid="_x0000_s416770"/>
                </a:ext>
                <a:ext uri="{FF2B5EF4-FFF2-40B4-BE49-F238E27FC236}">
                  <a16:creationId xmlns:a16="http://schemas.microsoft.com/office/drawing/2014/main" id="{00000000-0008-0000-2200-0000025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16771" name="Button 3" hidden="1">
              <a:extLst>
                <a:ext uri="{63B3BB69-23CF-44E3-9099-C40C66FF867C}">
                  <a14:compatExt spid="_x0000_s416771"/>
                </a:ext>
                <a:ext uri="{FF2B5EF4-FFF2-40B4-BE49-F238E27FC236}">
                  <a16:creationId xmlns:a16="http://schemas.microsoft.com/office/drawing/2014/main" id="{00000000-0008-0000-2200-0000035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16772" name="Button 4" hidden="1">
              <a:extLst>
                <a:ext uri="{63B3BB69-23CF-44E3-9099-C40C66FF867C}">
                  <a14:compatExt spid="_x0000_s416772"/>
                </a:ext>
                <a:ext uri="{FF2B5EF4-FFF2-40B4-BE49-F238E27FC236}">
                  <a16:creationId xmlns:a16="http://schemas.microsoft.com/office/drawing/2014/main" id="{00000000-0008-0000-2200-0000045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16773" name="Button 5" hidden="1">
              <a:extLst>
                <a:ext uri="{63B3BB69-23CF-44E3-9099-C40C66FF867C}">
                  <a14:compatExt spid="_x0000_s416773"/>
                </a:ext>
                <a:ext uri="{FF2B5EF4-FFF2-40B4-BE49-F238E27FC236}">
                  <a16:creationId xmlns:a16="http://schemas.microsoft.com/office/drawing/2014/main" id="{00000000-0008-0000-2200-0000055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16774" name="Button 6" hidden="1">
              <a:extLst>
                <a:ext uri="{63B3BB69-23CF-44E3-9099-C40C66FF867C}">
                  <a14:compatExt spid="_x0000_s416774"/>
                </a:ext>
                <a:ext uri="{FF2B5EF4-FFF2-40B4-BE49-F238E27FC236}">
                  <a16:creationId xmlns:a16="http://schemas.microsoft.com/office/drawing/2014/main" id="{00000000-0008-0000-2200-0000065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16775" name="Button 7" hidden="1">
              <a:extLst>
                <a:ext uri="{63B3BB69-23CF-44E3-9099-C40C66FF867C}">
                  <a14:compatExt spid="_x0000_s416775"/>
                </a:ext>
                <a:ext uri="{FF2B5EF4-FFF2-40B4-BE49-F238E27FC236}">
                  <a16:creationId xmlns:a16="http://schemas.microsoft.com/office/drawing/2014/main" id="{00000000-0008-0000-2200-0000075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17794" name="Button 2" hidden="1">
              <a:extLst>
                <a:ext uri="{63B3BB69-23CF-44E3-9099-C40C66FF867C}">
                  <a14:compatExt spid="_x0000_s417794"/>
                </a:ext>
                <a:ext uri="{FF2B5EF4-FFF2-40B4-BE49-F238E27FC236}">
                  <a16:creationId xmlns:a16="http://schemas.microsoft.com/office/drawing/2014/main" id="{00000000-0008-0000-2300-000002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17795" name="Button 3" hidden="1">
              <a:extLst>
                <a:ext uri="{63B3BB69-23CF-44E3-9099-C40C66FF867C}">
                  <a14:compatExt spid="_x0000_s417795"/>
                </a:ext>
                <a:ext uri="{FF2B5EF4-FFF2-40B4-BE49-F238E27FC236}">
                  <a16:creationId xmlns:a16="http://schemas.microsoft.com/office/drawing/2014/main" id="{00000000-0008-0000-2300-000003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17796" name="Button 4" hidden="1">
              <a:extLst>
                <a:ext uri="{63B3BB69-23CF-44E3-9099-C40C66FF867C}">
                  <a14:compatExt spid="_x0000_s417796"/>
                </a:ext>
                <a:ext uri="{FF2B5EF4-FFF2-40B4-BE49-F238E27FC236}">
                  <a16:creationId xmlns:a16="http://schemas.microsoft.com/office/drawing/2014/main" id="{00000000-0008-0000-2300-000004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17797" name="Button 5" hidden="1">
              <a:extLst>
                <a:ext uri="{63B3BB69-23CF-44E3-9099-C40C66FF867C}">
                  <a14:compatExt spid="_x0000_s417797"/>
                </a:ext>
                <a:ext uri="{FF2B5EF4-FFF2-40B4-BE49-F238E27FC236}">
                  <a16:creationId xmlns:a16="http://schemas.microsoft.com/office/drawing/2014/main" id="{00000000-0008-0000-2300-000005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17798" name="Button 6" hidden="1">
              <a:extLst>
                <a:ext uri="{63B3BB69-23CF-44E3-9099-C40C66FF867C}">
                  <a14:compatExt spid="_x0000_s417798"/>
                </a:ext>
                <a:ext uri="{FF2B5EF4-FFF2-40B4-BE49-F238E27FC236}">
                  <a16:creationId xmlns:a16="http://schemas.microsoft.com/office/drawing/2014/main" id="{00000000-0008-0000-2300-000006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17799" name="Button 7" hidden="1">
              <a:extLst>
                <a:ext uri="{63B3BB69-23CF-44E3-9099-C40C66FF867C}">
                  <a14:compatExt spid="_x0000_s417799"/>
                </a:ext>
                <a:ext uri="{FF2B5EF4-FFF2-40B4-BE49-F238E27FC236}">
                  <a16:creationId xmlns:a16="http://schemas.microsoft.com/office/drawing/2014/main" id="{00000000-0008-0000-2300-000007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18818" name="Button 2" hidden="1">
              <a:extLst>
                <a:ext uri="{63B3BB69-23CF-44E3-9099-C40C66FF867C}">
                  <a14:compatExt spid="_x0000_s418818"/>
                </a:ext>
                <a:ext uri="{FF2B5EF4-FFF2-40B4-BE49-F238E27FC236}">
                  <a16:creationId xmlns:a16="http://schemas.microsoft.com/office/drawing/2014/main" id="{00000000-0008-0000-2400-0000026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18819" name="Button 3" hidden="1">
              <a:extLst>
                <a:ext uri="{63B3BB69-23CF-44E3-9099-C40C66FF867C}">
                  <a14:compatExt spid="_x0000_s418819"/>
                </a:ext>
                <a:ext uri="{FF2B5EF4-FFF2-40B4-BE49-F238E27FC236}">
                  <a16:creationId xmlns:a16="http://schemas.microsoft.com/office/drawing/2014/main" id="{00000000-0008-0000-2400-0000036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18820" name="Button 4" hidden="1">
              <a:extLst>
                <a:ext uri="{63B3BB69-23CF-44E3-9099-C40C66FF867C}">
                  <a14:compatExt spid="_x0000_s418820"/>
                </a:ext>
                <a:ext uri="{FF2B5EF4-FFF2-40B4-BE49-F238E27FC236}">
                  <a16:creationId xmlns:a16="http://schemas.microsoft.com/office/drawing/2014/main" id="{00000000-0008-0000-2400-0000046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18821" name="Button 5" hidden="1">
              <a:extLst>
                <a:ext uri="{63B3BB69-23CF-44E3-9099-C40C66FF867C}">
                  <a14:compatExt spid="_x0000_s418821"/>
                </a:ext>
                <a:ext uri="{FF2B5EF4-FFF2-40B4-BE49-F238E27FC236}">
                  <a16:creationId xmlns:a16="http://schemas.microsoft.com/office/drawing/2014/main" id="{00000000-0008-0000-2400-0000056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18822" name="Button 6" hidden="1">
              <a:extLst>
                <a:ext uri="{63B3BB69-23CF-44E3-9099-C40C66FF867C}">
                  <a14:compatExt spid="_x0000_s418822"/>
                </a:ext>
                <a:ext uri="{FF2B5EF4-FFF2-40B4-BE49-F238E27FC236}">
                  <a16:creationId xmlns:a16="http://schemas.microsoft.com/office/drawing/2014/main" id="{00000000-0008-0000-2400-0000066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18823" name="Button 7" hidden="1">
              <a:extLst>
                <a:ext uri="{63B3BB69-23CF-44E3-9099-C40C66FF867C}">
                  <a14:compatExt spid="_x0000_s418823"/>
                </a:ext>
                <a:ext uri="{FF2B5EF4-FFF2-40B4-BE49-F238E27FC236}">
                  <a16:creationId xmlns:a16="http://schemas.microsoft.com/office/drawing/2014/main" id="{00000000-0008-0000-2400-0000076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19842" name="Button 2" hidden="1">
              <a:extLst>
                <a:ext uri="{63B3BB69-23CF-44E3-9099-C40C66FF867C}">
                  <a14:compatExt spid="_x0000_s419842"/>
                </a:ext>
                <a:ext uri="{FF2B5EF4-FFF2-40B4-BE49-F238E27FC236}">
                  <a16:creationId xmlns:a16="http://schemas.microsoft.com/office/drawing/2014/main" id="{00000000-0008-0000-2500-0000026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19843" name="Button 3" hidden="1">
              <a:extLst>
                <a:ext uri="{63B3BB69-23CF-44E3-9099-C40C66FF867C}">
                  <a14:compatExt spid="_x0000_s419843"/>
                </a:ext>
                <a:ext uri="{FF2B5EF4-FFF2-40B4-BE49-F238E27FC236}">
                  <a16:creationId xmlns:a16="http://schemas.microsoft.com/office/drawing/2014/main" id="{00000000-0008-0000-2500-0000036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19844" name="Button 4" hidden="1">
              <a:extLst>
                <a:ext uri="{63B3BB69-23CF-44E3-9099-C40C66FF867C}">
                  <a14:compatExt spid="_x0000_s419844"/>
                </a:ext>
                <a:ext uri="{FF2B5EF4-FFF2-40B4-BE49-F238E27FC236}">
                  <a16:creationId xmlns:a16="http://schemas.microsoft.com/office/drawing/2014/main" id="{00000000-0008-0000-2500-0000046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19845" name="Button 5" hidden="1">
              <a:extLst>
                <a:ext uri="{63B3BB69-23CF-44E3-9099-C40C66FF867C}">
                  <a14:compatExt spid="_x0000_s419845"/>
                </a:ext>
                <a:ext uri="{FF2B5EF4-FFF2-40B4-BE49-F238E27FC236}">
                  <a16:creationId xmlns:a16="http://schemas.microsoft.com/office/drawing/2014/main" id="{00000000-0008-0000-2500-0000056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19846" name="Button 6" hidden="1">
              <a:extLst>
                <a:ext uri="{63B3BB69-23CF-44E3-9099-C40C66FF867C}">
                  <a14:compatExt spid="_x0000_s419846"/>
                </a:ext>
                <a:ext uri="{FF2B5EF4-FFF2-40B4-BE49-F238E27FC236}">
                  <a16:creationId xmlns:a16="http://schemas.microsoft.com/office/drawing/2014/main" id="{00000000-0008-0000-2500-0000066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19847" name="Button 7" hidden="1">
              <a:extLst>
                <a:ext uri="{63B3BB69-23CF-44E3-9099-C40C66FF867C}">
                  <a14:compatExt spid="_x0000_s419847"/>
                </a:ext>
                <a:ext uri="{FF2B5EF4-FFF2-40B4-BE49-F238E27FC236}">
                  <a16:creationId xmlns:a16="http://schemas.microsoft.com/office/drawing/2014/main" id="{00000000-0008-0000-2500-0000076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20866" name="Button 2" hidden="1">
              <a:extLst>
                <a:ext uri="{63B3BB69-23CF-44E3-9099-C40C66FF867C}">
                  <a14:compatExt spid="_x0000_s420866"/>
                </a:ext>
                <a:ext uri="{FF2B5EF4-FFF2-40B4-BE49-F238E27FC236}">
                  <a16:creationId xmlns:a16="http://schemas.microsoft.com/office/drawing/2014/main" id="{00000000-0008-0000-2600-0000026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20867" name="Button 3" hidden="1">
              <a:extLst>
                <a:ext uri="{63B3BB69-23CF-44E3-9099-C40C66FF867C}">
                  <a14:compatExt spid="_x0000_s420867"/>
                </a:ext>
                <a:ext uri="{FF2B5EF4-FFF2-40B4-BE49-F238E27FC236}">
                  <a16:creationId xmlns:a16="http://schemas.microsoft.com/office/drawing/2014/main" id="{00000000-0008-0000-2600-0000036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20868" name="Button 4" hidden="1">
              <a:extLst>
                <a:ext uri="{63B3BB69-23CF-44E3-9099-C40C66FF867C}">
                  <a14:compatExt spid="_x0000_s420868"/>
                </a:ext>
                <a:ext uri="{FF2B5EF4-FFF2-40B4-BE49-F238E27FC236}">
                  <a16:creationId xmlns:a16="http://schemas.microsoft.com/office/drawing/2014/main" id="{00000000-0008-0000-2600-0000046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20869" name="Button 5" hidden="1">
              <a:extLst>
                <a:ext uri="{63B3BB69-23CF-44E3-9099-C40C66FF867C}">
                  <a14:compatExt spid="_x0000_s420869"/>
                </a:ext>
                <a:ext uri="{FF2B5EF4-FFF2-40B4-BE49-F238E27FC236}">
                  <a16:creationId xmlns:a16="http://schemas.microsoft.com/office/drawing/2014/main" id="{00000000-0008-0000-2600-0000056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20870" name="Button 6" hidden="1">
              <a:extLst>
                <a:ext uri="{63B3BB69-23CF-44E3-9099-C40C66FF867C}">
                  <a14:compatExt spid="_x0000_s420870"/>
                </a:ext>
                <a:ext uri="{FF2B5EF4-FFF2-40B4-BE49-F238E27FC236}">
                  <a16:creationId xmlns:a16="http://schemas.microsoft.com/office/drawing/2014/main" id="{00000000-0008-0000-2600-0000066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20871" name="Button 7" hidden="1">
              <a:extLst>
                <a:ext uri="{63B3BB69-23CF-44E3-9099-C40C66FF867C}">
                  <a14:compatExt spid="_x0000_s420871"/>
                </a:ext>
                <a:ext uri="{FF2B5EF4-FFF2-40B4-BE49-F238E27FC236}">
                  <a16:creationId xmlns:a16="http://schemas.microsoft.com/office/drawing/2014/main" id="{00000000-0008-0000-2600-0000076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16</xdr:col>
          <xdr:colOff>0</xdr:colOff>
          <xdr:row>17</xdr:row>
          <xdr:rowOff>0</xdr:rowOff>
        </xdr:to>
        <xdr:sp macro="" textlink="">
          <xdr:nvSpPr>
            <xdr:cNvPr id="421890" name="Button 2" hidden="1">
              <a:extLst>
                <a:ext uri="{63B3BB69-23CF-44E3-9099-C40C66FF867C}">
                  <a14:compatExt spid="_x0000_s421890"/>
                </a:ext>
                <a:ext uri="{FF2B5EF4-FFF2-40B4-BE49-F238E27FC236}">
                  <a16:creationId xmlns:a16="http://schemas.microsoft.com/office/drawing/2014/main" id="{00000000-0008-0000-2700-0000027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and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21891" name="Button 3" hidden="1">
              <a:extLst>
                <a:ext uri="{63B3BB69-23CF-44E3-9099-C40C66FF867C}">
                  <a14:compatExt spid="_x0000_s421891"/>
                </a:ext>
                <a:ext uri="{FF2B5EF4-FFF2-40B4-BE49-F238E27FC236}">
                  <a16:creationId xmlns:a16="http://schemas.microsoft.com/office/drawing/2014/main" id="{00000000-0008-0000-2700-0000037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9525</xdr:colOff>
          <xdr:row>5</xdr:row>
          <xdr:rowOff>0</xdr:rowOff>
        </xdr:to>
        <xdr:sp macro="" textlink="">
          <xdr:nvSpPr>
            <xdr:cNvPr id="421892" name="Button 4" hidden="1">
              <a:extLst>
                <a:ext uri="{63B3BB69-23CF-44E3-9099-C40C66FF867C}">
                  <a14:compatExt spid="_x0000_s421892"/>
                </a:ext>
                <a:ext uri="{FF2B5EF4-FFF2-40B4-BE49-F238E27FC236}">
                  <a16:creationId xmlns:a16="http://schemas.microsoft.com/office/drawing/2014/main" id="{00000000-0008-0000-2700-0000047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re-create graphical output (independent of main setup)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25</xdr:row>
          <xdr:rowOff>0</xdr:rowOff>
        </xdr:to>
        <xdr:sp macro="" textlink="">
          <xdr:nvSpPr>
            <xdr:cNvPr id="421893" name="Button 5" hidden="1">
              <a:extLst>
                <a:ext uri="{63B3BB69-23CF-44E3-9099-C40C66FF867C}">
                  <a14:compatExt spid="_x0000_s421893"/>
                </a:ext>
                <a:ext uri="{FF2B5EF4-FFF2-40B4-BE49-F238E27FC236}">
                  <a16:creationId xmlns:a16="http://schemas.microsoft.com/office/drawing/2014/main" id="{00000000-0008-0000-2700-0000057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results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16</xdr:col>
          <xdr:colOff>9525</xdr:colOff>
          <xdr:row>21</xdr:row>
          <xdr:rowOff>0</xdr:rowOff>
        </xdr:to>
        <xdr:sp macro="" textlink="">
          <xdr:nvSpPr>
            <xdr:cNvPr id="421894" name="Button 6" hidden="1">
              <a:extLst>
                <a:ext uri="{63B3BB69-23CF-44E3-9099-C40C66FF867C}">
                  <a14:compatExt spid="_x0000_s421894"/>
                </a:ext>
                <a:ext uri="{FF2B5EF4-FFF2-40B4-BE49-F238E27FC236}">
                  <a16:creationId xmlns:a16="http://schemas.microsoft.com/office/drawing/2014/main" id="{00000000-0008-0000-2700-0000067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only data for this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21895" name="Button 7" hidden="1">
              <a:extLst>
                <a:ext uri="{63B3BB69-23CF-44E3-9099-C40C66FF867C}">
                  <a14:compatExt spid="_x0000_s421895"/>
                </a:ext>
                <a:ext uri="{FF2B5EF4-FFF2-40B4-BE49-F238E27FC236}">
                  <a16:creationId xmlns:a16="http://schemas.microsoft.com/office/drawing/2014/main" id="{00000000-0008-0000-2700-0000077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MACRO outputs for this scenario, process, keep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_draintool-BCSdilution-M4-v1.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to"/>
      <sheetName val="setup"/>
      <sheetName val="summary"/>
      <sheetName val="assessment"/>
      <sheetName val="grass (permanent)"/>
      <sheetName val="grass (rotational)"/>
      <sheetName val="oil seed rape"/>
      <sheetName val="potatoes"/>
      <sheetName val="vegetables (bulb)"/>
      <sheetName val="vegetables (leafy)"/>
      <sheetName val="vegetables (root)"/>
      <sheetName val="field beans"/>
      <sheetName val="winter cereals"/>
      <sheetName val="pome-stone fruit"/>
      <sheetName val="spring cereals"/>
      <sheetName val="raspberries"/>
      <sheetName val="strawberries"/>
      <sheetName val="hardy nursery"/>
      <sheetName val="sugar beet"/>
      <sheetName val="maize"/>
      <sheetName val="bro_cam"/>
      <sheetName val="bro_hil"/>
      <sheetName val="bro_ros"/>
      <sheetName val="bro_yeo"/>
      <sheetName val="cli_cam"/>
      <sheetName val="cli_hil"/>
      <sheetName val="cli_ros"/>
      <sheetName val="cli_yeo"/>
      <sheetName val="den_cam"/>
      <sheetName val="den_hil"/>
      <sheetName val="den_ros"/>
      <sheetName val="den_yeo"/>
      <sheetName val="han_cam"/>
      <sheetName val="han_hil"/>
      <sheetName val="han_ros"/>
      <sheetName val="han_yeo"/>
      <sheetName val="quo_cam"/>
      <sheetName val="quo_hil"/>
      <sheetName val="quo_ros"/>
      <sheetName val="quo_yeo"/>
    </sheetNames>
    <sheetDataSet>
      <sheetData sheetId="0"/>
      <sheetData sheetId="1">
        <row r="4">
          <cell r="A4" t="str">
            <v>generic name</v>
          </cell>
          <cell r="B4" t="str">
            <v>user defined name</v>
          </cell>
          <cell r="C4" t="str">
            <v>suffix</v>
          </cell>
          <cell r="D4" t="str">
            <v>file name</v>
          </cell>
          <cell r="E4" t="str">
            <v>scenario</v>
          </cell>
          <cell r="F4" t="str">
            <v>process</v>
          </cell>
          <cell r="G4" t="str">
            <v>graphics type</v>
          </cell>
        </row>
        <row r="5">
          <cell r="A5" t="str">
            <v>bro_cam</v>
          </cell>
          <cell r="D5" t="str">
            <v>bro_cam</v>
          </cell>
          <cell r="E5" t="str">
            <v>Brockhurst Cambridge</v>
          </cell>
          <cell r="F5" t="str">
            <v>yes</v>
          </cell>
          <cell r="G5" t="str">
            <v>PEC</v>
          </cell>
        </row>
        <row r="6">
          <cell r="A6" t="str">
            <v>bro_hil</v>
          </cell>
          <cell r="D6" t="str">
            <v>bro_hil</v>
          </cell>
          <cell r="E6" t="str">
            <v>Brockhurst Hillsborough</v>
          </cell>
          <cell r="F6" t="str">
            <v>yes</v>
          </cell>
          <cell r="G6" t="str">
            <v>PEC</v>
          </cell>
        </row>
        <row r="7">
          <cell r="A7" t="str">
            <v>bro_ros</v>
          </cell>
          <cell r="D7" t="str">
            <v>bro_ros</v>
          </cell>
          <cell r="E7" t="str">
            <v>Brockhurst Rosewarne</v>
          </cell>
          <cell r="F7" t="str">
            <v>no</v>
          </cell>
          <cell r="G7" t="str">
            <v>PEC</v>
          </cell>
        </row>
        <row r="8">
          <cell r="A8" t="str">
            <v>bro_yeo</v>
          </cell>
          <cell r="D8" t="str">
            <v>bro_yeo</v>
          </cell>
          <cell r="E8" t="str">
            <v>Brockhurst Yeowilton</v>
          </cell>
          <cell r="F8" t="str">
            <v>yes</v>
          </cell>
          <cell r="G8" t="str">
            <v>PEC</v>
          </cell>
        </row>
        <row r="9">
          <cell r="A9" t="str">
            <v>cli_cam</v>
          </cell>
          <cell r="D9" t="str">
            <v>cli_cam</v>
          </cell>
          <cell r="E9" t="str">
            <v>Clifton Cambridge</v>
          </cell>
          <cell r="F9" t="str">
            <v>yes</v>
          </cell>
          <cell r="G9" t="str">
            <v>PEC</v>
          </cell>
        </row>
        <row r="10">
          <cell r="A10" t="str">
            <v>cli_hil</v>
          </cell>
          <cell r="D10" t="str">
            <v>cli_hil</v>
          </cell>
          <cell r="E10" t="str">
            <v>Clifton Hillsborough</v>
          </cell>
          <cell r="F10" t="str">
            <v>yes</v>
          </cell>
          <cell r="G10" t="str">
            <v>PEC</v>
          </cell>
        </row>
        <row r="11">
          <cell r="A11" t="str">
            <v>cli_ros</v>
          </cell>
          <cell r="D11" t="str">
            <v>cli_ros</v>
          </cell>
          <cell r="E11" t="str">
            <v>Clifton Rosewarne</v>
          </cell>
          <cell r="F11" t="str">
            <v>no</v>
          </cell>
          <cell r="G11" t="str">
            <v>PEC</v>
          </cell>
        </row>
        <row r="12">
          <cell r="A12" t="str">
            <v>cli_yeo</v>
          </cell>
          <cell r="D12" t="str">
            <v>cli_yeo</v>
          </cell>
          <cell r="E12" t="str">
            <v>Clifton Yeowilton</v>
          </cell>
          <cell r="F12" t="str">
            <v>yes</v>
          </cell>
          <cell r="G12" t="str">
            <v>PEC</v>
          </cell>
        </row>
        <row r="13">
          <cell r="A13" t="str">
            <v>den_cam</v>
          </cell>
          <cell r="D13" t="str">
            <v>den_cam</v>
          </cell>
          <cell r="E13" t="str">
            <v>Denchworth Cambridge</v>
          </cell>
          <cell r="F13" t="str">
            <v>yes</v>
          </cell>
          <cell r="G13" t="str">
            <v>PEC</v>
          </cell>
        </row>
        <row r="14">
          <cell r="A14" t="str">
            <v>den_hil</v>
          </cell>
          <cell r="D14" t="str">
            <v>den_hil</v>
          </cell>
          <cell r="E14" t="str">
            <v>Denchworth Hillsborough</v>
          </cell>
          <cell r="F14" t="str">
            <v>yes</v>
          </cell>
          <cell r="G14" t="str">
            <v>PEC</v>
          </cell>
        </row>
        <row r="15">
          <cell r="A15" t="str">
            <v>den_ros</v>
          </cell>
          <cell r="D15" t="str">
            <v>den_ros</v>
          </cell>
          <cell r="E15" t="str">
            <v>Denchworth Rosewarne</v>
          </cell>
          <cell r="F15" t="str">
            <v>no</v>
          </cell>
          <cell r="G15" t="str">
            <v>PEC</v>
          </cell>
        </row>
        <row r="16">
          <cell r="A16" t="str">
            <v>den_yeo</v>
          </cell>
          <cell r="D16" t="str">
            <v>den_yeo</v>
          </cell>
          <cell r="E16" t="str">
            <v>Denchworth Yeowilton</v>
          </cell>
          <cell r="F16" t="str">
            <v>yes</v>
          </cell>
          <cell r="G16" t="str">
            <v>PEC</v>
          </cell>
        </row>
        <row r="17">
          <cell r="A17" t="str">
            <v>han_cam</v>
          </cell>
          <cell r="D17" t="str">
            <v>han_cam</v>
          </cell>
          <cell r="E17" t="str">
            <v>Hanslope Cambridge</v>
          </cell>
          <cell r="F17" t="str">
            <v>yes</v>
          </cell>
          <cell r="G17" t="str">
            <v>PEC</v>
          </cell>
        </row>
        <row r="18">
          <cell r="A18" t="str">
            <v>han_hil</v>
          </cell>
          <cell r="D18" t="str">
            <v>han_hil</v>
          </cell>
          <cell r="E18" t="str">
            <v>Hanslope Hillsborough</v>
          </cell>
          <cell r="F18" t="str">
            <v>yes</v>
          </cell>
          <cell r="G18" t="str">
            <v>PEC</v>
          </cell>
        </row>
        <row r="19">
          <cell r="A19" t="str">
            <v>han_ros</v>
          </cell>
          <cell r="D19" t="str">
            <v>han_ros</v>
          </cell>
          <cell r="E19" t="str">
            <v>Hanslope Rosewarne</v>
          </cell>
          <cell r="F19" t="str">
            <v>no</v>
          </cell>
          <cell r="G19" t="str">
            <v>PEC</v>
          </cell>
        </row>
        <row r="20">
          <cell r="A20" t="str">
            <v>han_yeo</v>
          </cell>
          <cell r="D20" t="str">
            <v>han_yeo</v>
          </cell>
          <cell r="E20" t="str">
            <v>Hanslope Yeowilton</v>
          </cell>
          <cell r="F20" t="str">
            <v>yes</v>
          </cell>
          <cell r="G20" t="str">
            <v>PEC</v>
          </cell>
        </row>
        <row r="21">
          <cell r="A21" t="str">
            <v>quo_cam</v>
          </cell>
          <cell r="D21" t="str">
            <v>quo_cam</v>
          </cell>
          <cell r="E21" t="str">
            <v>Quorndon Cambridge</v>
          </cell>
          <cell r="F21" t="str">
            <v>yes</v>
          </cell>
          <cell r="G21" t="str">
            <v>PEC</v>
          </cell>
        </row>
        <row r="22">
          <cell r="A22" t="str">
            <v>quo_hil</v>
          </cell>
          <cell r="D22" t="str">
            <v>quo_hil</v>
          </cell>
          <cell r="E22" t="str">
            <v>Quorndon Hillsborough</v>
          </cell>
          <cell r="F22" t="str">
            <v>yes</v>
          </cell>
          <cell r="G22" t="str">
            <v>PEC</v>
          </cell>
        </row>
        <row r="23">
          <cell r="A23" t="str">
            <v>quo_ros</v>
          </cell>
          <cell r="D23" t="str">
            <v>quo_ros</v>
          </cell>
          <cell r="E23" t="str">
            <v>Quorndon Rosewarne</v>
          </cell>
          <cell r="F23" t="str">
            <v>no</v>
          </cell>
          <cell r="G23" t="str">
            <v>PEC</v>
          </cell>
        </row>
        <row r="24">
          <cell r="A24" t="str">
            <v>quo_yeo</v>
          </cell>
          <cell r="D24" t="str">
            <v>quo_yeo</v>
          </cell>
          <cell r="E24" t="str">
            <v>Quorndon Yeowilton</v>
          </cell>
          <cell r="F24" t="str">
            <v>yes</v>
          </cell>
          <cell r="G24" t="str">
            <v>PEC</v>
          </cell>
        </row>
        <row r="28">
          <cell r="B28">
            <v>1</v>
          </cell>
        </row>
        <row r="29">
          <cell r="B29">
            <v>3</v>
          </cell>
        </row>
        <row r="30">
          <cell r="B30">
            <v>30</v>
          </cell>
        </row>
        <row r="31">
          <cell r="B31">
            <v>10956</v>
          </cell>
        </row>
        <row r="33">
          <cell r="B33">
            <v>1E-3</v>
          </cell>
        </row>
        <row r="34">
          <cell r="B34" t="str">
            <v>0.000</v>
          </cell>
        </row>
        <row r="38">
          <cell r="B38">
            <v>7</v>
          </cell>
        </row>
        <row r="120">
          <cell r="C120" t="str">
            <v>@</v>
          </cell>
        </row>
        <row r="122">
          <cell r="C122" t="str">
            <v xml:space="preserve">
</v>
          </cell>
        </row>
      </sheetData>
      <sheetData sheetId="2">
        <row r="12">
          <cell r="N12" t="str">
            <v>0.00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7">
          <cell r="B7" t="str">
            <v>Denchworth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PECperc@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6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66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Relationship Id="rId9" Type="http://schemas.openxmlformats.org/officeDocument/2006/relationships/ctrlProp" Target="../ctrlProps/ctrlProp69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7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72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0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7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78.xml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Relationship Id="rId9" Type="http://schemas.openxmlformats.org/officeDocument/2006/relationships/ctrlProp" Target="../ctrlProps/ctrlProp81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9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6" Type="http://schemas.openxmlformats.org/officeDocument/2006/relationships/ctrlProp" Target="../ctrlProps/ctrlProp90.xml"/><Relationship Id="rId5" Type="http://schemas.openxmlformats.org/officeDocument/2006/relationships/ctrlProp" Target="../ctrlProps/ctrlProp89.xml"/><Relationship Id="rId4" Type="http://schemas.openxmlformats.org/officeDocument/2006/relationships/ctrlProp" Target="../ctrlProps/ctrlProp88.xml"/><Relationship Id="rId9" Type="http://schemas.openxmlformats.org/officeDocument/2006/relationships/ctrlProp" Target="../ctrlProps/ctrlProp93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97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6" Type="http://schemas.openxmlformats.org/officeDocument/2006/relationships/ctrlProp" Target="../ctrlProps/ctrlProp96.xml"/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0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6" Type="http://schemas.openxmlformats.org/officeDocument/2006/relationships/ctrlProp" Target="../ctrlProps/ctrlProp102.xml"/><Relationship Id="rId5" Type="http://schemas.openxmlformats.org/officeDocument/2006/relationships/ctrlProp" Target="../ctrlProps/ctrlProp101.xml"/><Relationship Id="rId4" Type="http://schemas.openxmlformats.org/officeDocument/2006/relationships/ctrlProp" Target="../ctrlProps/ctrlProp100.xml"/><Relationship Id="rId9" Type="http://schemas.openxmlformats.org/officeDocument/2006/relationships/ctrlProp" Target="../ctrlProps/ctrlProp105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0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09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Relationship Id="rId9" Type="http://schemas.openxmlformats.org/officeDocument/2006/relationships/ctrlProp" Target="../ctrlProps/ctrlProp111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2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2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6" Type="http://schemas.openxmlformats.org/officeDocument/2006/relationships/ctrlProp" Target="../ctrlProps/ctrlProp120.xml"/><Relationship Id="rId5" Type="http://schemas.openxmlformats.org/officeDocument/2006/relationships/ctrlProp" Target="../ctrlProps/ctrlProp119.xml"/><Relationship Id="rId4" Type="http://schemas.openxmlformats.org/officeDocument/2006/relationships/ctrlProp" Target="../ctrlProps/ctrlProp118.xml"/><Relationship Id="rId9" Type="http://schemas.openxmlformats.org/officeDocument/2006/relationships/ctrlProp" Target="../ctrlProps/ctrlProp1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6"/>
  <sheetViews>
    <sheetView workbookViewId="0">
      <selection activeCell="F44" sqref="F44"/>
    </sheetView>
  </sheetViews>
  <sheetFormatPr baseColWidth="10" defaultColWidth="9" defaultRowHeight="11.25" x14ac:dyDescent="0.2"/>
  <cols>
    <col min="1" max="2" width="9" style="2"/>
    <col min="3" max="3" width="12.625" style="2" customWidth="1"/>
    <col min="4" max="5" width="10.625" style="4" customWidth="1"/>
    <col min="6" max="16384" width="9" style="2"/>
  </cols>
  <sheetData>
    <row r="1" spans="1:9" x14ac:dyDescent="0.2">
      <c r="A1" s="1" t="s">
        <v>1307</v>
      </c>
    </row>
    <row r="2" spans="1:9" s="218" customFormat="1" x14ac:dyDescent="0.2">
      <c r="A2" s="216" t="s">
        <v>1354</v>
      </c>
      <c r="B2" s="216"/>
      <c r="C2" s="216"/>
      <c r="D2" s="217"/>
      <c r="E2" s="217"/>
      <c r="F2" s="216"/>
      <c r="G2" s="216"/>
      <c r="H2" s="216"/>
      <c r="I2" s="216"/>
    </row>
    <row r="3" spans="1:9" x14ac:dyDescent="0.2">
      <c r="A3" s="44" t="s">
        <v>562</v>
      </c>
    </row>
    <row r="5" spans="1:9" x14ac:dyDescent="0.2">
      <c r="A5" s="2" t="s">
        <v>1364</v>
      </c>
    </row>
    <row r="6" spans="1:9" x14ac:dyDescent="0.2">
      <c r="A6" s="2" t="s">
        <v>546</v>
      </c>
    </row>
    <row r="7" spans="1:9" x14ac:dyDescent="0.2">
      <c r="A7" s="219" t="s">
        <v>669</v>
      </c>
    </row>
    <row r="8" spans="1:9" x14ac:dyDescent="0.2">
      <c r="A8" s="2" t="s">
        <v>547</v>
      </c>
    </row>
    <row r="9" spans="1:9" x14ac:dyDescent="0.2">
      <c r="B9" s="2" t="s">
        <v>1365</v>
      </c>
    </row>
    <row r="10" spans="1:9" x14ac:dyDescent="0.2">
      <c r="B10" s="2" t="s">
        <v>548</v>
      </c>
    </row>
    <row r="11" spans="1:9" x14ac:dyDescent="0.2">
      <c r="B11" s="2" t="s">
        <v>670</v>
      </c>
    </row>
    <row r="12" spans="1:9" x14ac:dyDescent="0.2">
      <c r="C12" s="43" t="s">
        <v>1366</v>
      </c>
    </row>
    <row r="13" spans="1:9" x14ac:dyDescent="0.2">
      <c r="C13" s="43" t="s">
        <v>1367</v>
      </c>
    </row>
    <row r="14" spans="1:9" x14ac:dyDescent="0.2">
      <c r="B14" s="2" t="s">
        <v>549</v>
      </c>
    </row>
    <row r="15" spans="1:9" x14ac:dyDescent="0.2">
      <c r="B15" s="2" t="s">
        <v>662</v>
      </c>
    </row>
    <row r="16" spans="1:9" x14ac:dyDescent="0.2">
      <c r="B16" s="219" t="s">
        <v>1368</v>
      </c>
    </row>
    <row r="17" spans="1:3" x14ac:dyDescent="0.2">
      <c r="B17" s="2" t="s">
        <v>701</v>
      </c>
    </row>
    <row r="18" spans="1:3" x14ac:dyDescent="0.2">
      <c r="A18" s="2" t="s">
        <v>550</v>
      </c>
    </row>
    <row r="19" spans="1:3" x14ac:dyDescent="0.2">
      <c r="B19" s="219" t="s">
        <v>551</v>
      </c>
    </row>
    <row r="20" spans="1:3" x14ac:dyDescent="0.2">
      <c r="B20" s="2" t="s">
        <v>553</v>
      </c>
    </row>
    <row r="21" spans="1:3" x14ac:dyDescent="0.2">
      <c r="B21" s="2" t="s">
        <v>552</v>
      </c>
    </row>
    <row r="22" spans="1:3" x14ac:dyDescent="0.2">
      <c r="B22" s="2" t="s">
        <v>554</v>
      </c>
    </row>
    <row r="23" spans="1:3" x14ac:dyDescent="0.2">
      <c r="A23" s="2" t="s">
        <v>663</v>
      </c>
    </row>
    <row r="24" spans="1:3" x14ac:dyDescent="0.2">
      <c r="B24" s="2" t="s">
        <v>555</v>
      </c>
    </row>
    <row r="25" spans="1:3" x14ac:dyDescent="0.2">
      <c r="B25" s="219" t="s">
        <v>556</v>
      </c>
    </row>
    <row r="26" spans="1:3" x14ac:dyDescent="0.2">
      <c r="B26" s="2" t="s">
        <v>557</v>
      </c>
    </row>
    <row r="27" spans="1:3" x14ac:dyDescent="0.2">
      <c r="C27" s="43" t="s">
        <v>558</v>
      </c>
    </row>
    <row r="28" spans="1:3" x14ac:dyDescent="0.2">
      <c r="C28" s="43" t="s">
        <v>559</v>
      </c>
    </row>
    <row r="29" spans="1:3" x14ac:dyDescent="0.2">
      <c r="B29" s="2" t="s">
        <v>560</v>
      </c>
    </row>
    <row r="30" spans="1:3" x14ac:dyDescent="0.2">
      <c r="B30" s="2" t="s">
        <v>561</v>
      </c>
    </row>
    <row r="31" spans="1:3" x14ac:dyDescent="0.2">
      <c r="A31" s="2" t="s">
        <v>789</v>
      </c>
    </row>
    <row r="32" spans="1:3" x14ac:dyDescent="0.2">
      <c r="A32" s="2" t="s">
        <v>655</v>
      </c>
    </row>
    <row r="34" spans="1:6" x14ac:dyDescent="0.2">
      <c r="A34" s="199" t="s">
        <v>1298</v>
      </c>
    </row>
    <row r="35" spans="1:6" x14ac:dyDescent="0.2">
      <c r="A35" s="23" t="s">
        <v>1299</v>
      </c>
      <c r="B35" s="23" t="s">
        <v>1300</v>
      </c>
      <c r="C35" s="23" t="s">
        <v>1301</v>
      </c>
      <c r="D35" s="38" t="s">
        <v>1304</v>
      </c>
      <c r="E35" s="38" t="s">
        <v>1305</v>
      </c>
      <c r="F35" s="23" t="s">
        <v>479</v>
      </c>
    </row>
    <row r="36" spans="1:6" x14ac:dyDescent="0.2">
      <c r="A36" s="2" t="s">
        <v>1310</v>
      </c>
      <c r="B36" s="2" t="s">
        <v>1311</v>
      </c>
      <c r="C36" s="2" t="s">
        <v>1312</v>
      </c>
      <c r="D36" s="4" t="s">
        <v>1313</v>
      </c>
      <c r="E36" s="4" t="s">
        <v>1314</v>
      </c>
      <c r="F36" s="2" t="s">
        <v>1315</v>
      </c>
    </row>
    <row r="37" spans="1:6" x14ac:dyDescent="0.2">
      <c r="A37" s="2" t="s">
        <v>572</v>
      </c>
      <c r="B37" s="2" t="s">
        <v>1302</v>
      </c>
      <c r="C37" s="2" t="s">
        <v>1303</v>
      </c>
      <c r="D37" s="4">
        <v>17</v>
      </c>
      <c r="E37" s="4">
        <v>7</v>
      </c>
      <c r="F37" s="2" t="s">
        <v>1309</v>
      </c>
    </row>
    <row r="38" spans="1:6" x14ac:dyDescent="0.2">
      <c r="A38" s="2" t="s">
        <v>572</v>
      </c>
      <c r="B38" s="2" t="s">
        <v>1332</v>
      </c>
      <c r="C38" s="2" t="s">
        <v>1316</v>
      </c>
      <c r="D38" s="4">
        <v>1</v>
      </c>
      <c r="E38" s="4">
        <v>1</v>
      </c>
      <c r="F38" s="2" t="s">
        <v>1324</v>
      </c>
    </row>
    <row r="39" spans="1:6" x14ac:dyDescent="0.2">
      <c r="B39" s="2" t="s">
        <v>1333</v>
      </c>
      <c r="C39" s="2" t="s">
        <v>1317</v>
      </c>
      <c r="D39" s="4">
        <v>2</v>
      </c>
      <c r="E39" s="4">
        <v>5</v>
      </c>
      <c r="F39" s="2" t="s">
        <v>1325</v>
      </c>
    </row>
    <row r="40" spans="1:6" x14ac:dyDescent="0.2">
      <c r="B40" s="2" t="s">
        <v>1334</v>
      </c>
      <c r="C40" s="2" t="s">
        <v>1318</v>
      </c>
      <c r="D40" s="4">
        <v>4</v>
      </c>
      <c r="E40" s="4">
        <v>2</v>
      </c>
      <c r="F40" s="2" t="s">
        <v>1326</v>
      </c>
    </row>
    <row r="41" spans="1:6" x14ac:dyDescent="0.2">
      <c r="B41" s="2" t="s">
        <v>1335</v>
      </c>
      <c r="C41" s="2" t="s">
        <v>1319</v>
      </c>
      <c r="D41" s="4">
        <v>6</v>
      </c>
      <c r="E41" s="4">
        <v>3</v>
      </c>
      <c r="F41" s="2" t="s">
        <v>1327</v>
      </c>
    </row>
    <row r="42" spans="1:6" x14ac:dyDescent="0.2">
      <c r="B42" s="2" t="s">
        <v>1336</v>
      </c>
      <c r="C42" s="2" t="s">
        <v>1320</v>
      </c>
      <c r="D42" s="4">
        <v>7</v>
      </c>
      <c r="E42" s="4">
        <v>4</v>
      </c>
      <c r="F42" s="2" t="s">
        <v>1328</v>
      </c>
    </row>
    <row r="43" spans="1:6" x14ac:dyDescent="0.2">
      <c r="B43" s="2" t="s">
        <v>1337</v>
      </c>
      <c r="C43" s="2" t="s">
        <v>1321</v>
      </c>
      <c r="D43" s="4">
        <v>8</v>
      </c>
      <c r="E43" s="4">
        <v>5</v>
      </c>
      <c r="F43" s="2" t="s">
        <v>1329</v>
      </c>
    </row>
    <row r="44" spans="1:6" x14ac:dyDescent="0.2">
      <c r="B44" s="2" t="s">
        <v>1338</v>
      </c>
      <c r="C44" s="2" t="s">
        <v>1322</v>
      </c>
      <c r="D44" s="4">
        <v>9</v>
      </c>
      <c r="E44" s="4">
        <v>6</v>
      </c>
      <c r="F44" s="2" t="s">
        <v>1330</v>
      </c>
    </row>
    <row r="45" spans="1:6" x14ac:dyDescent="0.2">
      <c r="A45" s="23"/>
      <c r="B45" s="2" t="s">
        <v>1339</v>
      </c>
      <c r="C45" s="2" t="s">
        <v>1323</v>
      </c>
      <c r="D45" s="4">
        <v>10</v>
      </c>
      <c r="E45" s="4">
        <v>7</v>
      </c>
      <c r="F45" s="2" t="s">
        <v>1331</v>
      </c>
    </row>
    <row r="46" spans="1:6" x14ac:dyDescent="0.2">
      <c r="A46" s="2" t="s">
        <v>1340</v>
      </c>
      <c r="B46" s="2" t="s">
        <v>1341</v>
      </c>
      <c r="C46" s="2" t="s">
        <v>1342</v>
      </c>
      <c r="F46" s="2" t="s">
        <v>1343</v>
      </c>
    </row>
  </sheetData>
  <phoneticPr fontId="11" type="noConversion"/>
  <pageMargins left="0.75" right="0.75" top="1" bottom="1" header="0.5" footer="0.5"/>
  <pageSetup paperSize="9" orientation="portrait" horizontalDpi="1200" verticalDpi="1200" r:id="rId1"/>
  <headerFooter alignWithMargins="0">
    <oddFooter>&amp;R&amp;1#&amp;"Calibri"&amp;22&amp;KFF8939RESTRICTED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0962"/>
  <sheetViews>
    <sheetView tabSelected="1" workbookViewId="0"/>
  </sheetViews>
  <sheetFormatPr baseColWidth="10" defaultColWidth="9" defaultRowHeight="11.25" customHeight="1" zeroHeight="1" outlineLevelCol="1" x14ac:dyDescent="0.2"/>
  <cols>
    <col min="1" max="1" width="13.125" style="2" customWidth="1"/>
    <col min="2" max="2" width="20.625" style="2" customWidth="1"/>
    <col min="3" max="5" width="16.625" style="2" customWidth="1"/>
    <col min="6" max="6" width="13.375" style="2" customWidth="1"/>
    <col min="7" max="11" width="9" style="2"/>
    <col min="12" max="18" width="2.625" style="2" customWidth="1"/>
    <col min="19" max="20" width="9" style="2" hidden="1" customWidth="1" outlineLevel="1"/>
    <col min="21" max="23" width="9" style="4" hidden="1" customWidth="1" outlineLevel="1"/>
    <col min="24" max="24" width="9" style="2" hidden="1" customWidth="1" outlineLevel="1"/>
    <col min="25" max="25" width="9" style="2" collapsed="1"/>
    <col min="26" max="16384" width="9" style="2"/>
  </cols>
  <sheetData>
    <row r="1" spans="1:23" x14ac:dyDescent="0.2">
      <c r="A1" s="1" t="s">
        <v>1395</v>
      </c>
      <c r="C1" s="26" t="s">
        <v>571</v>
      </c>
      <c r="D1" s="46" t="str">
        <f ca="1">getversion()</f>
        <v>0.3</v>
      </c>
      <c r="F1" s="3" t="s">
        <v>0</v>
      </c>
      <c r="S1" s="4" t="s">
        <v>1</v>
      </c>
      <c r="T1" s="5" t="s">
        <v>2</v>
      </c>
    </row>
    <row r="2" spans="1:23" x14ac:dyDescent="0.2">
      <c r="F2" s="44" t="s">
        <v>626</v>
      </c>
      <c r="S2" s="6" t="s">
        <v>3</v>
      </c>
      <c r="T2" s="7" t="s">
        <v>4</v>
      </c>
    </row>
    <row r="3" spans="1:23" x14ac:dyDescent="0.2">
      <c r="A3" s="8" t="s">
        <v>5</v>
      </c>
      <c r="S3" s="28" t="s">
        <v>450</v>
      </c>
      <c r="T3" s="5">
        <v>1991</v>
      </c>
      <c r="U3" s="233">
        <v>33239</v>
      </c>
      <c r="V3" s="233" t="str">
        <f>TEXT(MONTH(U3),"00") &amp;TEXT(DAY(U3),"00")</f>
        <v>0101</v>
      </c>
      <c r="W3" s="4">
        <f>YEAR(U3)</f>
        <v>1991</v>
      </c>
    </row>
    <row r="4" spans="1:23" s="10" customFormat="1" ht="11.25" customHeight="1" x14ac:dyDescent="0.2">
      <c r="A4" s="9" t="s">
        <v>7</v>
      </c>
      <c r="B4" s="9" t="s">
        <v>8</v>
      </c>
      <c r="C4" s="9" t="s">
        <v>9</v>
      </c>
      <c r="D4" s="9" t="s">
        <v>10</v>
      </c>
      <c r="E4" s="10" t="s">
        <v>11</v>
      </c>
      <c r="F4" s="9" t="s">
        <v>12</v>
      </c>
      <c r="G4" s="10" t="s">
        <v>13</v>
      </c>
      <c r="H4" s="9" t="s">
        <v>14</v>
      </c>
      <c r="S4" s="28" t="s">
        <v>90</v>
      </c>
      <c r="T4" s="5">
        <v>1991</v>
      </c>
      <c r="U4" s="233">
        <v>33240</v>
      </c>
      <c r="V4" s="233" t="str">
        <f>TEXT(MONTH(U4),"00") &amp;TEXT(DAY(U4),"00")</f>
        <v>0102</v>
      </c>
      <c r="W4" s="4">
        <f t="shared" ref="W4:W67" si="0">YEAR(U4)</f>
        <v>1991</v>
      </c>
    </row>
    <row r="5" spans="1:23" x14ac:dyDescent="0.2">
      <c r="A5" s="4" t="s">
        <v>15</v>
      </c>
      <c r="B5" s="12" t="s">
        <v>1398</v>
      </c>
      <c r="C5" s="12"/>
      <c r="D5" s="4" t="str">
        <f>CONCATENATE(IF(B5="",A5,B5),C5)</f>
        <v>parbdry</v>
      </c>
      <c r="E5" s="13" t="s">
        <v>1373</v>
      </c>
      <c r="F5" s="12" t="s">
        <v>16</v>
      </c>
      <c r="G5" s="12" t="s">
        <v>618</v>
      </c>
      <c r="H5" s="14" t="str">
        <f ca="1">IF(ISERROR(INDIRECT(ADDRESS(ROW($D$1),COLUMN($D$1),,,$A5))), "failed", INDIRECT(ADDRESS(ROW($D$1),COLUMN($D$1),,,$A5)))</f>
        <v>empty</v>
      </c>
      <c r="S5" s="28" t="s">
        <v>91</v>
      </c>
      <c r="T5" s="5">
        <v>1991</v>
      </c>
      <c r="U5" s="233">
        <v>33241</v>
      </c>
      <c r="V5" s="233" t="str">
        <f t="shared" ref="V5:V67" si="1">TEXT(MONTH(U5),"00") &amp;TEXT(DAY(U5),"00")</f>
        <v>0103</v>
      </c>
      <c r="W5" s="4">
        <f t="shared" si="0"/>
        <v>1991</v>
      </c>
    </row>
    <row r="6" spans="1:23" x14ac:dyDescent="0.2">
      <c r="A6" s="4" t="s">
        <v>18</v>
      </c>
      <c r="B6" s="12"/>
      <c r="C6" s="12"/>
      <c r="D6" s="4" t="str">
        <f t="shared" ref="D6:D24" si="2">CONCATENATE(IF(B6="",A6,B6),C6)</f>
        <v>bro_hil</v>
      </c>
      <c r="E6" s="13" t="s">
        <v>1374</v>
      </c>
      <c r="F6" s="12" t="s">
        <v>1357</v>
      </c>
      <c r="G6" s="12" t="s">
        <v>618</v>
      </c>
      <c r="H6" s="14" t="str">
        <f t="shared" ref="H6:H24" ca="1" si="3">IF(ISERROR(INDIRECT(ADDRESS(ROW($D$1),COLUMN($D$1),,,$A6))), "failed", INDIRECT(ADDRESS(ROW($D$1),COLUMN($D$1),,,$A6)))</f>
        <v>empty</v>
      </c>
      <c r="S6" s="28" t="s">
        <v>92</v>
      </c>
      <c r="T6" s="5">
        <v>1991</v>
      </c>
      <c r="U6" s="233">
        <v>33242</v>
      </c>
      <c r="V6" s="233" t="str">
        <f t="shared" si="1"/>
        <v>0104</v>
      </c>
      <c r="W6" s="4">
        <f t="shared" si="0"/>
        <v>1991</v>
      </c>
    </row>
    <row r="7" spans="1:23" x14ac:dyDescent="0.2">
      <c r="A7" s="4" t="s">
        <v>19</v>
      </c>
      <c r="B7" s="12"/>
      <c r="C7" s="12"/>
      <c r="D7" s="4" t="str">
        <f t="shared" si="2"/>
        <v>bro_ros</v>
      </c>
      <c r="E7" s="13" t="s">
        <v>20</v>
      </c>
      <c r="F7" s="12" t="s">
        <v>1357</v>
      </c>
      <c r="G7" s="12" t="s">
        <v>618</v>
      </c>
      <c r="H7" s="14" t="str">
        <f t="shared" ca="1" si="3"/>
        <v>empty</v>
      </c>
      <c r="S7" s="28" t="s">
        <v>93</v>
      </c>
      <c r="T7" s="5">
        <v>1991</v>
      </c>
      <c r="U7" s="233">
        <v>33243</v>
      </c>
      <c r="V7" s="233" t="str">
        <f t="shared" si="1"/>
        <v>0105</v>
      </c>
      <c r="W7" s="4">
        <f t="shared" si="0"/>
        <v>1991</v>
      </c>
    </row>
    <row r="8" spans="1:23" x14ac:dyDescent="0.2">
      <c r="A8" s="4" t="s">
        <v>21</v>
      </c>
      <c r="B8" s="12"/>
      <c r="C8" s="12"/>
      <c r="D8" s="4" t="str">
        <f t="shared" si="2"/>
        <v>bro_yeo</v>
      </c>
      <c r="E8" s="13" t="s">
        <v>1375</v>
      </c>
      <c r="F8" s="12" t="s">
        <v>1357</v>
      </c>
      <c r="G8" s="12" t="s">
        <v>618</v>
      </c>
      <c r="H8" s="14" t="str">
        <f t="shared" ca="1" si="3"/>
        <v>empty</v>
      </c>
      <c r="S8" s="28" t="s">
        <v>94</v>
      </c>
      <c r="T8" s="5">
        <v>1991</v>
      </c>
      <c r="U8" s="233">
        <v>33244</v>
      </c>
      <c r="V8" s="233" t="str">
        <f t="shared" si="1"/>
        <v>0106</v>
      </c>
      <c r="W8" s="4">
        <f t="shared" si="0"/>
        <v>1991</v>
      </c>
    </row>
    <row r="9" spans="1:23" x14ac:dyDescent="0.2">
      <c r="A9" s="4" t="s">
        <v>22</v>
      </c>
      <c r="B9" s="12"/>
      <c r="C9" s="12"/>
      <c r="D9" s="4" t="str">
        <f t="shared" si="2"/>
        <v>cli_cam</v>
      </c>
      <c r="E9" s="13" t="s">
        <v>1376</v>
      </c>
      <c r="F9" s="12" t="s">
        <v>1357</v>
      </c>
      <c r="G9" s="12" t="s">
        <v>618</v>
      </c>
      <c r="H9" s="14" t="str">
        <f t="shared" ca="1" si="3"/>
        <v>empty</v>
      </c>
      <c r="S9" s="28" t="s">
        <v>95</v>
      </c>
      <c r="T9" s="5">
        <v>1991</v>
      </c>
      <c r="U9" s="233">
        <v>33245</v>
      </c>
      <c r="V9" s="233" t="str">
        <f t="shared" si="1"/>
        <v>0107</v>
      </c>
      <c r="W9" s="4">
        <f t="shared" si="0"/>
        <v>1991</v>
      </c>
    </row>
    <row r="10" spans="1:23" x14ac:dyDescent="0.2">
      <c r="A10" s="4" t="s">
        <v>23</v>
      </c>
      <c r="B10" s="12"/>
      <c r="C10" s="12"/>
      <c r="D10" s="4" t="str">
        <f t="shared" si="2"/>
        <v>cli_hil</v>
      </c>
      <c r="E10" s="13" t="s">
        <v>1377</v>
      </c>
      <c r="F10" s="12" t="s">
        <v>1357</v>
      </c>
      <c r="G10" s="12" t="s">
        <v>618</v>
      </c>
      <c r="H10" s="14" t="str">
        <f t="shared" ca="1" si="3"/>
        <v>empty</v>
      </c>
      <c r="S10" s="28" t="s">
        <v>96</v>
      </c>
      <c r="T10" s="5">
        <v>1991</v>
      </c>
      <c r="U10" s="233">
        <v>33246</v>
      </c>
      <c r="V10" s="233" t="str">
        <f t="shared" si="1"/>
        <v>0108</v>
      </c>
      <c r="W10" s="4">
        <f t="shared" si="0"/>
        <v>1991</v>
      </c>
    </row>
    <row r="11" spans="1:23" x14ac:dyDescent="0.2">
      <c r="A11" s="4" t="s">
        <v>24</v>
      </c>
      <c r="B11" s="12"/>
      <c r="C11" s="12"/>
      <c r="D11" s="4" t="str">
        <f t="shared" si="2"/>
        <v>cli_ros</v>
      </c>
      <c r="E11" s="13" t="s">
        <v>25</v>
      </c>
      <c r="F11" s="12" t="s">
        <v>1357</v>
      </c>
      <c r="G11" s="12" t="s">
        <v>618</v>
      </c>
      <c r="H11" s="14" t="str">
        <f t="shared" ca="1" si="3"/>
        <v>empty</v>
      </c>
      <c r="S11" s="28" t="s">
        <v>97</v>
      </c>
      <c r="T11" s="5">
        <v>1991</v>
      </c>
      <c r="U11" s="233">
        <v>33247</v>
      </c>
      <c r="V11" s="233" t="str">
        <f t="shared" si="1"/>
        <v>0109</v>
      </c>
      <c r="W11" s="4">
        <f t="shared" si="0"/>
        <v>1991</v>
      </c>
    </row>
    <row r="12" spans="1:23" x14ac:dyDescent="0.2">
      <c r="A12" s="4" t="s">
        <v>26</v>
      </c>
      <c r="B12" s="12"/>
      <c r="C12" s="12"/>
      <c r="D12" s="4" t="str">
        <f t="shared" si="2"/>
        <v>cli_yeo</v>
      </c>
      <c r="E12" s="13" t="s">
        <v>1378</v>
      </c>
      <c r="F12" s="12" t="s">
        <v>1357</v>
      </c>
      <c r="G12" s="12" t="s">
        <v>618</v>
      </c>
      <c r="H12" s="14" t="str">
        <f t="shared" ca="1" si="3"/>
        <v>empty</v>
      </c>
      <c r="S12" s="28" t="s">
        <v>98</v>
      </c>
      <c r="T12" s="5">
        <v>1991</v>
      </c>
      <c r="U12" s="233">
        <v>33248</v>
      </c>
      <c r="V12" s="233" t="str">
        <f t="shared" si="1"/>
        <v>0110</v>
      </c>
      <c r="W12" s="4">
        <f t="shared" si="0"/>
        <v>1991</v>
      </c>
    </row>
    <row r="13" spans="1:23" x14ac:dyDescent="0.2">
      <c r="A13" s="4" t="s">
        <v>27</v>
      </c>
      <c r="B13" s="12"/>
      <c r="C13" s="12"/>
      <c r="D13" s="4" t="str">
        <f t="shared" si="2"/>
        <v>den_cam</v>
      </c>
      <c r="E13" s="13" t="s">
        <v>1379</v>
      </c>
      <c r="F13" s="12" t="s">
        <v>1357</v>
      </c>
      <c r="G13" s="12" t="s">
        <v>618</v>
      </c>
      <c r="H13" s="14" t="str">
        <f t="shared" ca="1" si="3"/>
        <v>empty</v>
      </c>
      <c r="S13" s="28" t="s">
        <v>99</v>
      </c>
      <c r="T13" s="5">
        <v>1991</v>
      </c>
      <c r="U13" s="233">
        <v>33249</v>
      </c>
      <c r="V13" s="233" t="str">
        <f t="shared" si="1"/>
        <v>0111</v>
      </c>
      <c r="W13" s="4">
        <f t="shared" si="0"/>
        <v>1991</v>
      </c>
    </row>
    <row r="14" spans="1:23" x14ac:dyDescent="0.2">
      <c r="A14" s="4" t="s">
        <v>28</v>
      </c>
      <c r="B14" s="12"/>
      <c r="C14" s="12"/>
      <c r="D14" s="4" t="str">
        <f t="shared" si="2"/>
        <v>den_hil</v>
      </c>
      <c r="E14" s="13" t="s">
        <v>1380</v>
      </c>
      <c r="F14" s="12" t="s">
        <v>1357</v>
      </c>
      <c r="G14" s="12" t="s">
        <v>618</v>
      </c>
      <c r="H14" s="14" t="str">
        <f t="shared" ca="1" si="3"/>
        <v>empty</v>
      </c>
      <c r="S14" s="28" t="s">
        <v>100</v>
      </c>
      <c r="T14" s="5">
        <v>1991</v>
      </c>
      <c r="U14" s="233">
        <v>33250</v>
      </c>
      <c r="V14" s="233" t="str">
        <f t="shared" si="1"/>
        <v>0112</v>
      </c>
      <c r="W14" s="4">
        <f t="shared" si="0"/>
        <v>1991</v>
      </c>
    </row>
    <row r="15" spans="1:23" x14ac:dyDescent="0.2">
      <c r="A15" s="4" t="s">
        <v>29</v>
      </c>
      <c r="B15" s="12"/>
      <c r="C15" s="12"/>
      <c r="D15" s="4" t="str">
        <f t="shared" si="2"/>
        <v>den_ros</v>
      </c>
      <c r="E15" s="13" t="s">
        <v>30</v>
      </c>
      <c r="F15" s="12" t="s">
        <v>1357</v>
      </c>
      <c r="G15" s="12" t="s">
        <v>618</v>
      </c>
      <c r="H15" s="14" t="str">
        <f t="shared" ca="1" si="3"/>
        <v>empty</v>
      </c>
      <c r="S15" s="28" t="s">
        <v>101</v>
      </c>
      <c r="T15" s="5">
        <v>1991</v>
      </c>
      <c r="U15" s="233">
        <v>33251</v>
      </c>
      <c r="V15" s="233" t="str">
        <f t="shared" si="1"/>
        <v>0113</v>
      </c>
      <c r="W15" s="4">
        <f t="shared" si="0"/>
        <v>1991</v>
      </c>
    </row>
    <row r="16" spans="1:23" x14ac:dyDescent="0.2">
      <c r="A16" s="4" t="s">
        <v>31</v>
      </c>
      <c r="B16" s="12"/>
      <c r="C16" s="12"/>
      <c r="D16" s="4" t="str">
        <f t="shared" si="2"/>
        <v>den_yeo</v>
      </c>
      <c r="E16" s="13" t="s">
        <v>1381</v>
      </c>
      <c r="F16" s="12" t="s">
        <v>1357</v>
      </c>
      <c r="G16" s="12" t="s">
        <v>618</v>
      </c>
      <c r="H16" s="14" t="str">
        <f t="shared" ca="1" si="3"/>
        <v>empty</v>
      </c>
      <c r="S16" s="28" t="s">
        <v>102</v>
      </c>
      <c r="T16" s="5">
        <v>1991</v>
      </c>
      <c r="U16" s="233">
        <v>33252</v>
      </c>
      <c r="V16" s="233" t="str">
        <f t="shared" si="1"/>
        <v>0114</v>
      </c>
      <c r="W16" s="4">
        <f t="shared" si="0"/>
        <v>1991</v>
      </c>
    </row>
    <row r="17" spans="1:23" x14ac:dyDescent="0.2">
      <c r="A17" s="4" t="s">
        <v>32</v>
      </c>
      <c r="B17" s="12"/>
      <c r="C17" s="12"/>
      <c r="D17" s="4" t="str">
        <f t="shared" si="2"/>
        <v>han_cam</v>
      </c>
      <c r="E17" s="13" t="s">
        <v>1382</v>
      </c>
      <c r="F17" s="12" t="s">
        <v>1357</v>
      </c>
      <c r="G17" s="12" t="s">
        <v>618</v>
      </c>
      <c r="H17" s="14" t="str">
        <f t="shared" ca="1" si="3"/>
        <v>empty</v>
      </c>
      <c r="S17" s="28" t="s">
        <v>103</v>
      </c>
      <c r="T17" s="5">
        <v>1991</v>
      </c>
      <c r="U17" s="233">
        <v>33253</v>
      </c>
      <c r="V17" s="233" t="str">
        <f t="shared" si="1"/>
        <v>0115</v>
      </c>
      <c r="W17" s="4">
        <f t="shared" si="0"/>
        <v>1991</v>
      </c>
    </row>
    <row r="18" spans="1:23" x14ac:dyDescent="0.2">
      <c r="A18" s="4" t="s">
        <v>33</v>
      </c>
      <c r="B18" s="12"/>
      <c r="C18" s="12"/>
      <c r="D18" s="4" t="str">
        <f t="shared" si="2"/>
        <v>han_hil</v>
      </c>
      <c r="E18" s="13" t="s">
        <v>1383</v>
      </c>
      <c r="F18" s="12" t="s">
        <v>1357</v>
      </c>
      <c r="G18" s="12" t="s">
        <v>618</v>
      </c>
      <c r="H18" s="14" t="str">
        <f t="shared" ca="1" si="3"/>
        <v>empty</v>
      </c>
      <c r="S18" s="28" t="s">
        <v>104</v>
      </c>
      <c r="T18" s="5">
        <v>1991</v>
      </c>
      <c r="U18" s="233">
        <v>33254</v>
      </c>
      <c r="V18" s="233" t="str">
        <f t="shared" si="1"/>
        <v>0116</v>
      </c>
      <c r="W18" s="4">
        <f t="shared" si="0"/>
        <v>1991</v>
      </c>
    </row>
    <row r="19" spans="1:23" x14ac:dyDescent="0.2">
      <c r="A19" s="4" t="s">
        <v>34</v>
      </c>
      <c r="B19" s="12"/>
      <c r="C19" s="12"/>
      <c r="D19" s="4" t="str">
        <f t="shared" si="2"/>
        <v>han_ros</v>
      </c>
      <c r="E19" s="13" t="s">
        <v>35</v>
      </c>
      <c r="F19" s="12" t="s">
        <v>1357</v>
      </c>
      <c r="G19" s="12" t="s">
        <v>618</v>
      </c>
      <c r="H19" s="14" t="str">
        <f t="shared" ca="1" si="3"/>
        <v>empty</v>
      </c>
      <c r="S19" s="28" t="s">
        <v>105</v>
      </c>
      <c r="T19" s="5">
        <v>1991</v>
      </c>
      <c r="U19" s="233">
        <v>33255</v>
      </c>
      <c r="V19" s="233" t="str">
        <f t="shared" si="1"/>
        <v>0117</v>
      </c>
      <c r="W19" s="4">
        <f t="shared" si="0"/>
        <v>1991</v>
      </c>
    </row>
    <row r="20" spans="1:23" x14ac:dyDescent="0.2">
      <c r="A20" s="4" t="s">
        <v>36</v>
      </c>
      <c r="B20" s="12"/>
      <c r="C20" s="12"/>
      <c r="D20" s="4" t="str">
        <f t="shared" si="2"/>
        <v>han_yeo</v>
      </c>
      <c r="E20" s="13" t="s">
        <v>1384</v>
      </c>
      <c r="F20" s="12" t="s">
        <v>1357</v>
      </c>
      <c r="G20" s="12" t="s">
        <v>618</v>
      </c>
      <c r="H20" s="14" t="str">
        <f t="shared" ca="1" si="3"/>
        <v>empty</v>
      </c>
      <c r="S20" s="28" t="s">
        <v>106</v>
      </c>
      <c r="T20" s="5">
        <v>1991</v>
      </c>
      <c r="U20" s="233">
        <v>33256</v>
      </c>
      <c r="V20" s="233" t="str">
        <f t="shared" si="1"/>
        <v>0118</v>
      </c>
      <c r="W20" s="4">
        <f t="shared" si="0"/>
        <v>1991</v>
      </c>
    </row>
    <row r="21" spans="1:23" x14ac:dyDescent="0.2">
      <c r="A21" s="4" t="s">
        <v>37</v>
      </c>
      <c r="B21" s="12"/>
      <c r="C21" s="12"/>
      <c r="D21" s="4" t="str">
        <f t="shared" si="2"/>
        <v>quo_cam</v>
      </c>
      <c r="E21" s="13" t="s">
        <v>1360</v>
      </c>
      <c r="F21" s="12" t="s">
        <v>1357</v>
      </c>
      <c r="G21" s="12" t="s">
        <v>618</v>
      </c>
      <c r="H21" s="14" t="str">
        <f t="shared" ca="1" si="3"/>
        <v>empty</v>
      </c>
      <c r="S21" s="28" t="s">
        <v>107</v>
      </c>
      <c r="T21" s="5">
        <v>1991</v>
      </c>
      <c r="U21" s="233">
        <v>33257</v>
      </c>
      <c r="V21" s="233" t="str">
        <f t="shared" si="1"/>
        <v>0119</v>
      </c>
      <c r="W21" s="4">
        <f t="shared" si="0"/>
        <v>1991</v>
      </c>
    </row>
    <row r="22" spans="1:23" x14ac:dyDescent="0.2">
      <c r="A22" s="4" t="s">
        <v>38</v>
      </c>
      <c r="B22" s="12"/>
      <c r="C22" s="12"/>
      <c r="D22" s="4" t="str">
        <f t="shared" si="2"/>
        <v>quo_hil</v>
      </c>
      <c r="E22" s="13" t="s">
        <v>1361</v>
      </c>
      <c r="F22" s="12" t="s">
        <v>1357</v>
      </c>
      <c r="G22" s="12" t="s">
        <v>618</v>
      </c>
      <c r="H22" s="14" t="str">
        <f t="shared" ca="1" si="3"/>
        <v>empty</v>
      </c>
      <c r="S22" s="28" t="s">
        <v>108</v>
      </c>
      <c r="T22" s="5">
        <v>1991</v>
      </c>
      <c r="U22" s="233">
        <v>33258</v>
      </c>
      <c r="V22" s="233" t="str">
        <f t="shared" si="1"/>
        <v>0120</v>
      </c>
      <c r="W22" s="4">
        <f t="shared" si="0"/>
        <v>1991</v>
      </c>
    </row>
    <row r="23" spans="1:23" x14ac:dyDescent="0.2">
      <c r="A23" s="4" t="s">
        <v>39</v>
      </c>
      <c r="B23" s="12"/>
      <c r="C23" s="12"/>
      <c r="D23" s="4" t="str">
        <f t="shared" si="2"/>
        <v>quo_ros</v>
      </c>
      <c r="E23" s="13" t="s">
        <v>1362</v>
      </c>
      <c r="F23" s="12" t="s">
        <v>1357</v>
      </c>
      <c r="G23" s="12" t="s">
        <v>618</v>
      </c>
      <c r="H23" s="14" t="str">
        <f t="shared" ca="1" si="3"/>
        <v>empty</v>
      </c>
      <c r="S23" s="28" t="s">
        <v>109</v>
      </c>
      <c r="T23" s="5">
        <v>1991</v>
      </c>
      <c r="U23" s="233">
        <v>33259</v>
      </c>
      <c r="V23" s="233" t="str">
        <f t="shared" si="1"/>
        <v>0121</v>
      </c>
      <c r="W23" s="4">
        <f t="shared" si="0"/>
        <v>1991</v>
      </c>
    </row>
    <row r="24" spans="1:23" x14ac:dyDescent="0.2">
      <c r="A24" s="4" t="s">
        <v>40</v>
      </c>
      <c r="B24" s="12"/>
      <c r="C24" s="12"/>
      <c r="D24" s="4" t="str">
        <f t="shared" si="2"/>
        <v>quo_yeo</v>
      </c>
      <c r="E24" s="13" t="s">
        <v>1363</v>
      </c>
      <c r="F24" s="12" t="s">
        <v>1357</v>
      </c>
      <c r="G24" s="12" t="s">
        <v>618</v>
      </c>
      <c r="H24" s="14" t="str">
        <f t="shared" ca="1" si="3"/>
        <v>empty</v>
      </c>
      <c r="S24" s="28" t="s">
        <v>110</v>
      </c>
      <c r="T24" s="5">
        <v>1991</v>
      </c>
      <c r="U24" s="233">
        <v>33260</v>
      </c>
      <c r="V24" s="233" t="str">
        <f t="shared" si="1"/>
        <v>0122</v>
      </c>
      <c r="W24" s="4">
        <f t="shared" si="0"/>
        <v>1991</v>
      </c>
    </row>
    <row r="25" spans="1:23" x14ac:dyDescent="0.2">
      <c r="H25" s="4"/>
      <c r="S25" s="28" t="s">
        <v>111</v>
      </c>
      <c r="T25" s="5">
        <v>1991</v>
      </c>
      <c r="U25" s="233">
        <v>33261</v>
      </c>
      <c r="V25" s="233" t="str">
        <f t="shared" si="1"/>
        <v>0123</v>
      </c>
      <c r="W25" s="4">
        <f t="shared" si="0"/>
        <v>1991</v>
      </c>
    </row>
    <row r="26" spans="1:23" x14ac:dyDescent="0.2">
      <c r="A26" s="8" t="s">
        <v>41</v>
      </c>
      <c r="I26" s="4"/>
      <c r="S26" s="28" t="s">
        <v>112</v>
      </c>
      <c r="T26" s="5">
        <v>1991</v>
      </c>
      <c r="U26" s="233">
        <v>33262</v>
      </c>
      <c r="V26" s="233" t="str">
        <f t="shared" si="1"/>
        <v>0124</v>
      </c>
      <c r="W26" s="4">
        <f t="shared" si="0"/>
        <v>1991</v>
      </c>
    </row>
    <row r="27" spans="1:23" x14ac:dyDescent="0.2">
      <c r="A27" s="15" t="s">
        <v>42</v>
      </c>
      <c r="B27" s="4" t="s">
        <v>43</v>
      </c>
      <c r="D27" s="16" t="s">
        <v>668</v>
      </c>
      <c r="H27" s="4"/>
      <c r="S27" s="28" t="s">
        <v>113</v>
      </c>
      <c r="T27" s="5">
        <v>1991</v>
      </c>
      <c r="U27" s="233">
        <v>33263</v>
      </c>
      <c r="V27" s="233" t="str">
        <f t="shared" si="1"/>
        <v>0125</v>
      </c>
      <c r="W27" s="4">
        <f t="shared" si="0"/>
        <v>1991</v>
      </c>
    </row>
    <row r="28" spans="1:23" x14ac:dyDescent="0.2">
      <c r="A28" s="17" t="s">
        <v>666</v>
      </c>
      <c r="B28" s="12">
        <v>1</v>
      </c>
      <c r="D28" s="16" t="s">
        <v>1183</v>
      </c>
      <c r="S28" s="28" t="s">
        <v>114</v>
      </c>
      <c r="T28" s="5">
        <v>1991</v>
      </c>
      <c r="U28" s="233">
        <v>33264</v>
      </c>
      <c r="V28" s="233" t="str">
        <f t="shared" si="1"/>
        <v>0126</v>
      </c>
      <c r="W28" s="4">
        <f t="shared" si="0"/>
        <v>1991</v>
      </c>
    </row>
    <row r="29" spans="1:23" x14ac:dyDescent="0.2">
      <c r="A29" s="17" t="s">
        <v>1355</v>
      </c>
      <c r="B29" s="19">
        <v>30</v>
      </c>
      <c r="D29" s="16" t="s">
        <v>1353</v>
      </c>
      <c r="S29" s="28" t="s">
        <v>115</v>
      </c>
      <c r="T29" s="5">
        <v>1991</v>
      </c>
      <c r="U29" s="233">
        <v>33265</v>
      </c>
      <c r="V29" s="233" t="str">
        <f t="shared" si="1"/>
        <v>0127</v>
      </c>
      <c r="W29" s="4">
        <f t="shared" si="0"/>
        <v>1991</v>
      </c>
    </row>
    <row r="30" spans="1:23" x14ac:dyDescent="0.2">
      <c r="A30" s="17" t="s">
        <v>44</v>
      </c>
      <c r="B30" s="4">
        <v>30</v>
      </c>
      <c r="S30" s="28" t="s">
        <v>116</v>
      </c>
      <c r="T30" s="5">
        <v>1991</v>
      </c>
      <c r="U30" s="233">
        <v>33266</v>
      </c>
      <c r="V30" s="233" t="str">
        <f t="shared" si="1"/>
        <v>0128</v>
      </c>
      <c r="W30" s="4">
        <f t="shared" si="0"/>
        <v>1991</v>
      </c>
    </row>
    <row r="31" spans="1:23" x14ac:dyDescent="0.2">
      <c r="A31" s="15" t="s">
        <v>45</v>
      </c>
      <c r="B31" s="4">
        <v>10957</v>
      </c>
      <c r="S31" s="28" t="s">
        <v>117</v>
      </c>
      <c r="T31" s="5">
        <v>1991</v>
      </c>
      <c r="U31" s="233">
        <v>33267</v>
      </c>
      <c r="V31" s="233" t="str">
        <f t="shared" si="1"/>
        <v>0129</v>
      </c>
      <c r="W31" s="4">
        <f t="shared" si="0"/>
        <v>1991</v>
      </c>
    </row>
    <row r="32" spans="1:23" x14ac:dyDescent="0.2">
      <c r="A32" s="17" t="s">
        <v>46</v>
      </c>
      <c r="B32" s="4">
        <v>4</v>
      </c>
      <c r="D32" s="18" t="s">
        <v>1297</v>
      </c>
      <c r="E32" s="4"/>
      <c r="S32" s="28" t="s">
        <v>118</v>
      </c>
      <c r="T32" s="5">
        <v>1991</v>
      </c>
      <c r="U32" s="233">
        <v>33268</v>
      </c>
      <c r="V32" s="233" t="str">
        <f t="shared" si="1"/>
        <v>0130</v>
      </c>
      <c r="W32" s="4">
        <f t="shared" si="0"/>
        <v>1991</v>
      </c>
    </row>
    <row r="33" spans="1:23" x14ac:dyDescent="0.2">
      <c r="A33" s="15" t="s">
        <v>47</v>
      </c>
      <c r="B33" s="12">
        <v>1E-3</v>
      </c>
      <c r="C33" s="20" t="s">
        <v>48</v>
      </c>
      <c r="D33" s="18" t="s">
        <v>661</v>
      </c>
      <c r="S33" s="28" t="s">
        <v>119</v>
      </c>
      <c r="T33" s="5">
        <v>1991</v>
      </c>
      <c r="U33" s="233">
        <v>33269</v>
      </c>
      <c r="V33" s="233" t="str">
        <f t="shared" si="1"/>
        <v>0131</v>
      </c>
      <c r="W33" s="4">
        <f t="shared" si="0"/>
        <v>1991</v>
      </c>
    </row>
    <row r="34" spans="1:23" x14ac:dyDescent="0.2">
      <c r="A34" s="17" t="s">
        <v>49</v>
      </c>
      <c r="B34" s="52" t="s">
        <v>664</v>
      </c>
      <c r="D34" s="18" t="s">
        <v>579</v>
      </c>
      <c r="E34" s="51"/>
      <c r="F34" s="51"/>
      <c r="G34" s="51"/>
      <c r="S34" s="28" t="s">
        <v>120</v>
      </c>
      <c r="T34" s="5">
        <v>1991</v>
      </c>
      <c r="U34" s="233">
        <v>33270</v>
      </c>
      <c r="V34" s="233" t="str">
        <f t="shared" si="1"/>
        <v>0201</v>
      </c>
      <c r="W34" s="4">
        <f t="shared" si="0"/>
        <v>1991</v>
      </c>
    </row>
    <row r="35" spans="1:23" x14ac:dyDescent="0.2">
      <c r="A35" s="53" t="s">
        <v>712</v>
      </c>
      <c r="B35" s="54">
        <v>0.5</v>
      </c>
      <c r="C35" s="2" t="s">
        <v>463</v>
      </c>
      <c r="D35" s="18" t="s">
        <v>713</v>
      </c>
      <c r="E35" s="50"/>
      <c r="F35" s="50"/>
      <c r="G35" s="51"/>
      <c r="S35" s="28" t="s">
        <v>121</v>
      </c>
      <c r="T35" s="5">
        <v>1991</v>
      </c>
      <c r="U35" s="233">
        <v>33271</v>
      </c>
      <c r="V35" s="233" t="str">
        <f t="shared" si="1"/>
        <v>0202</v>
      </c>
      <c r="W35" s="4">
        <f t="shared" si="0"/>
        <v>1991</v>
      </c>
    </row>
    <row r="36" spans="1:23" x14ac:dyDescent="0.2">
      <c r="A36" s="17" t="s">
        <v>1369</v>
      </c>
      <c r="B36" s="220">
        <v>1</v>
      </c>
      <c r="D36" s="221" t="s">
        <v>1370</v>
      </c>
      <c r="E36" s="51"/>
      <c r="S36" s="28" t="s">
        <v>122</v>
      </c>
      <c r="T36" s="5">
        <v>1991</v>
      </c>
      <c r="U36" s="233">
        <v>33272</v>
      </c>
      <c r="V36" s="233" t="str">
        <f t="shared" si="1"/>
        <v>0203</v>
      </c>
      <c r="W36" s="4">
        <f t="shared" si="0"/>
        <v>1991</v>
      </c>
    </row>
    <row r="37" spans="1:23" x14ac:dyDescent="0.2">
      <c r="A37" s="23" t="s">
        <v>50</v>
      </c>
      <c r="B37" s="4"/>
      <c r="S37" s="28" t="s">
        <v>123</v>
      </c>
      <c r="T37" s="5">
        <v>1991</v>
      </c>
      <c r="U37" s="233">
        <v>33273</v>
      </c>
      <c r="V37" s="233" t="str">
        <f t="shared" si="1"/>
        <v>0204</v>
      </c>
      <c r="W37" s="4">
        <f t="shared" si="0"/>
        <v>1991</v>
      </c>
    </row>
    <row r="38" spans="1:23" x14ac:dyDescent="0.2">
      <c r="A38" s="26" t="s">
        <v>51</v>
      </c>
      <c r="B38" s="179">
        <v>7</v>
      </c>
      <c r="C38" s="21" t="s">
        <v>52</v>
      </c>
      <c r="D38" s="18" t="s">
        <v>702</v>
      </c>
      <c r="S38" s="28" t="s">
        <v>124</v>
      </c>
      <c r="T38" s="5">
        <v>1991</v>
      </c>
      <c r="U38" s="233">
        <v>33274</v>
      </c>
      <c r="V38" s="233" t="str">
        <f t="shared" si="1"/>
        <v>0205</v>
      </c>
      <c r="W38" s="4">
        <f t="shared" si="0"/>
        <v>1991</v>
      </c>
    </row>
    <row r="39" spans="1:23" x14ac:dyDescent="0.2">
      <c r="A39" s="17" t="s">
        <v>693</v>
      </c>
      <c r="B39" s="11" t="s">
        <v>1399</v>
      </c>
      <c r="D39" s="18" t="s">
        <v>696</v>
      </c>
      <c r="F39" s="20"/>
      <c r="S39" s="28" t="s">
        <v>125</v>
      </c>
      <c r="T39" s="5">
        <v>1991</v>
      </c>
      <c r="U39" s="233">
        <v>33275</v>
      </c>
      <c r="V39" s="233" t="str">
        <f t="shared" si="1"/>
        <v>0206</v>
      </c>
      <c r="W39" s="4">
        <f t="shared" si="0"/>
        <v>1991</v>
      </c>
    </row>
    <row r="40" spans="1:23" x14ac:dyDescent="0.2">
      <c r="S40" s="28" t="s">
        <v>126</v>
      </c>
      <c r="T40" s="5">
        <v>1991</v>
      </c>
      <c r="U40" s="233">
        <v>33276</v>
      </c>
      <c r="V40" s="233" t="str">
        <f t="shared" si="1"/>
        <v>0207</v>
      </c>
      <c r="W40" s="4">
        <f t="shared" si="0"/>
        <v>1991</v>
      </c>
    </row>
    <row r="41" spans="1:23" x14ac:dyDescent="0.2">
      <c r="A41" s="2" t="s">
        <v>667</v>
      </c>
      <c r="B41" s="2" t="s">
        <v>1184</v>
      </c>
      <c r="C41" s="4" t="s">
        <v>694</v>
      </c>
      <c r="D41" s="4" t="s">
        <v>1180</v>
      </c>
      <c r="E41" s="22" t="str">
        <f>CONCATENATE("RAC (TWA",TWA_int, ") [µg/L]")</f>
        <v>RAC (TWA7) [µg/L]</v>
      </c>
      <c r="F41" s="17"/>
      <c r="S41" s="28" t="s">
        <v>86</v>
      </c>
      <c r="T41" s="5">
        <v>1991</v>
      </c>
      <c r="U41" s="233">
        <v>33277</v>
      </c>
      <c r="V41" s="233" t="str">
        <f t="shared" si="1"/>
        <v>0208</v>
      </c>
      <c r="W41" s="4">
        <f t="shared" si="0"/>
        <v>1991</v>
      </c>
    </row>
    <row r="42" spans="1:23" x14ac:dyDescent="0.2">
      <c r="A42" s="20">
        <v>1</v>
      </c>
      <c r="B42" s="11" t="s">
        <v>1400</v>
      </c>
      <c r="C42" s="164" t="s">
        <v>1397</v>
      </c>
      <c r="D42" s="193">
        <v>0.61699999999999999</v>
      </c>
      <c r="E42" s="168"/>
      <c r="G42" s="21" t="str">
        <f t="shared" ref="G42:G51" si="4">CONCATENATE(G41,IF($A42&gt;no_mixture_partners,"",C42),IF($A42&lt;no_mixture_partners,NextRow,""))</f>
        <v>FPF</v>
      </c>
      <c r="H42" s="21" t="str">
        <f t="shared" ref="H42:H51" si="5">CONCATENATE(H41,IF($A42&gt;no_mixture_partners,"",TEXT(D42,digits_format)),IF($A42&lt;no_mixture_partners,NextRow,""))</f>
        <v>0.617</v>
      </c>
      <c r="I42" s="21" t="str">
        <f t="shared" ref="I42:I51" si="6">CONCATENATE(I41,IF($A42&gt;no_mixture_partners,"",TEXT(E42,digits_format)),IF($A42&lt;no_mixture_partners,NextRow,""))</f>
        <v>0.000</v>
      </c>
      <c r="S42" s="28" t="s">
        <v>87</v>
      </c>
      <c r="T42" s="5">
        <v>1991</v>
      </c>
      <c r="U42" s="233">
        <v>33278</v>
      </c>
      <c r="V42" s="233" t="str">
        <f t="shared" si="1"/>
        <v>0209</v>
      </c>
      <c r="W42" s="4">
        <f t="shared" si="0"/>
        <v>1991</v>
      </c>
    </row>
    <row r="43" spans="1:23" x14ac:dyDescent="0.2">
      <c r="A43" s="20">
        <v>2</v>
      </c>
      <c r="B43" s="11"/>
      <c r="C43" s="164"/>
      <c r="D43" s="193"/>
      <c r="E43" s="168"/>
      <c r="G43" s="21" t="str">
        <f t="shared" si="4"/>
        <v>FPF</v>
      </c>
      <c r="H43" s="21" t="str">
        <f t="shared" si="5"/>
        <v>0.617</v>
      </c>
      <c r="I43" s="21" t="str">
        <f t="shared" si="6"/>
        <v>0.000</v>
      </c>
      <c r="S43" s="28" t="s">
        <v>88</v>
      </c>
      <c r="T43" s="5">
        <v>1991</v>
      </c>
      <c r="U43" s="233">
        <v>33279</v>
      </c>
      <c r="V43" s="233" t="str">
        <f t="shared" si="1"/>
        <v>0210</v>
      </c>
      <c r="W43" s="4">
        <f t="shared" si="0"/>
        <v>1991</v>
      </c>
    </row>
    <row r="44" spans="1:23" x14ac:dyDescent="0.2">
      <c r="A44" s="20">
        <v>3</v>
      </c>
      <c r="B44" s="11"/>
      <c r="C44" s="164"/>
      <c r="D44" s="193"/>
      <c r="E44" s="168"/>
      <c r="G44" s="21" t="str">
        <f t="shared" si="4"/>
        <v>FPF</v>
      </c>
      <c r="H44" s="21" t="str">
        <f t="shared" si="5"/>
        <v>0.617</v>
      </c>
      <c r="I44" s="21" t="str">
        <f t="shared" si="6"/>
        <v>0.000</v>
      </c>
      <c r="S44" s="28" t="s">
        <v>89</v>
      </c>
      <c r="T44" s="5">
        <v>1991</v>
      </c>
      <c r="U44" s="233">
        <v>33280</v>
      </c>
      <c r="V44" s="233" t="str">
        <f t="shared" si="1"/>
        <v>0211</v>
      </c>
      <c r="W44" s="4">
        <f t="shared" si="0"/>
        <v>1991</v>
      </c>
    </row>
    <row r="45" spans="1:23" x14ac:dyDescent="0.2">
      <c r="A45" s="20">
        <v>4</v>
      </c>
      <c r="B45" s="11"/>
      <c r="C45" s="164"/>
      <c r="D45" s="164"/>
      <c r="E45" s="168"/>
      <c r="G45" s="21" t="str">
        <f t="shared" si="4"/>
        <v>FPF</v>
      </c>
      <c r="H45" s="21" t="str">
        <f t="shared" si="5"/>
        <v>0.617</v>
      </c>
      <c r="I45" s="21" t="str">
        <f t="shared" si="6"/>
        <v>0.000</v>
      </c>
      <c r="S45" s="28" t="s">
        <v>127</v>
      </c>
      <c r="T45" s="5">
        <v>1991</v>
      </c>
      <c r="U45" s="233">
        <v>33281</v>
      </c>
      <c r="V45" s="233" t="str">
        <f t="shared" si="1"/>
        <v>0212</v>
      </c>
      <c r="W45" s="4">
        <f t="shared" si="0"/>
        <v>1991</v>
      </c>
    </row>
    <row r="46" spans="1:23" x14ac:dyDescent="0.2">
      <c r="A46" s="20">
        <v>5</v>
      </c>
      <c r="B46" s="189"/>
      <c r="C46" s="164"/>
      <c r="D46" s="164"/>
      <c r="E46" s="168"/>
      <c r="G46" s="21" t="str">
        <f t="shared" si="4"/>
        <v>FPF</v>
      </c>
      <c r="H46" s="21" t="str">
        <f t="shared" si="5"/>
        <v>0.617</v>
      </c>
      <c r="I46" s="21" t="str">
        <f t="shared" si="6"/>
        <v>0.000</v>
      </c>
      <c r="S46" s="28" t="s">
        <v>128</v>
      </c>
      <c r="T46" s="5">
        <v>1991</v>
      </c>
      <c r="U46" s="233">
        <v>33282</v>
      </c>
      <c r="V46" s="233" t="str">
        <f t="shared" si="1"/>
        <v>0213</v>
      </c>
      <c r="W46" s="4">
        <f t="shared" si="0"/>
        <v>1991</v>
      </c>
    </row>
    <row r="47" spans="1:23" x14ac:dyDescent="0.2">
      <c r="A47" s="20">
        <v>6</v>
      </c>
      <c r="B47" s="189"/>
      <c r="C47" s="164"/>
      <c r="D47" s="164"/>
      <c r="E47" s="168"/>
      <c r="G47" s="21" t="str">
        <f t="shared" si="4"/>
        <v>FPF</v>
      </c>
      <c r="H47" s="21" t="str">
        <f t="shared" si="5"/>
        <v>0.617</v>
      </c>
      <c r="I47" s="21" t="str">
        <f t="shared" si="6"/>
        <v>0.000</v>
      </c>
      <c r="S47" s="28" t="s">
        <v>129</v>
      </c>
      <c r="T47" s="5">
        <v>1991</v>
      </c>
      <c r="U47" s="233">
        <v>33283</v>
      </c>
      <c r="V47" s="233" t="str">
        <f t="shared" si="1"/>
        <v>0214</v>
      </c>
      <c r="W47" s="4">
        <f t="shared" si="0"/>
        <v>1991</v>
      </c>
    </row>
    <row r="48" spans="1:23" x14ac:dyDescent="0.2">
      <c r="A48" s="20">
        <v>7</v>
      </c>
      <c r="B48" s="189"/>
      <c r="C48" s="164"/>
      <c r="D48" s="164"/>
      <c r="E48" s="168"/>
      <c r="G48" s="21" t="str">
        <f t="shared" si="4"/>
        <v>FPF</v>
      </c>
      <c r="H48" s="21" t="str">
        <f t="shared" si="5"/>
        <v>0.617</v>
      </c>
      <c r="I48" s="21" t="str">
        <f t="shared" si="6"/>
        <v>0.000</v>
      </c>
      <c r="S48" s="28" t="s">
        <v>130</v>
      </c>
      <c r="T48" s="5">
        <v>1991</v>
      </c>
      <c r="U48" s="233">
        <v>33284</v>
      </c>
      <c r="V48" s="233" t="str">
        <f t="shared" si="1"/>
        <v>0215</v>
      </c>
      <c r="W48" s="4">
        <f t="shared" si="0"/>
        <v>1991</v>
      </c>
    </row>
    <row r="49" spans="1:23" x14ac:dyDescent="0.2">
      <c r="A49" s="20">
        <v>8</v>
      </c>
      <c r="B49" s="189"/>
      <c r="C49" s="164"/>
      <c r="D49" s="164"/>
      <c r="E49" s="168"/>
      <c r="G49" s="21" t="str">
        <f t="shared" si="4"/>
        <v>FPF</v>
      </c>
      <c r="H49" s="21" t="str">
        <f t="shared" si="5"/>
        <v>0.617</v>
      </c>
      <c r="I49" s="21" t="str">
        <f t="shared" si="6"/>
        <v>0.000</v>
      </c>
      <c r="S49" s="28" t="s">
        <v>131</v>
      </c>
      <c r="T49" s="5">
        <v>1991</v>
      </c>
      <c r="U49" s="233">
        <v>33285</v>
      </c>
      <c r="V49" s="233" t="str">
        <f t="shared" si="1"/>
        <v>0216</v>
      </c>
      <c r="W49" s="4">
        <f t="shared" si="0"/>
        <v>1991</v>
      </c>
    </row>
    <row r="50" spans="1:23" x14ac:dyDescent="0.2">
      <c r="A50" s="20">
        <v>9</v>
      </c>
      <c r="B50" s="189"/>
      <c r="C50" s="164"/>
      <c r="D50" s="164"/>
      <c r="E50" s="168"/>
      <c r="G50" s="21" t="str">
        <f t="shared" si="4"/>
        <v>FPF</v>
      </c>
      <c r="H50" s="21" t="str">
        <f t="shared" si="5"/>
        <v>0.617</v>
      </c>
      <c r="I50" s="21" t="str">
        <f t="shared" si="6"/>
        <v>0.000</v>
      </c>
      <c r="S50" s="28" t="s">
        <v>132</v>
      </c>
      <c r="T50" s="5">
        <v>1991</v>
      </c>
      <c r="U50" s="233">
        <v>33286</v>
      </c>
      <c r="V50" s="233" t="str">
        <f t="shared" si="1"/>
        <v>0217</v>
      </c>
      <c r="W50" s="4">
        <f t="shared" si="0"/>
        <v>1991</v>
      </c>
    </row>
    <row r="51" spans="1:23" x14ac:dyDescent="0.2">
      <c r="A51" s="20">
        <v>10</v>
      </c>
      <c r="B51" s="189"/>
      <c r="C51" s="164"/>
      <c r="D51" s="164"/>
      <c r="E51" s="168"/>
      <c r="G51" s="21" t="str">
        <f t="shared" si="4"/>
        <v>FPF</v>
      </c>
      <c r="H51" s="21" t="str">
        <f t="shared" si="5"/>
        <v>0.617</v>
      </c>
      <c r="I51" s="21" t="str">
        <f t="shared" si="6"/>
        <v>0.000</v>
      </c>
      <c r="S51" s="28" t="s">
        <v>133</v>
      </c>
      <c r="T51" s="5">
        <v>1991</v>
      </c>
      <c r="U51" s="233">
        <v>33287</v>
      </c>
      <c r="V51" s="233" t="str">
        <f t="shared" si="1"/>
        <v>0218</v>
      </c>
      <c r="W51" s="4">
        <f t="shared" si="0"/>
        <v>1991</v>
      </c>
    </row>
    <row r="52" spans="1:23" x14ac:dyDescent="0.2">
      <c r="G52" s="21"/>
      <c r="H52" s="21"/>
      <c r="I52" s="21"/>
      <c r="S52" s="28" t="s">
        <v>134</v>
      </c>
      <c r="T52" s="5">
        <v>1991</v>
      </c>
      <c r="U52" s="233">
        <v>33288</v>
      </c>
      <c r="V52" s="233" t="str">
        <f t="shared" si="1"/>
        <v>0219</v>
      </c>
      <c r="W52" s="4">
        <f t="shared" si="0"/>
        <v>1991</v>
      </c>
    </row>
    <row r="53" spans="1:23" x14ac:dyDescent="0.2">
      <c r="S53" s="28" t="s">
        <v>135</v>
      </c>
      <c r="T53" s="5">
        <v>1991</v>
      </c>
      <c r="U53" s="233">
        <v>33289</v>
      </c>
      <c r="V53" s="233" t="str">
        <f t="shared" si="1"/>
        <v>0220</v>
      </c>
      <c r="W53" s="4">
        <f t="shared" si="0"/>
        <v>1991</v>
      </c>
    </row>
    <row r="54" spans="1:23" x14ac:dyDescent="0.2">
      <c r="S54" s="28" t="s">
        <v>136</v>
      </c>
      <c r="T54" s="5">
        <v>1991</v>
      </c>
      <c r="U54" s="233">
        <v>33290</v>
      </c>
      <c r="V54" s="233" t="str">
        <f t="shared" si="1"/>
        <v>0221</v>
      </c>
      <c r="W54" s="4">
        <f t="shared" si="0"/>
        <v>1991</v>
      </c>
    </row>
    <row r="55" spans="1:23" x14ac:dyDescent="0.2">
      <c r="S55" s="28" t="s">
        <v>137</v>
      </c>
      <c r="T55" s="5">
        <v>1991</v>
      </c>
      <c r="U55" s="233">
        <v>33291</v>
      </c>
      <c r="V55" s="233" t="str">
        <f t="shared" si="1"/>
        <v>0222</v>
      </c>
      <c r="W55" s="4">
        <f t="shared" si="0"/>
        <v>1991</v>
      </c>
    </row>
    <row r="56" spans="1:23" x14ac:dyDescent="0.2">
      <c r="S56" s="28" t="s">
        <v>138</v>
      </c>
      <c r="T56" s="5">
        <v>1991</v>
      </c>
      <c r="U56" s="233">
        <v>33292</v>
      </c>
      <c r="V56" s="233" t="str">
        <f t="shared" si="1"/>
        <v>0223</v>
      </c>
      <c r="W56" s="4">
        <f t="shared" si="0"/>
        <v>1991</v>
      </c>
    </row>
    <row r="57" spans="1:23" x14ac:dyDescent="0.2">
      <c r="A57" s="24" t="s">
        <v>53</v>
      </c>
      <c r="B57" s="25"/>
      <c r="C57" s="21"/>
      <c r="S57" s="28" t="s">
        <v>139</v>
      </c>
      <c r="T57" s="5">
        <v>1991</v>
      </c>
      <c r="U57" s="233">
        <v>33293</v>
      </c>
      <c r="V57" s="233" t="str">
        <f t="shared" si="1"/>
        <v>0224</v>
      </c>
      <c r="W57" s="4">
        <f t="shared" si="0"/>
        <v>1991</v>
      </c>
    </row>
    <row r="58" spans="1:23" x14ac:dyDescent="0.2">
      <c r="A58" s="26" t="s">
        <v>54</v>
      </c>
      <c r="B58" s="22">
        <v>1</v>
      </c>
      <c r="C58" s="21"/>
      <c r="S58" s="28" t="s">
        <v>140</v>
      </c>
      <c r="T58" s="5">
        <v>1991</v>
      </c>
      <c r="U58" s="233">
        <v>33294</v>
      </c>
      <c r="V58" s="233" t="str">
        <f t="shared" si="1"/>
        <v>0225</v>
      </c>
      <c r="W58" s="4">
        <f t="shared" si="0"/>
        <v>1991</v>
      </c>
    </row>
    <row r="59" spans="1:23" x14ac:dyDescent="0.2">
      <c r="A59" s="26" t="s">
        <v>1389</v>
      </c>
      <c r="B59" s="22" t="s">
        <v>711</v>
      </c>
      <c r="C59" s="21"/>
      <c r="S59" s="28" t="s">
        <v>141</v>
      </c>
      <c r="T59" s="5">
        <v>1991</v>
      </c>
      <c r="U59" s="233">
        <v>33295</v>
      </c>
      <c r="V59" s="233" t="str">
        <f t="shared" si="1"/>
        <v>0226</v>
      </c>
      <c r="W59" s="4">
        <f t="shared" si="0"/>
        <v>1991</v>
      </c>
    </row>
    <row r="60" spans="1:23" x14ac:dyDescent="0.2">
      <c r="A60" s="26" t="s">
        <v>1388</v>
      </c>
      <c r="B60" s="22">
        <v>2</v>
      </c>
      <c r="C60" s="21" t="s">
        <v>1386</v>
      </c>
      <c r="S60" s="28" t="s">
        <v>142</v>
      </c>
      <c r="T60" s="5">
        <v>1991</v>
      </c>
      <c r="U60" s="233">
        <v>33296</v>
      </c>
      <c r="V60" s="233" t="str">
        <f t="shared" si="1"/>
        <v>0227</v>
      </c>
      <c r="W60" s="4">
        <f t="shared" si="0"/>
        <v>1991</v>
      </c>
    </row>
    <row r="61" spans="1:23" x14ac:dyDescent="0.2">
      <c r="A61" s="26" t="s">
        <v>1390</v>
      </c>
      <c r="B61" s="22" t="s">
        <v>711</v>
      </c>
      <c r="C61" s="21"/>
      <c r="S61" s="28" t="s">
        <v>143</v>
      </c>
      <c r="T61" s="5">
        <v>1991</v>
      </c>
      <c r="U61" s="233">
        <v>33297</v>
      </c>
      <c r="V61" s="233" t="str">
        <f t="shared" si="1"/>
        <v>0228</v>
      </c>
      <c r="W61" s="4">
        <f t="shared" si="0"/>
        <v>1991</v>
      </c>
    </row>
    <row r="62" spans="1:23" x14ac:dyDescent="0.2">
      <c r="A62" s="26" t="s">
        <v>1391</v>
      </c>
      <c r="B62" s="22" t="s">
        <v>711</v>
      </c>
      <c r="C62" s="21"/>
      <c r="S62" s="28" t="s">
        <v>144</v>
      </c>
      <c r="T62" s="5">
        <v>1991</v>
      </c>
      <c r="U62" s="233">
        <v>33298</v>
      </c>
      <c r="V62" s="233" t="str">
        <f t="shared" si="1"/>
        <v>0301</v>
      </c>
      <c r="W62" s="4">
        <f t="shared" si="0"/>
        <v>1991</v>
      </c>
    </row>
    <row r="63" spans="1:23" x14ac:dyDescent="0.2">
      <c r="A63" s="26" t="s">
        <v>1392</v>
      </c>
      <c r="B63" s="22" t="s">
        <v>711</v>
      </c>
      <c r="C63" s="21"/>
      <c r="S63" s="28" t="s">
        <v>145</v>
      </c>
      <c r="T63" s="5">
        <v>1991</v>
      </c>
      <c r="U63" s="233">
        <v>33299</v>
      </c>
      <c r="V63" s="233" t="str">
        <f t="shared" si="1"/>
        <v>0302</v>
      </c>
      <c r="W63" s="4">
        <f t="shared" si="0"/>
        <v>1991</v>
      </c>
    </row>
    <row r="64" spans="1:23" x14ac:dyDescent="0.2">
      <c r="A64" s="26" t="s">
        <v>1393</v>
      </c>
      <c r="B64" s="22" t="s">
        <v>711</v>
      </c>
      <c r="C64" s="21"/>
      <c r="S64" s="28" t="s">
        <v>146</v>
      </c>
      <c r="T64" s="5">
        <v>1991</v>
      </c>
      <c r="U64" s="233">
        <v>33300</v>
      </c>
      <c r="V64" s="233" t="str">
        <f t="shared" si="1"/>
        <v>0303</v>
      </c>
      <c r="W64" s="4">
        <f t="shared" si="0"/>
        <v>1991</v>
      </c>
    </row>
    <row r="65" spans="1:23" x14ac:dyDescent="0.2">
      <c r="A65" s="26" t="s">
        <v>55</v>
      </c>
      <c r="B65" s="22">
        <v>3</v>
      </c>
      <c r="C65" s="21" t="s">
        <v>1387</v>
      </c>
      <c r="S65" s="28" t="s">
        <v>147</v>
      </c>
      <c r="T65" s="5">
        <v>1991</v>
      </c>
      <c r="U65" s="233">
        <v>33301</v>
      </c>
      <c r="V65" s="233" t="str">
        <f t="shared" si="1"/>
        <v>0304</v>
      </c>
      <c r="W65" s="4">
        <f t="shared" si="0"/>
        <v>1991</v>
      </c>
    </row>
    <row r="66" spans="1:23" x14ac:dyDescent="0.2">
      <c r="S66" s="28" t="s">
        <v>148</v>
      </c>
      <c r="T66" s="5">
        <v>1991</v>
      </c>
      <c r="U66" s="233">
        <v>33302</v>
      </c>
      <c r="V66" s="233" t="str">
        <f t="shared" si="1"/>
        <v>0305</v>
      </c>
      <c r="W66" s="4">
        <f t="shared" si="0"/>
        <v>1991</v>
      </c>
    </row>
    <row r="67" spans="1:23" x14ac:dyDescent="0.2">
      <c r="A67" s="24" t="s">
        <v>56</v>
      </c>
      <c r="B67" s="21"/>
      <c r="S67" s="28" t="s">
        <v>149</v>
      </c>
      <c r="T67" s="5">
        <v>1991</v>
      </c>
      <c r="U67" s="233">
        <v>33303</v>
      </c>
      <c r="V67" s="233" t="str">
        <f t="shared" si="1"/>
        <v>0306</v>
      </c>
      <c r="W67" s="4">
        <f t="shared" si="0"/>
        <v>1991</v>
      </c>
    </row>
    <row r="68" spans="1:23" x14ac:dyDescent="0.2">
      <c r="A68" s="21"/>
      <c r="B68" s="22" t="s">
        <v>618</v>
      </c>
      <c r="S68" s="28" t="s">
        <v>150</v>
      </c>
      <c r="T68" s="5">
        <v>1991</v>
      </c>
      <c r="U68" s="233">
        <v>33304</v>
      </c>
      <c r="V68" s="233" t="str">
        <f t="shared" ref="V68:V131" si="7">TEXT(MONTH(U68),"00") &amp;TEXT(DAY(U68),"00")</f>
        <v>0307</v>
      </c>
      <c r="W68" s="4">
        <f t="shared" ref="W68:W131" si="8">YEAR(U68)</f>
        <v>1991</v>
      </c>
    </row>
    <row r="69" spans="1:23" x14ac:dyDescent="0.2">
      <c r="A69" s="21"/>
      <c r="B69" s="22" t="s">
        <v>17</v>
      </c>
      <c r="S69" s="28" t="s">
        <v>151</v>
      </c>
      <c r="T69" s="5">
        <v>1991</v>
      </c>
      <c r="U69" s="233">
        <v>33305</v>
      </c>
      <c r="V69" s="233" t="str">
        <f t="shared" si="7"/>
        <v>0308</v>
      </c>
      <c r="W69" s="4">
        <f t="shared" si="8"/>
        <v>1991</v>
      </c>
    </row>
    <row r="70" spans="1:23" x14ac:dyDescent="0.2">
      <c r="A70" s="21"/>
      <c r="B70" s="22"/>
      <c r="S70" s="28" t="s">
        <v>152</v>
      </c>
      <c r="T70" s="5">
        <v>1991</v>
      </c>
      <c r="U70" s="233">
        <v>33306</v>
      </c>
      <c r="V70" s="233" t="str">
        <f t="shared" si="7"/>
        <v>0309</v>
      </c>
      <c r="W70" s="4">
        <f t="shared" si="8"/>
        <v>1991</v>
      </c>
    </row>
    <row r="71" spans="1:23" x14ac:dyDescent="0.2">
      <c r="A71" s="21"/>
      <c r="S71" s="28" t="s">
        <v>153</v>
      </c>
      <c r="T71" s="5">
        <v>1991</v>
      </c>
      <c r="U71" s="233">
        <v>33307</v>
      </c>
      <c r="V71" s="233" t="str">
        <f t="shared" si="7"/>
        <v>0310</v>
      </c>
      <c r="W71" s="4">
        <f t="shared" si="8"/>
        <v>1991</v>
      </c>
    </row>
    <row r="72" spans="1:23" x14ac:dyDescent="0.2">
      <c r="S72" s="28" t="s">
        <v>154</v>
      </c>
      <c r="T72" s="5">
        <v>1991</v>
      </c>
      <c r="U72" s="233">
        <v>33308</v>
      </c>
      <c r="V72" s="233" t="str">
        <f t="shared" si="7"/>
        <v>0311</v>
      </c>
      <c r="W72" s="4">
        <f t="shared" si="8"/>
        <v>1991</v>
      </c>
    </row>
    <row r="73" spans="1:23" x14ac:dyDescent="0.2">
      <c r="A73" s="24" t="s">
        <v>1385</v>
      </c>
      <c r="B73" s="21"/>
      <c r="C73" s="21"/>
      <c r="D73" s="21"/>
      <c r="S73" s="28" t="s">
        <v>155</v>
      </c>
      <c r="T73" s="5">
        <v>1991</v>
      </c>
      <c r="U73" s="233">
        <v>33309</v>
      </c>
      <c r="V73" s="233" t="str">
        <f t="shared" si="7"/>
        <v>0312</v>
      </c>
      <c r="W73" s="4">
        <f t="shared" si="8"/>
        <v>1991</v>
      </c>
    </row>
    <row r="74" spans="1:23" x14ac:dyDescent="0.2">
      <c r="A74" s="21" t="s">
        <v>490</v>
      </c>
      <c r="B74" s="21" t="s">
        <v>477</v>
      </c>
      <c r="C74" s="21" t="s">
        <v>478</v>
      </c>
      <c r="D74" s="21" t="s">
        <v>479</v>
      </c>
      <c r="S74" s="28" t="s">
        <v>156</v>
      </c>
      <c r="T74" s="5">
        <v>1991</v>
      </c>
      <c r="U74" s="233">
        <v>33310</v>
      </c>
      <c r="V74" s="233" t="str">
        <f t="shared" si="7"/>
        <v>0313</v>
      </c>
      <c r="W74" s="4">
        <f t="shared" si="8"/>
        <v>1991</v>
      </c>
    </row>
    <row r="75" spans="1:23" x14ac:dyDescent="0.2">
      <c r="A75" s="21" t="s">
        <v>480</v>
      </c>
      <c r="B75" s="21" t="s">
        <v>14</v>
      </c>
      <c r="C75" s="21" t="str">
        <f>ADDRESS(ROW(bro_cam!D1),COLUMN(bro_cam!D1))</f>
        <v>$D$1</v>
      </c>
      <c r="D75" s="21" t="s">
        <v>491</v>
      </c>
      <c r="S75" s="28" t="s">
        <v>157</v>
      </c>
      <c r="T75" s="5">
        <v>1991</v>
      </c>
      <c r="U75" s="233">
        <v>33311</v>
      </c>
      <c r="V75" s="233" t="str">
        <f t="shared" si="7"/>
        <v>0314</v>
      </c>
      <c r="W75" s="4">
        <f t="shared" si="8"/>
        <v>1991</v>
      </c>
    </row>
    <row r="76" spans="1:23" x14ac:dyDescent="0.2">
      <c r="A76" s="21"/>
      <c r="B76" s="21" t="s">
        <v>503</v>
      </c>
      <c r="C76" s="21" t="str">
        <f>ADDRESS(ROW(bro_cam!B45),COLUMN(bro_cam!B45))</f>
        <v>$B$45</v>
      </c>
      <c r="D76" s="21" t="s">
        <v>481</v>
      </c>
      <c r="S76" s="28" t="s">
        <v>158</v>
      </c>
      <c r="T76" s="5">
        <v>1991</v>
      </c>
      <c r="U76" s="233">
        <v>33312</v>
      </c>
      <c r="V76" s="233" t="str">
        <f t="shared" si="7"/>
        <v>0315</v>
      </c>
      <c r="W76" s="4">
        <f t="shared" si="8"/>
        <v>1991</v>
      </c>
    </row>
    <row r="77" spans="1:23" x14ac:dyDescent="0.2">
      <c r="A77" s="21"/>
      <c r="B77" s="21" t="s">
        <v>504</v>
      </c>
      <c r="C77" s="21" t="str">
        <f>ADDRESS(ROW(bro_cam!B46),COLUMN(bro_cam!B46))</f>
        <v>$B$46</v>
      </c>
      <c r="D77" s="21" t="s">
        <v>482</v>
      </c>
      <c r="S77" s="28" t="s">
        <v>159</v>
      </c>
      <c r="T77" s="5">
        <v>1991</v>
      </c>
      <c r="U77" s="233">
        <v>33313</v>
      </c>
      <c r="V77" s="233" t="str">
        <f t="shared" si="7"/>
        <v>0316</v>
      </c>
      <c r="W77" s="4">
        <f t="shared" si="8"/>
        <v>1991</v>
      </c>
    </row>
    <row r="78" spans="1:23" x14ac:dyDescent="0.2">
      <c r="A78" s="21"/>
      <c r="B78" s="21" t="s">
        <v>505</v>
      </c>
      <c r="C78" s="21" t="str">
        <f>ADDRESS(ROW(bro_cam!B47),COLUMN(bro_cam!B47))</f>
        <v>$B$47</v>
      </c>
      <c r="D78" s="21" t="s">
        <v>483</v>
      </c>
      <c r="S78" s="28" t="s">
        <v>160</v>
      </c>
      <c r="T78" s="5">
        <v>1991</v>
      </c>
      <c r="U78" s="233">
        <v>33314</v>
      </c>
      <c r="V78" s="233" t="str">
        <f t="shared" si="7"/>
        <v>0317</v>
      </c>
      <c r="W78" s="4">
        <f t="shared" si="8"/>
        <v>1991</v>
      </c>
    </row>
    <row r="79" spans="1:23" x14ac:dyDescent="0.2">
      <c r="A79" s="21"/>
      <c r="B79" s="21" t="s">
        <v>506</v>
      </c>
      <c r="C79" s="21" t="str">
        <f>ADDRESS(ROW(bro_cam!B48),COLUMN(bro_cam!B48))</f>
        <v>$B$48</v>
      </c>
      <c r="D79" s="21" t="s">
        <v>484</v>
      </c>
      <c r="S79" s="28" t="s">
        <v>161</v>
      </c>
      <c r="T79" s="5">
        <v>1991</v>
      </c>
      <c r="U79" s="233">
        <v>33315</v>
      </c>
      <c r="V79" s="233" t="str">
        <f t="shared" si="7"/>
        <v>0318</v>
      </c>
      <c r="W79" s="4">
        <f t="shared" si="8"/>
        <v>1991</v>
      </c>
    </row>
    <row r="80" spans="1:23" x14ac:dyDescent="0.2">
      <c r="A80" s="21"/>
      <c r="B80" s="21" t="s">
        <v>507</v>
      </c>
      <c r="C80" s="21" t="str">
        <f>ADDRESS(ROW(bro_cam!B49),COLUMN(bro_cam!B49))</f>
        <v>$B$49</v>
      </c>
      <c r="D80" s="21" t="s">
        <v>485</v>
      </c>
      <c r="S80" s="28" t="s">
        <v>162</v>
      </c>
      <c r="T80" s="5">
        <v>1991</v>
      </c>
      <c r="U80" s="233">
        <v>33316</v>
      </c>
      <c r="V80" s="233" t="str">
        <f t="shared" si="7"/>
        <v>0319</v>
      </c>
      <c r="W80" s="4">
        <f t="shared" si="8"/>
        <v>1991</v>
      </c>
    </row>
    <row r="81" spans="1:23" x14ac:dyDescent="0.2">
      <c r="A81" s="21"/>
      <c r="B81" s="21" t="s">
        <v>538</v>
      </c>
      <c r="C81" s="21" t="str">
        <f>ADDRESS(ROW(bro_cam!B45),COLUMN(bro_cam!B45))&amp;":"&amp;ADDRESS(ROW(bro_cam!B49),COLUMN(bro_cam!B49))</f>
        <v>$B$45:$B$49</v>
      </c>
      <c r="D81" s="21" t="s">
        <v>539</v>
      </c>
      <c r="S81" s="28" t="s">
        <v>163</v>
      </c>
      <c r="T81" s="5">
        <v>1991</v>
      </c>
      <c r="U81" s="233">
        <v>33317</v>
      </c>
      <c r="V81" s="233" t="str">
        <f t="shared" si="7"/>
        <v>0320</v>
      </c>
      <c r="W81" s="4">
        <f t="shared" si="8"/>
        <v>1991</v>
      </c>
    </row>
    <row r="82" spans="1:23" x14ac:dyDescent="0.2">
      <c r="S82" s="28" t="s">
        <v>164</v>
      </c>
      <c r="T82" s="5">
        <v>1991</v>
      </c>
      <c r="U82" s="233">
        <v>33318</v>
      </c>
      <c r="V82" s="233" t="str">
        <f t="shared" si="7"/>
        <v>0321</v>
      </c>
      <c r="W82" s="4">
        <f t="shared" si="8"/>
        <v>1991</v>
      </c>
    </row>
    <row r="83" spans="1:23" x14ac:dyDescent="0.2">
      <c r="A83" s="21" t="s">
        <v>488</v>
      </c>
      <c r="B83" s="21" t="s">
        <v>508</v>
      </c>
      <c r="C83" s="21" t="str">
        <f>ADDRESS(ROW(bro_cam!B3),COLUMN(bro_cam!B3))&amp;":"&amp;ADDRESS(ROW(bro_cam!F32),COLUMN(bro_cam!F32))</f>
        <v>$B$3:$F$32</v>
      </c>
      <c r="D83" s="21" t="s">
        <v>486</v>
      </c>
      <c r="S83" s="28" t="s">
        <v>165</v>
      </c>
      <c r="T83" s="5">
        <v>1991</v>
      </c>
      <c r="U83" s="233">
        <v>33319</v>
      </c>
      <c r="V83" s="233" t="str">
        <f t="shared" si="7"/>
        <v>0322</v>
      </c>
      <c r="W83" s="4">
        <f t="shared" si="8"/>
        <v>1991</v>
      </c>
    </row>
    <row r="84" spans="1:23" x14ac:dyDescent="0.2">
      <c r="A84" s="21"/>
      <c r="B84" s="21" t="s">
        <v>511</v>
      </c>
      <c r="C84" s="21" t="str">
        <f>ADDRESS(ROW(bro_cam!D2),COLUMN(bro_cam!D2))</f>
        <v>$D$2</v>
      </c>
      <c r="D84" s="21" t="s">
        <v>514</v>
      </c>
      <c r="S84" s="28" t="s">
        <v>166</v>
      </c>
      <c r="T84" s="5">
        <v>1991</v>
      </c>
      <c r="U84" s="233">
        <v>33320</v>
      </c>
      <c r="V84" s="233" t="str">
        <f t="shared" si="7"/>
        <v>0323</v>
      </c>
      <c r="W84" s="4">
        <f t="shared" si="8"/>
        <v>1991</v>
      </c>
    </row>
    <row r="85" spans="1:23" x14ac:dyDescent="0.2">
      <c r="A85" s="21"/>
      <c r="B85" s="21" t="s">
        <v>509</v>
      </c>
      <c r="C85" s="21" t="str">
        <f>ADDRESS(ROW(bro_cam!E2),COLUMN(bro_cam!E2))</f>
        <v>$E$2</v>
      </c>
      <c r="D85" s="21" t="s">
        <v>515</v>
      </c>
      <c r="S85" s="28" t="s">
        <v>167</v>
      </c>
      <c r="T85" s="5">
        <v>1991</v>
      </c>
      <c r="U85" s="233">
        <v>33321</v>
      </c>
      <c r="V85" s="233" t="str">
        <f t="shared" si="7"/>
        <v>0324</v>
      </c>
      <c r="W85" s="4">
        <f t="shared" si="8"/>
        <v>1991</v>
      </c>
    </row>
    <row r="86" spans="1:23" x14ac:dyDescent="0.2">
      <c r="A86" s="21"/>
      <c r="B86" s="21" t="s">
        <v>510</v>
      </c>
      <c r="C86" s="21" t="str">
        <f>ADDRESS(ROW(bro_cam!F2),COLUMN(bro_cam!F2))</f>
        <v>$F$2</v>
      </c>
      <c r="D86" s="21" t="s">
        <v>516</v>
      </c>
      <c r="S86" s="28" t="s">
        <v>168</v>
      </c>
      <c r="T86" s="5">
        <v>1991</v>
      </c>
      <c r="U86" s="233">
        <v>33322</v>
      </c>
      <c r="V86" s="233" t="str">
        <f t="shared" si="7"/>
        <v>0325</v>
      </c>
      <c r="W86" s="4">
        <f t="shared" si="8"/>
        <v>1991</v>
      </c>
    </row>
    <row r="87" spans="1:23" x14ac:dyDescent="0.2">
      <c r="A87" s="21"/>
      <c r="B87" s="21" t="s">
        <v>512</v>
      </c>
      <c r="C87" s="21" t="str">
        <f>ADDRESS(ROW(bro_cam!B2),COLUMN(bro_cam!B2))</f>
        <v>$B$2</v>
      </c>
      <c r="D87" s="21" t="s">
        <v>517</v>
      </c>
      <c r="S87" s="28" t="s">
        <v>169</v>
      </c>
      <c r="T87" s="5">
        <v>1991</v>
      </c>
      <c r="U87" s="233">
        <v>33323</v>
      </c>
      <c r="V87" s="233" t="str">
        <f t="shared" si="7"/>
        <v>0326</v>
      </c>
      <c r="W87" s="4">
        <f t="shared" si="8"/>
        <v>1991</v>
      </c>
    </row>
    <row r="88" spans="1:23" x14ac:dyDescent="0.2">
      <c r="A88" s="21"/>
      <c r="B88" s="21" t="s">
        <v>513</v>
      </c>
      <c r="C88" s="21" t="str">
        <f>ADDRESS(ROW(bro_cam!C2),COLUMN(bro_cam!C2))</f>
        <v>$C$2</v>
      </c>
      <c r="D88" s="21" t="s">
        <v>518</v>
      </c>
      <c r="S88" s="28" t="s">
        <v>170</v>
      </c>
      <c r="T88" s="5">
        <v>1991</v>
      </c>
      <c r="U88" s="233">
        <v>33324</v>
      </c>
      <c r="V88" s="233" t="str">
        <f t="shared" si="7"/>
        <v>0327</v>
      </c>
      <c r="W88" s="4">
        <f t="shared" si="8"/>
        <v>1991</v>
      </c>
    </row>
    <row r="89" spans="1:23" x14ac:dyDescent="0.2">
      <c r="A89" s="21"/>
      <c r="B89" s="21"/>
      <c r="C89" s="21"/>
      <c r="D89" s="21"/>
      <c r="S89" s="28" t="s">
        <v>171</v>
      </c>
      <c r="T89" s="5">
        <v>1991</v>
      </c>
      <c r="U89" s="233">
        <v>33325</v>
      </c>
      <c r="V89" s="233" t="str">
        <f t="shared" si="7"/>
        <v>0328</v>
      </c>
      <c r="W89" s="4">
        <f t="shared" si="8"/>
        <v>1991</v>
      </c>
    </row>
    <row r="90" spans="1:23" x14ac:dyDescent="0.2">
      <c r="A90" s="21" t="s">
        <v>489</v>
      </c>
      <c r="B90" s="21" t="s">
        <v>521</v>
      </c>
      <c r="C90" s="21" t="str">
        <f>ADDRESS(ROW(bro_cam!S3),COLUMN(bro_cam!S3))&amp;":"&amp;ADDRESS(ROW(bro_cam!T3)+no_of_days-1,COLUMN(bro_cam!T3))</f>
        <v>$S$3:$T$10959</v>
      </c>
      <c r="D90" s="21" t="s">
        <v>487</v>
      </c>
      <c r="S90" s="28" t="s">
        <v>172</v>
      </c>
      <c r="T90" s="5">
        <v>1991</v>
      </c>
      <c r="U90" s="233">
        <v>33326</v>
      </c>
      <c r="V90" s="233" t="str">
        <f t="shared" si="7"/>
        <v>0329</v>
      </c>
      <c r="W90" s="4">
        <f t="shared" si="8"/>
        <v>1991</v>
      </c>
    </row>
    <row r="91" spans="1:23" x14ac:dyDescent="0.2">
      <c r="A91" s="21"/>
      <c r="B91" s="21" t="s">
        <v>520</v>
      </c>
      <c r="C91" s="49" t="str">
        <f>ADDRESS(ROW(bro_cam!U3),COLUMN(bro_cam!U3))&amp;":"&amp;ADDRESS(ROW(bro_cam!AS3)+no_of_days-1,COLUMN(bro_cam!AS3))</f>
        <v>$U$3:$AS$10959</v>
      </c>
      <c r="D91" s="21" t="s">
        <v>695</v>
      </c>
      <c r="S91" s="28" t="s">
        <v>173</v>
      </c>
      <c r="T91" s="5">
        <v>1991</v>
      </c>
      <c r="U91" s="233">
        <v>33327</v>
      </c>
      <c r="V91" s="233" t="str">
        <f t="shared" si="7"/>
        <v>0330</v>
      </c>
      <c r="W91" s="4">
        <f t="shared" si="8"/>
        <v>1991</v>
      </c>
    </row>
    <row r="92" spans="1:23" x14ac:dyDescent="0.2">
      <c r="A92" s="21"/>
      <c r="B92" s="21" t="s">
        <v>519</v>
      </c>
      <c r="C92" s="21" t="str">
        <f>ADDRESS(ROW(bro_cam!V3),COLUMN(bro_cam!V3))&amp;":"&amp;ADDRESS(ROW(bro_cam!W3)+no_of_days-1,COLUMN(bro_cam!W3))</f>
        <v>$V$3:$W$10959</v>
      </c>
      <c r="D92" s="21" t="s">
        <v>522</v>
      </c>
      <c r="E92" s="18"/>
      <c r="S92" s="28" t="s">
        <v>174</v>
      </c>
      <c r="T92" s="5">
        <v>1991</v>
      </c>
      <c r="U92" s="233">
        <v>33328</v>
      </c>
      <c r="V92" s="233" t="str">
        <f t="shared" si="7"/>
        <v>0331</v>
      </c>
      <c r="W92" s="4">
        <f t="shared" si="8"/>
        <v>1991</v>
      </c>
    </row>
    <row r="93" spans="1:23" x14ac:dyDescent="0.2">
      <c r="A93" s="21"/>
      <c r="B93" s="21" t="s">
        <v>532</v>
      </c>
      <c r="C93" s="21" t="str">
        <f>ADDRESS(ROW(bro_cam!T3),COLUMN(bro_cam!T3))&amp;":"&amp;ADDRESS(ROW(bro_cam!T3)+no_of_days-1,COLUMN(bro_cam!T3))</f>
        <v>$T$3:$T$10959</v>
      </c>
      <c r="D93" s="21" t="s">
        <v>535</v>
      </c>
      <c r="S93" s="28" t="s">
        <v>175</v>
      </c>
      <c r="T93" s="5">
        <v>1991</v>
      </c>
      <c r="U93" s="233">
        <v>33329</v>
      </c>
      <c r="V93" s="233" t="str">
        <f t="shared" si="7"/>
        <v>0401</v>
      </c>
      <c r="W93" s="4">
        <f t="shared" si="8"/>
        <v>1991</v>
      </c>
    </row>
    <row r="94" spans="1:23" x14ac:dyDescent="0.2">
      <c r="B94" s="21" t="s">
        <v>540</v>
      </c>
      <c r="C94" s="21" t="str">
        <f>ADDRESS(ROW(bro_cam!U3),COLUMN(bro_cam!U3))&amp;":"&amp;ADDRESS(ROW(bro_cam!U3)+no_of_days-1,COLUMN(bro_cam!U3))</f>
        <v>$U$3:$U$10959</v>
      </c>
      <c r="D94" s="21" t="s">
        <v>542</v>
      </c>
      <c r="S94" s="28" t="s">
        <v>176</v>
      </c>
      <c r="T94" s="5">
        <v>1991</v>
      </c>
      <c r="U94" s="233">
        <v>33330</v>
      </c>
      <c r="V94" s="233" t="str">
        <f t="shared" si="7"/>
        <v>0402</v>
      </c>
      <c r="W94" s="4">
        <f t="shared" si="8"/>
        <v>1991</v>
      </c>
    </row>
    <row r="95" spans="1:23" x14ac:dyDescent="0.2">
      <c r="B95" s="21" t="s">
        <v>541</v>
      </c>
      <c r="C95" s="49" t="str">
        <f>ADDRESS(ROW(bro_cam!Z3),COLUMN(bro_cam!Z3))&amp;":"&amp;ADDRESS(ROW(bro_cam!AI3)+no_of_days-1,COLUMN(bro_cam!AI3))</f>
        <v>$Z$3:$AI$10959</v>
      </c>
      <c r="D95" s="21" t="s">
        <v>698</v>
      </c>
      <c r="S95" s="28" t="s">
        <v>177</v>
      </c>
      <c r="T95" s="5">
        <v>1991</v>
      </c>
      <c r="U95" s="233">
        <v>33331</v>
      </c>
      <c r="V95" s="233" t="str">
        <f t="shared" si="7"/>
        <v>0403</v>
      </c>
      <c r="W95" s="4">
        <f t="shared" si="8"/>
        <v>1991</v>
      </c>
    </row>
    <row r="96" spans="1:23" x14ac:dyDescent="0.2">
      <c r="B96" s="21" t="s">
        <v>707</v>
      </c>
      <c r="C96" s="21" t="str">
        <f>ADDRESS(ROW(bro_cam!AJ3),COLUMN(bro_cam!AJ3))&amp;":"&amp;ADDRESS(ROW(bro_cam!AS3)+no_of_days-1,COLUMN(bro_cam!AS3))</f>
        <v>$AJ$3:$AS$10959</v>
      </c>
      <c r="D96" s="21" t="s">
        <v>708</v>
      </c>
      <c r="S96" s="28" t="s">
        <v>178</v>
      </c>
      <c r="T96" s="5">
        <v>1991</v>
      </c>
      <c r="U96" s="233">
        <v>33332</v>
      </c>
      <c r="V96" s="233" t="str">
        <f t="shared" si="7"/>
        <v>0404</v>
      </c>
      <c r="W96" s="4">
        <f t="shared" si="8"/>
        <v>1991</v>
      </c>
    </row>
    <row r="97" spans="1:23" x14ac:dyDescent="0.2">
      <c r="A97" s="21"/>
      <c r="B97" s="21" t="s">
        <v>533</v>
      </c>
      <c r="C97" s="21" t="str">
        <f>ADDRESS(ROW(bro_cam!V3),COLUMN(bro_cam!V3))&amp;":"&amp;ADDRESS(ROW(bro_cam!V3)+no_of_days-1,COLUMN(bro_cam!V3))</f>
        <v>$V$3:$V$10959</v>
      </c>
      <c r="D97" s="21" t="s">
        <v>536</v>
      </c>
      <c r="S97" s="28" t="s">
        <v>179</v>
      </c>
      <c r="T97" s="5">
        <v>1991</v>
      </c>
      <c r="U97" s="233">
        <v>33333</v>
      </c>
      <c r="V97" s="233" t="str">
        <f t="shared" si="7"/>
        <v>0405</v>
      </c>
      <c r="W97" s="4">
        <f t="shared" si="8"/>
        <v>1991</v>
      </c>
    </row>
    <row r="98" spans="1:23" x14ac:dyDescent="0.2">
      <c r="A98" s="21"/>
      <c r="B98" s="21" t="s">
        <v>534</v>
      </c>
      <c r="C98" s="21" t="str">
        <f>ADDRESS(ROW(bro_cam!W3),COLUMN(bro_cam!W3))&amp;":"&amp;ADDRESS(ROW(bro_cam!W3)+no_of_days-1,COLUMN(bro_cam!W3))</f>
        <v>$W$3:$W$10959</v>
      </c>
      <c r="D98" s="21" t="s">
        <v>537</v>
      </c>
      <c r="S98" s="28" t="s">
        <v>180</v>
      </c>
      <c r="T98" s="5">
        <v>1991</v>
      </c>
      <c r="U98" s="233">
        <v>33334</v>
      </c>
      <c r="V98" s="233" t="str">
        <f t="shared" si="7"/>
        <v>0406</v>
      </c>
      <c r="W98" s="4">
        <f t="shared" si="8"/>
        <v>1991</v>
      </c>
    </row>
    <row r="99" spans="1:23" x14ac:dyDescent="0.2">
      <c r="A99" s="21"/>
      <c r="B99" s="21" t="s">
        <v>710</v>
      </c>
      <c r="C99" s="21" t="str">
        <f>ADDRESS(ROW(bro_cam!X3),COLUMN(bro_cam!X3))&amp;":"&amp;ADDRESS(ROW(bro_cam!Y3)+no_of_days-1,COLUMN(bro_cam!Y3))</f>
        <v>$X$3:$Y$10959</v>
      </c>
      <c r="D99" s="21" t="s">
        <v>709</v>
      </c>
      <c r="S99" s="28" t="s">
        <v>181</v>
      </c>
      <c r="T99" s="5">
        <v>1991</v>
      </c>
      <c r="U99" s="233">
        <v>33335</v>
      </c>
      <c r="V99" s="233" t="str">
        <f t="shared" si="7"/>
        <v>0407</v>
      </c>
      <c r="W99" s="4">
        <f t="shared" si="8"/>
        <v>1991</v>
      </c>
    </row>
    <row r="100" spans="1:23" x14ac:dyDescent="0.2">
      <c r="A100" s="21"/>
      <c r="B100" s="21" t="s">
        <v>523</v>
      </c>
      <c r="C100" s="21" t="str">
        <f>ADDRESS(ROW(bro_cam!T2),COLUMN(bro_cam!T2))</f>
        <v>$T$2</v>
      </c>
      <c r="D100" s="21" t="s">
        <v>528</v>
      </c>
      <c r="S100" s="28" t="s">
        <v>182</v>
      </c>
      <c r="T100" s="5">
        <v>1991</v>
      </c>
      <c r="U100" s="233">
        <v>33336</v>
      </c>
      <c r="V100" s="233" t="str">
        <f t="shared" si="7"/>
        <v>0408</v>
      </c>
      <c r="W100" s="4">
        <f t="shared" si="8"/>
        <v>1991</v>
      </c>
    </row>
    <row r="101" spans="1:23" x14ac:dyDescent="0.2">
      <c r="A101" s="21"/>
      <c r="B101" s="21" t="s">
        <v>524</v>
      </c>
      <c r="C101" s="21" t="str">
        <f>ADDRESS(ROW(bro_cam!U2),COLUMN(bro_cam!U2))</f>
        <v>$U$2</v>
      </c>
      <c r="D101" s="21" t="s">
        <v>530</v>
      </c>
      <c r="S101" s="28" t="s">
        <v>183</v>
      </c>
      <c r="T101" s="5">
        <v>1991</v>
      </c>
      <c r="U101" s="233">
        <v>33337</v>
      </c>
      <c r="V101" s="233" t="str">
        <f t="shared" si="7"/>
        <v>0409</v>
      </c>
      <c r="W101" s="4">
        <f t="shared" si="8"/>
        <v>1991</v>
      </c>
    </row>
    <row r="102" spans="1:23" x14ac:dyDescent="0.2">
      <c r="A102" s="21"/>
      <c r="B102" s="21" t="s">
        <v>525</v>
      </c>
      <c r="C102" s="49" t="str">
        <f>ADDRESS(ROW(bro_cam!Z2),COLUMN(bro_cam!Z2))</f>
        <v>$Z$2</v>
      </c>
      <c r="D102" s="21" t="s">
        <v>697</v>
      </c>
      <c r="S102" s="28" t="s">
        <v>184</v>
      </c>
      <c r="T102" s="5">
        <v>1991</v>
      </c>
      <c r="U102" s="233">
        <v>33338</v>
      </c>
      <c r="V102" s="233" t="str">
        <f t="shared" si="7"/>
        <v>0410</v>
      </c>
      <c r="W102" s="4">
        <f t="shared" si="8"/>
        <v>1991</v>
      </c>
    </row>
    <row r="103" spans="1:23" x14ac:dyDescent="0.2">
      <c r="A103" s="21"/>
      <c r="B103" s="21" t="s">
        <v>526</v>
      </c>
      <c r="C103" s="21" t="str">
        <f>ADDRESS(ROW(bro_cam!V2),COLUMN(bro_cam!V2))</f>
        <v>$V$2</v>
      </c>
      <c r="D103" s="21" t="s">
        <v>529</v>
      </c>
      <c r="S103" s="28" t="s">
        <v>185</v>
      </c>
      <c r="T103" s="5">
        <v>1991</v>
      </c>
      <c r="U103" s="233">
        <v>33339</v>
      </c>
      <c r="V103" s="233" t="str">
        <f t="shared" si="7"/>
        <v>0411</v>
      </c>
      <c r="W103" s="4">
        <f t="shared" si="8"/>
        <v>1991</v>
      </c>
    </row>
    <row r="104" spans="1:23" x14ac:dyDescent="0.2">
      <c r="A104" s="21"/>
      <c r="B104" s="21" t="s">
        <v>527</v>
      </c>
      <c r="C104" s="21" t="str">
        <f>ADDRESS(ROW(bro_cam!W2),COLUMN(bro_cam!W2))</f>
        <v>$W$2</v>
      </c>
      <c r="D104" s="21" t="s">
        <v>531</v>
      </c>
      <c r="S104" s="28" t="s">
        <v>186</v>
      </c>
      <c r="T104" s="5">
        <v>1991</v>
      </c>
      <c r="U104" s="233">
        <v>33340</v>
      </c>
      <c r="V104" s="233" t="str">
        <f t="shared" si="7"/>
        <v>0412</v>
      </c>
      <c r="W104" s="4">
        <f t="shared" si="8"/>
        <v>1991</v>
      </c>
    </row>
    <row r="105" spans="1:23" x14ac:dyDescent="0.2">
      <c r="B105" s="21" t="s">
        <v>699</v>
      </c>
      <c r="C105" s="21" t="str">
        <f>ADDRESS(ROW(bro_cam!AJ2),COLUMN(bro_cam!AJ2))</f>
        <v>$AJ$2</v>
      </c>
      <c r="D105" s="21" t="s">
        <v>700</v>
      </c>
      <c r="S105" s="28" t="s">
        <v>187</v>
      </c>
      <c r="T105" s="5">
        <v>1991</v>
      </c>
      <c r="U105" s="233">
        <v>33341</v>
      </c>
      <c r="V105" s="233" t="str">
        <f t="shared" si="7"/>
        <v>0413</v>
      </c>
      <c r="W105" s="4">
        <f t="shared" si="8"/>
        <v>1991</v>
      </c>
    </row>
    <row r="106" spans="1:23" x14ac:dyDescent="0.2">
      <c r="B106" s="21" t="s">
        <v>706</v>
      </c>
      <c r="C106" s="21" t="str">
        <f>ADDRESS(ROW(bro_cam!X2),COLUMN(bro_cam!X2))</f>
        <v>$X$2</v>
      </c>
      <c r="D106" s="21" t="s">
        <v>705</v>
      </c>
      <c r="S106" s="28" t="s">
        <v>188</v>
      </c>
      <c r="T106" s="5">
        <v>1991</v>
      </c>
      <c r="U106" s="233">
        <v>33342</v>
      </c>
      <c r="V106" s="233" t="str">
        <f t="shared" si="7"/>
        <v>0414</v>
      </c>
      <c r="W106" s="4">
        <f t="shared" si="8"/>
        <v>1991</v>
      </c>
    </row>
    <row r="107" spans="1:23" x14ac:dyDescent="0.2">
      <c r="S107" s="28" t="s">
        <v>189</v>
      </c>
      <c r="T107" s="5">
        <v>1991</v>
      </c>
      <c r="U107" s="233">
        <v>33343</v>
      </c>
      <c r="V107" s="233" t="str">
        <f t="shared" si="7"/>
        <v>0415</v>
      </c>
      <c r="W107" s="4">
        <f t="shared" si="8"/>
        <v>1991</v>
      </c>
    </row>
    <row r="108" spans="1:23" x14ac:dyDescent="0.2">
      <c r="S108" s="28" t="s">
        <v>190</v>
      </c>
      <c r="T108" s="5">
        <v>1991</v>
      </c>
      <c r="U108" s="233">
        <v>33344</v>
      </c>
      <c r="V108" s="233" t="str">
        <f t="shared" si="7"/>
        <v>0416</v>
      </c>
      <c r="W108" s="4">
        <f t="shared" si="8"/>
        <v>1991</v>
      </c>
    </row>
    <row r="109" spans="1:23" x14ac:dyDescent="0.2">
      <c r="S109" s="28" t="s">
        <v>191</v>
      </c>
      <c r="T109" s="5">
        <v>1991</v>
      </c>
      <c r="U109" s="233">
        <v>33345</v>
      </c>
      <c r="V109" s="233" t="str">
        <f t="shared" si="7"/>
        <v>0417</v>
      </c>
      <c r="W109" s="4">
        <f t="shared" si="8"/>
        <v>1991</v>
      </c>
    </row>
    <row r="110" spans="1:23" x14ac:dyDescent="0.2">
      <c r="S110" s="28" t="s">
        <v>192</v>
      </c>
      <c r="T110" s="5">
        <v>1991</v>
      </c>
      <c r="U110" s="233">
        <v>33346</v>
      </c>
      <c r="V110" s="233" t="str">
        <f t="shared" si="7"/>
        <v>0418</v>
      </c>
      <c r="W110" s="4">
        <f t="shared" si="8"/>
        <v>1991</v>
      </c>
    </row>
    <row r="111" spans="1:23" x14ac:dyDescent="0.2">
      <c r="S111" s="28" t="s">
        <v>193</v>
      </c>
      <c r="T111" s="5">
        <v>1991</v>
      </c>
      <c r="U111" s="233">
        <v>33347</v>
      </c>
      <c r="V111" s="233" t="str">
        <f t="shared" si="7"/>
        <v>0419</v>
      </c>
      <c r="W111" s="4">
        <f t="shared" si="8"/>
        <v>1991</v>
      </c>
    </row>
    <row r="112" spans="1:23" x14ac:dyDescent="0.2">
      <c r="A112" s="21" t="s">
        <v>492</v>
      </c>
      <c r="B112" s="21" t="s">
        <v>493</v>
      </c>
      <c r="C112" s="21" t="str">
        <f>ADDRESS(ROW(bro_cam!B51),COLUMN(bro_cam!B51))</f>
        <v>$B$51</v>
      </c>
      <c r="D112" s="21" t="s">
        <v>498</v>
      </c>
      <c r="S112" s="28" t="s">
        <v>194</v>
      </c>
      <c r="T112" s="5">
        <v>1991</v>
      </c>
      <c r="U112" s="233">
        <v>33348</v>
      </c>
      <c r="V112" s="233" t="str">
        <f t="shared" si="7"/>
        <v>0420</v>
      </c>
      <c r="W112" s="4">
        <f t="shared" si="8"/>
        <v>1991</v>
      </c>
    </row>
    <row r="113" spans="1:23" x14ac:dyDescent="0.2">
      <c r="A113" s="21"/>
      <c r="B113" s="21" t="s">
        <v>497</v>
      </c>
      <c r="C113" s="21" t="str">
        <f>ADDRESS(ROW(bro_cam!B52),COLUMN(bro_cam!B52))</f>
        <v>$B$52</v>
      </c>
      <c r="D113" s="21" t="s">
        <v>499</v>
      </c>
      <c r="S113" s="28" t="s">
        <v>195</v>
      </c>
      <c r="T113" s="5">
        <v>1991</v>
      </c>
      <c r="U113" s="233">
        <v>33349</v>
      </c>
      <c r="V113" s="233" t="str">
        <f t="shared" si="7"/>
        <v>0421</v>
      </c>
      <c r="W113" s="4">
        <f t="shared" si="8"/>
        <v>1991</v>
      </c>
    </row>
    <row r="114" spans="1:23" x14ac:dyDescent="0.2">
      <c r="A114" s="21"/>
      <c r="B114" s="21" t="s">
        <v>494</v>
      </c>
      <c r="C114" s="21" t="str">
        <f>ADDRESS(ROW(bro_cam!B53),COLUMN(bro_cam!B53))</f>
        <v>$B$53</v>
      </c>
      <c r="D114" s="21" t="s">
        <v>500</v>
      </c>
      <c r="S114" s="28" t="s">
        <v>196</v>
      </c>
      <c r="T114" s="5">
        <v>1991</v>
      </c>
      <c r="U114" s="233">
        <v>33350</v>
      </c>
      <c r="V114" s="233" t="str">
        <f t="shared" si="7"/>
        <v>0422</v>
      </c>
      <c r="W114" s="4">
        <f t="shared" si="8"/>
        <v>1991</v>
      </c>
    </row>
    <row r="115" spans="1:23" x14ac:dyDescent="0.2">
      <c r="A115" s="21"/>
      <c r="B115" s="21" t="s">
        <v>495</v>
      </c>
      <c r="C115" s="21" t="str">
        <f>ADDRESS(ROW(bro_cam!B54),COLUMN(bro_cam!B54))</f>
        <v>$B$54</v>
      </c>
      <c r="D115" s="21" t="s">
        <v>501</v>
      </c>
      <c r="S115" s="28" t="s">
        <v>197</v>
      </c>
      <c r="T115" s="5">
        <v>1991</v>
      </c>
      <c r="U115" s="233">
        <v>33351</v>
      </c>
      <c r="V115" s="233" t="str">
        <f t="shared" si="7"/>
        <v>0423</v>
      </c>
      <c r="W115" s="4">
        <f t="shared" si="8"/>
        <v>1991</v>
      </c>
    </row>
    <row r="116" spans="1:23" x14ac:dyDescent="0.2">
      <c r="A116" s="21"/>
      <c r="B116" s="21" t="s">
        <v>496</v>
      </c>
      <c r="C116" s="21" t="str">
        <f>ADDRESS(ROW(bro_cam!B55),COLUMN(bro_cam!B55))</f>
        <v>$B$55</v>
      </c>
      <c r="D116" s="21" t="s">
        <v>502</v>
      </c>
      <c r="S116" s="28" t="s">
        <v>198</v>
      </c>
      <c r="T116" s="5">
        <v>1991</v>
      </c>
      <c r="U116" s="233">
        <v>33352</v>
      </c>
      <c r="V116" s="233" t="str">
        <f t="shared" si="7"/>
        <v>0424</v>
      </c>
      <c r="W116" s="4">
        <f t="shared" si="8"/>
        <v>1991</v>
      </c>
    </row>
    <row r="117" spans="1:23" x14ac:dyDescent="0.2">
      <c r="B117" s="21" t="s">
        <v>543</v>
      </c>
      <c r="C117" s="21" t="str">
        <f>ADDRESS(ROW(bro_cam!P7),COLUMN(bro_cam!P7))</f>
        <v>$P$7</v>
      </c>
      <c r="D117" s="21" t="s">
        <v>545</v>
      </c>
      <c r="S117" s="28" t="s">
        <v>199</v>
      </c>
      <c r="T117" s="5">
        <v>1991</v>
      </c>
      <c r="U117" s="233">
        <v>33353</v>
      </c>
      <c r="V117" s="233" t="str">
        <f t="shared" si="7"/>
        <v>0425</v>
      </c>
      <c r="W117" s="4">
        <f t="shared" si="8"/>
        <v>1991</v>
      </c>
    </row>
    <row r="118" spans="1:23" x14ac:dyDescent="0.2">
      <c r="S118" s="28" t="s">
        <v>200</v>
      </c>
      <c r="T118" s="5">
        <v>1991</v>
      </c>
      <c r="U118" s="233">
        <v>33354</v>
      </c>
      <c r="V118" s="233" t="str">
        <f t="shared" si="7"/>
        <v>0426</v>
      </c>
      <c r="W118" s="4">
        <f t="shared" si="8"/>
        <v>1991</v>
      </c>
    </row>
    <row r="119" spans="1:23" x14ac:dyDescent="0.2">
      <c r="A119" s="21" t="s">
        <v>564</v>
      </c>
      <c r="B119" s="21"/>
      <c r="C119" s="21"/>
      <c r="D119" s="21"/>
      <c r="S119" s="28" t="s">
        <v>201</v>
      </c>
      <c r="T119" s="5">
        <v>1991</v>
      </c>
      <c r="U119" s="233">
        <v>33355</v>
      </c>
      <c r="V119" s="233" t="str">
        <f t="shared" si="7"/>
        <v>0427</v>
      </c>
      <c r="W119" s="4">
        <f t="shared" si="8"/>
        <v>1991</v>
      </c>
    </row>
    <row r="120" spans="1:23" x14ac:dyDescent="0.2">
      <c r="A120" s="21"/>
      <c r="B120" s="21" t="s">
        <v>565</v>
      </c>
      <c r="C120" s="22" t="s">
        <v>566</v>
      </c>
      <c r="D120" s="21"/>
      <c r="S120" s="28" t="s">
        <v>202</v>
      </c>
      <c r="T120" s="5">
        <v>1991</v>
      </c>
      <c r="U120" s="233">
        <v>33356</v>
      </c>
      <c r="V120" s="233" t="str">
        <f t="shared" si="7"/>
        <v>0428</v>
      </c>
      <c r="W120" s="4">
        <f t="shared" si="8"/>
        <v>1991</v>
      </c>
    </row>
    <row r="121" spans="1:23" x14ac:dyDescent="0.2">
      <c r="A121" s="21"/>
      <c r="B121" s="21" t="s">
        <v>567</v>
      </c>
      <c r="C121" s="22" t="s">
        <v>569</v>
      </c>
      <c r="D121" s="21"/>
      <c r="S121" s="28" t="s">
        <v>203</v>
      </c>
      <c r="T121" s="5">
        <v>1991</v>
      </c>
      <c r="U121" s="233">
        <v>33357</v>
      </c>
      <c r="V121" s="233" t="str">
        <f t="shared" si="7"/>
        <v>0429</v>
      </c>
      <c r="W121" s="4">
        <f t="shared" si="8"/>
        <v>1991</v>
      </c>
    </row>
    <row r="122" spans="1:23" x14ac:dyDescent="0.2">
      <c r="A122" s="21"/>
      <c r="B122" s="21" t="s">
        <v>568</v>
      </c>
      <c r="C122" s="22" t="str">
        <f>CHAR(10)</f>
        <v xml:space="preserve">
</v>
      </c>
      <c r="D122" s="21"/>
      <c r="S122" s="28" t="s">
        <v>204</v>
      </c>
      <c r="T122" s="5">
        <v>1991</v>
      </c>
      <c r="U122" s="233">
        <v>33358</v>
      </c>
      <c r="V122" s="233" t="str">
        <f t="shared" si="7"/>
        <v>0430</v>
      </c>
      <c r="W122" s="4">
        <f t="shared" si="8"/>
        <v>1991</v>
      </c>
    </row>
    <row r="123" spans="1:23" x14ac:dyDescent="0.2">
      <c r="A123" s="26" t="s">
        <v>575</v>
      </c>
      <c r="B123" s="21" t="s">
        <v>573</v>
      </c>
      <c r="C123" s="22">
        <f>ROW(bro_cam!A77)</f>
        <v>77</v>
      </c>
      <c r="D123" s="22">
        <f>COLUMN(bro_cam!A67)</f>
        <v>1</v>
      </c>
      <c r="S123" s="28" t="s">
        <v>205</v>
      </c>
      <c r="T123" s="5">
        <v>1991</v>
      </c>
      <c r="U123" s="233">
        <v>33359</v>
      </c>
      <c r="V123" s="233" t="str">
        <f t="shared" si="7"/>
        <v>0501</v>
      </c>
      <c r="W123" s="4">
        <f t="shared" si="8"/>
        <v>1991</v>
      </c>
    </row>
    <row r="124" spans="1:23" x14ac:dyDescent="0.2">
      <c r="A124" s="21"/>
      <c r="B124" s="21" t="s">
        <v>574</v>
      </c>
      <c r="C124" s="22">
        <f>ROW(bro_cam!A78)</f>
        <v>78</v>
      </c>
      <c r="D124" s="22">
        <f>COLUMN(bro_cam!A68)</f>
        <v>1</v>
      </c>
      <c r="S124" s="28" t="s">
        <v>206</v>
      </c>
      <c r="T124" s="5">
        <v>1991</v>
      </c>
      <c r="U124" s="233">
        <v>33360</v>
      </c>
      <c r="V124" s="233" t="str">
        <f t="shared" si="7"/>
        <v>0502</v>
      </c>
      <c r="W124" s="4">
        <f t="shared" si="8"/>
        <v>1991</v>
      </c>
    </row>
    <row r="125" spans="1:23" x14ac:dyDescent="0.2">
      <c r="S125" s="28" t="s">
        <v>207</v>
      </c>
      <c r="T125" s="5">
        <v>1991</v>
      </c>
      <c r="U125" s="233">
        <v>33361</v>
      </c>
      <c r="V125" s="233" t="str">
        <f t="shared" si="7"/>
        <v>0503</v>
      </c>
      <c r="W125" s="4">
        <f t="shared" si="8"/>
        <v>1991</v>
      </c>
    </row>
    <row r="126" spans="1:23" x14ac:dyDescent="0.2">
      <c r="A126" s="24" t="s">
        <v>563</v>
      </c>
      <c r="B126" s="21"/>
      <c r="C126" s="21"/>
      <c r="D126" s="21"/>
      <c r="S126" s="28" t="s">
        <v>208</v>
      </c>
      <c r="T126" s="5">
        <v>1991</v>
      </c>
      <c r="U126" s="233">
        <v>33362</v>
      </c>
      <c r="V126" s="233" t="str">
        <f t="shared" si="7"/>
        <v>0504</v>
      </c>
      <c r="W126" s="4">
        <f t="shared" si="8"/>
        <v>1991</v>
      </c>
    </row>
    <row r="127" spans="1:23" x14ac:dyDescent="0.2">
      <c r="A127" s="21" t="s">
        <v>572</v>
      </c>
      <c r="B127" s="21" t="str">
        <f>CONCATENATE("version",Delimiter,"dil_factor",Delimiter,"TWAint",Delimiter,"SubstName", Delimiter, "PECendpoint",Delimiter,"TWAendpoint",Delimiter)</f>
        <v>version@dil_factor@TWAint@SubstName@PECendpoint@TWAendpoint@</v>
      </c>
      <c r="C127" s="21"/>
      <c r="S127" s="28" t="s">
        <v>209</v>
      </c>
      <c r="T127" s="5">
        <v>1991</v>
      </c>
      <c r="U127" s="233">
        <v>33363</v>
      </c>
      <c r="V127" s="233" t="str">
        <f t="shared" si="7"/>
        <v>0505</v>
      </c>
      <c r="W127" s="4">
        <f t="shared" si="8"/>
        <v>1991</v>
      </c>
    </row>
    <row r="128" spans="1:23" x14ac:dyDescent="0.2">
      <c r="A128" s="21"/>
      <c r="B128" s="21" t="str">
        <f ca="1">CONCATENATE(D1,Delimiter,dilution_factor,Delimiter,TWA_int,Delimiter,G51,Delimiter,H51,Delimiter,I51,Delimiter)</f>
        <v>0.3@30@7@FPF@0.617@0.000@</v>
      </c>
      <c r="C128" s="21"/>
      <c r="S128" s="28" t="s">
        <v>210</v>
      </c>
      <c r="T128" s="5">
        <v>1991</v>
      </c>
      <c r="U128" s="233">
        <v>33364</v>
      </c>
      <c r="V128" s="233" t="str">
        <f t="shared" si="7"/>
        <v>0506</v>
      </c>
      <c r="W128" s="4">
        <f t="shared" si="8"/>
        <v>1991</v>
      </c>
    </row>
    <row r="129" spans="1:23" x14ac:dyDescent="0.2">
      <c r="A129" s="21" t="str">
        <f>A5</f>
        <v>bro_cam</v>
      </c>
      <c r="B129" s="21" t="str">
        <f ca="1">INDIRECT(ADDRESS($C$123,$D$123,,,A129))</f>
        <v>bro_cam_appx_year1@bro_cam_appx_year2@bro_cam_appx_year3@bro_cam_appx_Pexc1@bro_cam_appx_Pexc2@bro_cam_appx_Pexc3@bro_cam_appx_Texc1@bro_cam_appx_Texc2@bro_cam_appx_Texc3@bro_cam_appx_Pmax1@bro_cam_appx_Pmax2@bro_cam_appx_Pmax3@bro_cam_appx_Tmax1@bro_cam_appx_Tmax2@bro_cam_appx_Tmax3@bro_cam_appx_drain1@bro_cam_appx_drain2@bro_cam_appx_drain3@bro_cam_appx_filename@bro_cam_nexc_PEC@bro_cam_fexc_PEC@bro_cam_nexc_TWA@bro_cam_fexc_TWA@bro_cam_PECmin@bro_cam_TWAmin@bro_cam_PECmax@bro_cam_TWAmax@bro_cam_drain@bro_cam_drainmin@bro_cam_drainmax@bro_cam_tot_rain@bro_cam_tot_iri@bro_cam_tot_runoff@bro_cam_tot_perc@bro_cam_tot_evap@bro_cam_ann_rain@bro_cam_ann_iri@bro_cam_ann_runoff@bro_cam_ann_perc@bro_cam_ann_evap@</v>
      </c>
      <c r="C129" s="21"/>
      <c r="D129" s="21"/>
      <c r="S129" s="28" t="s">
        <v>211</v>
      </c>
      <c r="T129" s="5">
        <v>1991</v>
      </c>
      <c r="U129" s="233">
        <v>33365</v>
      </c>
      <c r="V129" s="233" t="str">
        <f t="shared" si="7"/>
        <v>0507</v>
      </c>
      <c r="W129" s="4">
        <f t="shared" si="8"/>
        <v>1991</v>
      </c>
    </row>
    <row r="130" spans="1:23" x14ac:dyDescent="0.2">
      <c r="A130" s="21"/>
      <c r="B130" s="21" t="str">
        <f ca="1">INDIRECT(ADDRESS($C$124,$D$124,,,A129))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-@C:\\temp\\ukht\\par\\bro_cam.gif@-@-@-@-@-@-@-@-@-@-@-@-@-@-@-@-@-@-@-@-@-@</v>
      </c>
      <c r="C130" s="21"/>
      <c r="D130" s="21"/>
      <c r="S130" s="28" t="s">
        <v>212</v>
      </c>
      <c r="T130" s="5">
        <v>1991</v>
      </c>
      <c r="U130" s="233">
        <v>33366</v>
      </c>
      <c r="V130" s="233" t="str">
        <f t="shared" si="7"/>
        <v>0508</v>
      </c>
      <c r="W130" s="4">
        <f t="shared" si="8"/>
        <v>1991</v>
      </c>
    </row>
    <row r="131" spans="1:23" x14ac:dyDescent="0.2">
      <c r="A131" s="21" t="str">
        <f>A6</f>
        <v>bro_hil</v>
      </c>
      <c r="B131" s="21" t="str">
        <f ca="1">INDIRECT(ADDRESS($C$123,$D$123,,,A131))</f>
        <v>bro_hil_appx_year1@bro_hil_appx_year2@bro_hil_appx_year3@bro_hil_appx_Pexc1@bro_hil_appx_Pexc2@bro_hil_appx_Pexc3@bro_hil_appx_Texc1@bro_hil_appx_Texc2@bro_hil_appx_Texc3@bro_hil_appx_Pmax1@bro_hil_appx_Pmax2@bro_hil_appx_Pmax3@bro_hil_appx_Tmax1@bro_hil_appx_Tmax2@bro_hil_appx_Tmax3@bro_hil_appx_drain1@bro_hil_appx_drain2@bro_hil_appx_drain3@bro_hil_appx_filename@bro_hil_nexc_PEC@bro_hil_fexc_PEC@bro_hil_nexc_TWA@bro_hil_fexc_TWA@bro_hil_PECmin@bro_hil_TWAmin@bro_hil_PECmax@bro_hil_TWAmax@bro_hil_drain@bro_hil_drainmin@bro_hil_drainmax@bro_hil_tot_rain@bro_hil_tot_iri@bro_hil_tot_runoff@bro_hil_tot_perc@bro_hil_tot_evap@bro_hil_ann_rain@bro_hil_ann_iri@bro_hil_ann_runoff@bro_hil_ann_perc@bro_hil_ann_evap@</v>
      </c>
      <c r="C131" s="21"/>
      <c r="D131" s="21"/>
      <c r="S131" s="28" t="s">
        <v>213</v>
      </c>
      <c r="T131" s="5">
        <v>1991</v>
      </c>
      <c r="U131" s="233">
        <v>33367</v>
      </c>
      <c r="V131" s="233" t="str">
        <f t="shared" si="7"/>
        <v>0509</v>
      </c>
      <c r="W131" s="4">
        <f t="shared" si="8"/>
        <v>1991</v>
      </c>
    </row>
    <row r="132" spans="1:23" x14ac:dyDescent="0.2">
      <c r="A132" s="21"/>
      <c r="B132" s="21" t="str">
        <f ca="1">INDIRECT(ADDRESS($C$124,$D$124,,,A131))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-@C:\\temp\\ukht\\par\\bro_hil.gif@-@-@-@-@-@-@-@-@-@-@-@-@-@-@-@-@-@-@-@-@-@</v>
      </c>
      <c r="C132" s="21"/>
      <c r="D132" s="21"/>
      <c r="S132" s="28" t="s">
        <v>214</v>
      </c>
      <c r="T132" s="5">
        <v>1991</v>
      </c>
      <c r="U132" s="233">
        <v>33368</v>
      </c>
      <c r="V132" s="233" t="str">
        <f t="shared" ref="V132:V195" si="9">TEXT(MONTH(U132),"00") &amp;TEXT(DAY(U132),"00")</f>
        <v>0510</v>
      </c>
      <c r="W132" s="4">
        <f t="shared" ref="W132:W195" si="10">YEAR(U132)</f>
        <v>1991</v>
      </c>
    </row>
    <row r="133" spans="1:23" x14ac:dyDescent="0.2">
      <c r="A133" s="21" t="str">
        <f>A7</f>
        <v>bro_ros</v>
      </c>
      <c r="B133" s="21" t="str">
        <f ca="1">INDIRECT(ADDRESS($C$123,$D$123,,,A133))</f>
        <v>bro_ros_appx_year1@bro_ros_appx_year2@bro_ros_appx_year3@bro_ros_appx_Pexc1@bro_ros_appx_Pexc2@bro_ros_appx_Pexc3@bro_ros_appx_Texc1@bro_ros_appx_Texc2@bro_ros_appx_Texc3@bro_ros_appx_Pmax1@bro_ros_appx_Pmax2@bro_ros_appx_Pmax3@bro_ros_appx_Tmax1@bro_ros_appx_Tmax2@bro_ros_appx_Tmax3@bro_ros_appx_drain1@bro_ros_appx_drain2@bro_ros_appx_drain3@bro_ros_appx_filename@bro_ros_nexc_PEC@bro_ros_fexc_PEC@bro_ros_nexc_TWA@bro_ros_fexc_TWA@bro_ros_PECmin@bro_ros_TWAmin@bro_ros_PECmax@bro_ros_TWAmax@bro_ros_drain@bro_ros_drainmin@bro_ros_drainmax@bro_ros_tot_rain@bro_ros_tot_iri@bro_ros_tot_runoff@bro_ros_tot_perc@bro_ros_tot_evap@bro_ros_ann_rain@bro_ros_ann_iri@bro_ros_ann_runoff@bro_ros_ann_perc@bro_ros_ann_evap@</v>
      </c>
      <c r="C133" s="21"/>
      <c r="D133" s="21"/>
      <c r="S133" s="28" t="s">
        <v>215</v>
      </c>
      <c r="T133" s="5">
        <v>1991</v>
      </c>
      <c r="U133" s="233">
        <v>33369</v>
      </c>
      <c r="V133" s="233" t="str">
        <f t="shared" si="9"/>
        <v>0511</v>
      </c>
      <c r="W133" s="4">
        <f t="shared" si="10"/>
        <v>1991</v>
      </c>
    </row>
    <row r="134" spans="1:23" x14ac:dyDescent="0.2">
      <c r="A134" s="21"/>
      <c r="B134" s="21" t="str">
        <f ca="1">INDIRECT(ADDRESS($C$124,$D$124,,,A133))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-@C:\\temp\\ukht\\par\\bro_ros.gif@-@-@-@-@-@-@-@-@-@-@-@-@-@-@-@-@-@-@-@-@-@</v>
      </c>
      <c r="C134" s="21"/>
      <c r="D134" s="21"/>
      <c r="S134" s="28" t="s">
        <v>216</v>
      </c>
      <c r="T134" s="5">
        <v>1991</v>
      </c>
      <c r="U134" s="233">
        <v>33370</v>
      </c>
      <c r="V134" s="233" t="str">
        <f t="shared" si="9"/>
        <v>0512</v>
      </c>
      <c r="W134" s="4">
        <f t="shared" si="10"/>
        <v>1991</v>
      </c>
    </row>
    <row r="135" spans="1:23" x14ac:dyDescent="0.2">
      <c r="A135" s="21" t="str">
        <f>A8</f>
        <v>bro_yeo</v>
      </c>
      <c r="B135" s="21" t="str">
        <f ca="1">INDIRECT(ADDRESS($C$123,$D$123,,,A135))</f>
        <v>bro_yeo_appx_year1@bro_yeo_appx_year2@bro_yeo_appx_year3@bro_yeo_appx_Pexc1@bro_yeo_appx_Pexc2@bro_yeo_appx_Pexc3@bro_yeo_appx_Texc1@bro_yeo_appx_Texc2@bro_yeo_appx_Texc3@bro_yeo_appx_Pmax1@bro_yeo_appx_Pmax2@bro_yeo_appx_Pmax3@bro_yeo_appx_Tmax1@bro_yeo_appx_Tmax2@bro_yeo_appx_Tmax3@bro_yeo_appx_drain1@bro_yeo_appx_drain2@bro_yeo_appx_drain3@bro_yeo_appx_filename@bro_yeo_nexc_PEC@bro_yeo_fexc_PEC@bro_yeo_nexc_TWA@bro_yeo_fexc_TWA@bro_yeo_PECmin@bro_yeo_TWAmin@bro_yeo_PECmax@bro_yeo_TWAmax@bro_yeo_drain@bro_yeo_drainmin@bro_yeo_drainmax@bro_yeo_tot_rain@bro_yeo_tot_iri@bro_yeo_tot_runoff@bro_yeo_tot_perc@bro_yeo_tot_evap@bro_yeo_ann_rain@bro_yeo_ann_iri@bro_yeo_ann_runoff@bro_yeo_ann_perc@bro_yeo_ann_evap@</v>
      </c>
      <c r="C135" s="21"/>
      <c r="D135" s="21"/>
      <c r="S135" s="28" t="s">
        <v>217</v>
      </c>
      <c r="T135" s="5">
        <v>1991</v>
      </c>
      <c r="U135" s="233">
        <v>33371</v>
      </c>
      <c r="V135" s="233" t="str">
        <f t="shared" si="9"/>
        <v>0513</v>
      </c>
      <c r="W135" s="4">
        <f t="shared" si="10"/>
        <v>1991</v>
      </c>
    </row>
    <row r="136" spans="1:23" x14ac:dyDescent="0.2">
      <c r="A136" s="21"/>
      <c r="B136" s="21" t="str">
        <f ca="1">INDIRECT(ADDRESS($C$124,$D$124,,,A135))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-@C:\\temp\\ukht\\par\\bro_yeo.gif@-@-@-@-@-@-@-@-@-@-@-@-@-@-@-@-@-@-@-@-@-@</v>
      </c>
      <c r="C136" s="21"/>
      <c r="D136" s="21"/>
      <c r="S136" s="28" t="s">
        <v>218</v>
      </c>
      <c r="T136" s="5">
        <v>1991</v>
      </c>
      <c r="U136" s="233">
        <v>33372</v>
      </c>
      <c r="V136" s="233" t="str">
        <f t="shared" si="9"/>
        <v>0514</v>
      </c>
      <c r="W136" s="4">
        <f t="shared" si="10"/>
        <v>1991</v>
      </c>
    </row>
    <row r="137" spans="1:23" x14ac:dyDescent="0.2">
      <c r="A137" s="21" t="str">
        <f>A9</f>
        <v>cli_cam</v>
      </c>
      <c r="B137" s="21" t="str">
        <f ca="1">INDIRECT(ADDRESS($C$123,$D$123,,,A137))</f>
        <v>cli_cam_appx_year1@cli_cam_appx_year2@cli_cam_appx_year3@cli_cam_appx_Pexc1@cli_cam_appx_Pexc2@cli_cam_appx_Pexc3@cli_cam_appx_Texc1@cli_cam_appx_Texc2@cli_cam_appx_Texc3@cli_cam_appx_Pmax1@cli_cam_appx_Pmax2@cli_cam_appx_Pmax3@cli_cam_appx_Tmax1@cli_cam_appx_Tmax2@cli_cam_appx_Tmax3@cli_cam_appx_drain1@cli_cam_appx_drain2@cli_cam_appx_drain3@cli_cam_appx_filename@cli_cam_nexc_PEC@cli_cam_fexc_PEC@cli_cam_nexc_TWA@cli_cam_fexc_TWA@cli_cam_PECmin@cli_cam_TWAmin@cli_cam_PECmax@cli_cam_TWAmax@cli_cam_drain@cli_cam_drainmin@cli_cam_drainmax@cli_cam_tot_rain@cli_cam_tot_iri@cli_cam_tot_runoff@cli_cam_tot_perc@cli_cam_tot_evap@cli_cam_ann_rain@cli_cam_ann_iri@cli_cam_ann_runoff@cli_cam_ann_perc@cli_cam_ann_evap@</v>
      </c>
      <c r="C137" s="21"/>
      <c r="D137" s="21"/>
      <c r="S137" s="28" t="s">
        <v>219</v>
      </c>
      <c r="T137" s="5">
        <v>1991</v>
      </c>
      <c r="U137" s="233">
        <v>33373</v>
      </c>
      <c r="V137" s="233" t="str">
        <f t="shared" si="9"/>
        <v>0515</v>
      </c>
      <c r="W137" s="4">
        <f t="shared" si="10"/>
        <v>1991</v>
      </c>
    </row>
    <row r="138" spans="1:23" x14ac:dyDescent="0.2">
      <c r="A138" s="21"/>
      <c r="B138" s="21" t="str">
        <f ca="1">INDIRECT(ADDRESS($C$124,$D$124,,,A137))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-@C:\\temp\\ukht\\par\\cli_cam.gif@-@-@-@-@-@-@-@-@-@-@-@-@-@-@-@-@-@-@-@-@-@</v>
      </c>
      <c r="C138" s="21"/>
      <c r="D138" s="21"/>
      <c r="S138" s="28" t="s">
        <v>220</v>
      </c>
      <c r="T138" s="5">
        <v>1991</v>
      </c>
      <c r="U138" s="233">
        <v>33374</v>
      </c>
      <c r="V138" s="233" t="str">
        <f t="shared" si="9"/>
        <v>0516</v>
      </c>
      <c r="W138" s="4">
        <f t="shared" si="10"/>
        <v>1991</v>
      </c>
    </row>
    <row r="139" spans="1:23" x14ac:dyDescent="0.2">
      <c r="A139" s="21" t="str">
        <f>A10</f>
        <v>cli_hil</v>
      </c>
      <c r="B139" s="21" t="str">
        <f ca="1">INDIRECT(ADDRESS($C$123,$D$123,,,A139))</f>
        <v>cli_hil_appx_year1@cli_hil_appx_year2@cli_hil_appx_year3@cli_hil_appx_Pexc1@cli_hil_appx_Pexc2@cli_hil_appx_Pexc3@cli_hil_appx_Texc1@cli_hil_appx_Texc2@cli_hil_appx_Texc3@cli_hil_appx_Pmax1@cli_hil_appx_Pmax2@cli_hil_appx_Pmax3@cli_hil_appx_Tmax1@cli_hil_appx_Tmax2@cli_hil_appx_Tmax3@cli_hil_appx_drain1@cli_hil_appx_drain2@cli_hil_appx_drain3@cli_hil_appx_filename@cli_hil_nexc_PEC@cli_hil_fexc_PEC@cli_hil_nexc_TWA@cli_hil_fexc_TWA@cli_hil_PECmin@cli_hil_TWAmin@cli_hil_PECmax@cli_hil_TWAmax@cli_hil_drain@cli_hil_drainmin@cli_hil_drainmax@cli_hil_tot_rain@cli_hil_tot_iri@cli_hil_tot_runoff@cli_hil_tot_perc@cli_hil_tot_evap@cli_hil_ann_rain@cli_hil_ann_iri@cli_hil_ann_runoff@cli_hil_ann_perc@cli_hil_ann_evap@</v>
      </c>
      <c r="C139" s="21"/>
      <c r="D139" s="21"/>
      <c r="S139" s="28" t="s">
        <v>221</v>
      </c>
      <c r="T139" s="5">
        <v>1991</v>
      </c>
      <c r="U139" s="233">
        <v>33375</v>
      </c>
      <c r="V139" s="233" t="str">
        <f t="shared" si="9"/>
        <v>0517</v>
      </c>
      <c r="W139" s="4">
        <f t="shared" si="10"/>
        <v>1991</v>
      </c>
    </row>
    <row r="140" spans="1:23" x14ac:dyDescent="0.2">
      <c r="A140" s="21"/>
      <c r="B140" s="21" t="str">
        <f ca="1">INDIRECT(ADDRESS($C$124,$D$124,,,A139))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-@C:\\temp\\ukht\\par\\cli_hil.gif@-@-@-@-@-@-@-@-@-@-@-@-@-@-@-@-@-@-@-@-@-@</v>
      </c>
      <c r="C140" s="21"/>
      <c r="D140" s="21"/>
      <c r="S140" s="28" t="s">
        <v>222</v>
      </c>
      <c r="T140" s="5">
        <v>1991</v>
      </c>
      <c r="U140" s="233">
        <v>33376</v>
      </c>
      <c r="V140" s="233" t="str">
        <f t="shared" si="9"/>
        <v>0518</v>
      </c>
      <c r="W140" s="4">
        <f t="shared" si="10"/>
        <v>1991</v>
      </c>
    </row>
    <row r="141" spans="1:23" x14ac:dyDescent="0.2">
      <c r="A141" s="21" t="str">
        <f>A11</f>
        <v>cli_ros</v>
      </c>
      <c r="B141" s="21" t="str">
        <f ca="1">INDIRECT(ADDRESS($C$123,$D$123,,,A141))</f>
        <v>cli_ros_appx_year1@cli_ros_appx_year2@cli_ros_appx_year3@cli_ros_appx_Pexc1@cli_ros_appx_Pexc2@cli_ros_appx_Pexc3@cli_ros_appx_Texc1@cli_ros_appx_Texc2@cli_ros_appx_Texc3@cli_ros_appx_Pmax1@cli_ros_appx_Pmax2@cli_ros_appx_Pmax3@cli_ros_appx_Tmax1@cli_ros_appx_Tmax2@cli_ros_appx_Tmax3@cli_ros_appx_drain1@cli_ros_appx_drain2@cli_ros_appx_drain3@cli_ros_appx_filename@cli_ros_nexc_PEC@cli_ros_fexc_PEC@cli_ros_nexc_TWA@cli_ros_fexc_TWA@cli_ros_PECmin@cli_ros_TWAmin@cli_ros_PECmax@cli_ros_TWAmax@cli_ros_drain@cli_ros_drainmin@cli_ros_drainmax@cli_ros_tot_rain@cli_ros_tot_iri@cli_ros_tot_runoff@cli_ros_tot_perc@cli_ros_tot_evap@cli_ros_ann_rain@cli_ros_ann_iri@cli_ros_ann_runoff@cli_ros_ann_perc@cli_ros_ann_evap@</v>
      </c>
      <c r="C141" s="21"/>
      <c r="D141" s="21"/>
      <c r="S141" s="28" t="s">
        <v>223</v>
      </c>
      <c r="T141" s="5">
        <v>1991</v>
      </c>
      <c r="U141" s="233">
        <v>33377</v>
      </c>
      <c r="V141" s="233" t="str">
        <f t="shared" si="9"/>
        <v>0519</v>
      </c>
      <c r="W141" s="4">
        <f t="shared" si="10"/>
        <v>1991</v>
      </c>
    </row>
    <row r="142" spans="1:23" x14ac:dyDescent="0.2">
      <c r="A142" s="21"/>
      <c r="B142" s="21" t="str">
        <f ca="1">INDIRECT(ADDRESS($C$124,$D$124,,,A141))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-@C:\\temp\\ukht\\par\\cli_ros.gif@-@-@-@-@-@-@-@-@-@-@-@-@-@-@-@-@-@-@-@-@-@</v>
      </c>
      <c r="C142" s="21"/>
      <c r="D142" s="21"/>
      <c r="S142" s="28" t="s">
        <v>224</v>
      </c>
      <c r="T142" s="5">
        <v>1991</v>
      </c>
      <c r="U142" s="233">
        <v>33378</v>
      </c>
      <c r="V142" s="233" t="str">
        <f t="shared" si="9"/>
        <v>0520</v>
      </c>
      <c r="W142" s="4">
        <f t="shared" si="10"/>
        <v>1991</v>
      </c>
    </row>
    <row r="143" spans="1:23" x14ac:dyDescent="0.2">
      <c r="A143" s="21" t="str">
        <f>A12</f>
        <v>cli_yeo</v>
      </c>
      <c r="B143" s="21" t="str">
        <f ca="1">INDIRECT(ADDRESS($C$123,$D$123,,,A143))</f>
        <v>cli_yeo_appx_year1@cli_yeo_appx_year2@cli_yeo_appx_year3@cli_yeo_appx_Pexc1@cli_yeo_appx_Pexc2@cli_yeo_appx_Pexc3@cli_yeo_appx_Texc1@cli_yeo_appx_Texc2@cli_yeo_appx_Texc3@cli_yeo_appx_Pmax1@cli_yeo_appx_Pmax2@cli_yeo_appx_Pmax3@cli_yeo_appx_Tmax1@cli_yeo_appx_Tmax2@cli_yeo_appx_Tmax3@cli_yeo_appx_drain1@cli_yeo_appx_drain2@cli_yeo_appx_drain3@cli_yeo_appx_filename@cli_yeo_nexc_PEC@cli_yeo_fexc_PEC@cli_yeo_nexc_TWA@cli_yeo_fexc_TWA@cli_yeo_PECmin@cli_yeo_TWAmin@cli_yeo_PECmax@cli_yeo_TWAmax@cli_yeo_drain@cli_yeo_drainmin@cli_yeo_drainmax@cli_yeo_tot_rain@cli_yeo_tot_iri@cli_yeo_tot_runoff@cli_yeo_tot_perc@cli_yeo_tot_evap@cli_yeo_ann_rain@cli_yeo_ann_iri@cli_yeo_ann_runoff@cli_yeo_ann_perc@cli_yeo_ann_evap@</v>
      </c>
      <c r="C143" s="21"/>
      <c r="D143" s="21"/>
      <c r="S143" s="28" t="s">
        <v>225</v>
      </c>
      <c r="T143" s="5">
        <v>1991</v>
      </c>
      <c r="U143" s="233">
        <v>33379</v>
      </c>
      <c r="V143" s="233" t="str">
        <f t="shared" si="9"/>
        <v>0521</v>
      </c>
      <c r="W143" s="4">
        <f t="shared" si="10"/>
        <v>1991</v>
      </c>
    </row>
    <row r="144" spans="1:23" x14ac:dyDescent="0.2">
      <c r="A144" s="21"/>
      <c r="B144" s="21" t="str">
        <f ca="1">INDIRECT(ADDRESS($C$124,$D$124,,,A143))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-@C:\\temp\\ukht\\par\\cli_yeo.gif@-@-@-@-@-@-@-@-@-@-@-@-@-@-@-@-@-@-@-@-@-@</v>
      </c>
      <c r="C144" s="21"/>
      <c r="D144" s="21"/>
      <c r="S144" s="28" t="s">
        <v>226</v>
      </c>
      <c r="T144" s="5">
        <v>1991</v>
      </c>
      <c r="U144" s="233">
        <v>33380</v>
      </c>
      <c r="V144" s="233" t="str">
        <f t="shared" si="9"/>
        <v>0522</v>
      </c>
      <c r="W144" s="4">
        <f t="shared" si="10"/>
        <v>1991</v>
      </c>
    </row>
    <row r="145" spans="1:23" x14ac:dyDescent="0.2">
      <c r="A145" s="21" t="str">
        <f>A13</f>
        <v>den_cam</v>
      </c>
      <c r="B145" s="21" t="str">
        <f ca="1">INDIRECT(ADDRESS($C$123,$D$123,,,A145))</f>
        <v>den_cam_appx_year1@den_cam_appx_year2@den_cam_appx_year3@den_cam_appx_Pexc1@den_cam_appx_Pexc2@den_cam_appx_Pexc3@den_cam_appx_Texc1@den_cam_appx_Texc2@den_cam_appx_Texc3@den_cam_appx_Pmax1@den_cam_appx_Pmax2@den_cam_appx_Pmax3@den_cam_appx_Tmax1@den_cam_appx_Tmax2@den_cam_appx_Tmax3@den_cam_appx_drain1@den_cam_appx_drain2@den_cam_appx_drain3@den_cam_appx_filename@den_cam_nexc_PEC@den_cam_fexc_PEC@den_cam_nexc_TWA@den_cam_fexc_TWA@den_cam_PECmin@den_cam_TWAmin@den_cam_PECmax@den_cam_TWAmax@den_cam_drain@den_cam_drainmin@den_cam_drainmax@den_cam_tot_rain@den_cam_tot_iri@den_cam_tot_runoff@den_cam_tot_perc@den_cam_tot_evap@den_cam_ann_rain@den_cam_ann_iri@den_cam_ann_runoff@den_cam_ann_perc@den_cam_ann_evap@</v>
      </c>
      <c r="C145" s="21"/>
      <c r="D145" s="21"/>
      <c r="S145" s="28" t="s">
        <v>227</v>
      </c>
      <c r="T145" s="5">
        <v>1991</v>
      </c>
      <c r="U145" s="233">
        <v>33381</v>
      </c>
      <c r="V145" s="233" t="str">
        <f t="shared" si="9"/>
        <v>0523</v>
      </c>
      <c r="W145" s="4">
        <f t="shared" si="10"/>
        <v>1991</v>
      </c>
    </row>
    <row r="146" spans="1:23" x14ac:dyDescent="0.2">
      <c r="A146" s="21"/>
      <c r="B146" s="21" t="str">
        <f ca="1">INDIRECT(ADDRESS($C$124,$D$124,,,A145))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-@C:\\temp\\ukht\\par\\den_cam.gif@-@-@-@-@-@-@-@-@-@-@-@-@-@-@-@-@-@-@-@-@-@</v>
      </c>
      <c r="C146" s="21"/>
      <c r="D146" s="21"/>
      <c r="S146" s="28" t="s">
        <v>228</v>
      </c>
      <c r="T146" s="5">
        <v>1991</v>
      </c>
      <c r="U146" s="233">
        <v>33382</v>
      </c>
      <c r="V146" s="233" t="str">
        <f t="shared" si="9"/>
        <v>0524</v>
      </c>
      <c r="W146" s="4">
        <f t="shared" si="10"/>
        <v>1991</v>
      </c>
    </row>
    <row r="147" spans="1:23" x14ac:dyDescent="0.2">
      <c r="A147" s="21" t="str">
        <f>A14</f>
        <v>den_hil</v>
      </c>
      <c r="B147" s="21" t="str">
        <f ca="1">INDIRECT(ADDRESS($C$123,$D$123,,,A147))</f>
        <v>den_hil_appx_year1@den_hil_appx_year2@den_hil_appx_year3@den_hil_appx_Pexc1@den_hil_appx_Pexc2@den_hil_appx_Pexc3@den_hil_appx_Texc1@den_hil_appx_Texc2@den_hil_appx_Texc3@den_hil_appx_Pmax1@den_hil_appx_Pmax2@den_hil_appx_Pmax3@den_hil_appx_Tmax1@den_hil_appx_Tmax2@den_hil_appx_Tmax3@den_hil_appx_drain1@den_hil_appx_drain2@den_hil_appx_drain3@den_hil_appx_filename@den_hil_nexc_PEC@den_hil_fexc_PEC@den_hil_nexc_TWA@den_hil_fexc_TWA@den_hil_PECmin@den_hil_TWAmin@den_hil_PECmax@den_hil_TWAmax@den_hil_drain@den_hil_drainmin@den_hil_drainmax@den_hil_tot_rain@den_hil_tot_iri@den_hil_tot_runoff@den_hil_tot_perc@den_hil_tot_evap@den_hil_ann_rain@den_hil_ann_iri@den_hil_ann_runoff@den_hil_ann_perc@den_hil_ann_evap@</v>
      </c>
      <c r="C147" s="21"/>
      <c r="D147" s="21"/>
      <c r="S147" s="28" t="s">
        <v>229</v>
      </c>
      <c r="T147" s="5">
        <v>1991</v>
      </c>
      <c r="U147" s="233">
        <v>33383</v>
      </c>
      <c r="V147" s="233" t="str">
        <f t="shared" si="9"/>
        <v>0525</v>
      </c>
      <c r="W147" s="4">
        <f t="shared" si="10"/>
        <v>1991</v>
      </c>
    </row>
    <row r="148" spans="1:23" x14ac:dyDescent="0.2">
      <c r="A148" s="21"/>
      <c r="B148" s="21" t="str">
        <f ca="1">INDIRECT(ADDRESS($C$124,$D$124,,,A147))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-@C:\\temp\\ukht\\par\\den_hil.gif@-@-@-@-@-@-@-@-@-@-@-@-@-@-@-@-@-@-@-@-@-@</v>
      </c>
      <c r="C148" s="21"/>
      <c r="D148" s="21"/>
      <c r="S148" s="28" t="s">
        <v>230</v>
      </c>
      <c r="T148" s="5">
        <v>1991</v>
      </c>
      <c r="U148" s="233">
        <v>33384</v>
      </c>
      <c r="V148" s="233" t="str">
        <f t="shared" si="9"/>
        <v>0526</v>
      </c>
      <c r="W148" s="4">
        <f t="shared" si="10"/>
        <v>1991</v>
      </c>
    </row>
    <row r="149" spans="1:23" x14ac:dyDescent="0.2">
      <c r="A149" s="21" t="str">
        <f>A15</f>
        <v>den_ros</v>
      </c>
      <c r="B149" s="21" t="str">
        <f ca="1">INDIRECT(ADDRESS($C$123,$D$123,,,A149))</f>
        <v>den_ros_appx_year1@den_ros_appx_year2@den_ros_appx_year3@den_ros_appx_Pexc1@den_ros_appx_Pexc2@den_ros_appx_Pexc3@den_ros_appx_Texc1@den_ros_appx_Texc2@den_ros_appx_Texc3@den_ros_appx_Pmax1@den_ros_appx_Pmax2@den_ros_appx_Pmax3@den_ros_appx_Tmax1@den_ros_appx_Tmax2@den_ros_appx_Tmax3@den_ros_appx_drain1@den_ros_appx_drain2@den_ros_appx_drain3@den_ros_appx_filename@den_ros_nexc_PEC@den_ros_fexc_PEC@den_ros_nexc_TWA@den_ros_fexc_TWA@den_ros_PECmin@den_ros_TWAmin@den_ros_PECmax@den_ros_TWAmax@den_ros_drain@den_ros_drainmin@den_ros_drainmax@den_ros_tot_rain@den_ros_tot_iri@den_ros_tot_runoff@den_ros_tot_perc@den_ros_tot_evap@den_ros_ann_rain@den_ros_ann_iri@den_ros_ann_runoff@den_ros_ann_perc@den_ros_ann_evap@</v>
      </c>
      <c r="C149" s="21"/>
      <c r="D149" s="21"/>
      <c r="S149" s="28" t="s">
        <v>231</v>
      </c>
      <c r="T149" s="5">
        <v>1991</v>
      </c>
      <c r="U149" s="233">
        <v>33385</v>
      </c>
      <c r="V149" s="233" t="str">
        <f t="shared" si="9"/>
        <v>0527</v>
      </c>
      <c r="W149" s="4">
        <f t="shared" si="10"/>
        <v>1991</v>
      </c>
    </row>
    <row r="150" spans="1:23" x14ac:dyDescent="0.2">
      <c r="A150" s="21"/>
      <c r="B150" s="21" t="str">
        <f ca="1">INDIRECT(ADDRESS($C$124,$D$124,,,A149))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-@C:\\temp\\ukht\\par\\den_ros.gif@-@-@-@-@-@-@-@-@-@-@-@-@-@-@-@-@-@-@-@-@-@</v>
      </c>
      <c r="C150" s="21"/>
      <c r="D150" s="21"/>
      <c r="S150" s="28" t="s">
        <v>232</v>
      </c>
      <c r="T150" s="5">
        <v>1991</v>
      </c>
      <c r="U150" s="233">
        <v>33386</v>
      </c>
      <c r="V150" s="233" t="str">
        <f t="shared" si="9"/>
        <v>0528</v>
      </c>
      <c r="W150" s="4">
        <f t="shared" si="10"/>
        <v>1991</v>
      </c>
    </row>
    <row r="151" spans="1:23" x14ac:dyDescent="0.2">
      <c r="A151" s="21" t="str">
        <f>A16</f>
        <v>den_yeo</v>
      </c>
      <c r="B151" s="21" t="str">
        <f ca="1">INDIRECT(ADDRESS($C$123,$D$123,,,A151))</f>
        <v>den_yeo_appx_year1@den_yeo_appx_year2@den_yeo_appx_year3@den_yeo_appx_Pexc1@den_yeo_appx_Pexc2@den_yeo_appx_Pexc3@den_yeo_appx_Texc1@den_yeo_appx_Texc2@den_yeo_appx_Texc3@den_yeo_appx_Pmax1@den_yeo_appx_Pmax2@den_yeo_appx_Pmax3@den_yeo_appx_Tmax1@den_yeo_appx_Tmax2@den_yeo_appx_Tmax3@den_yeo_appx_drain1@den_yeo_appx_drain2@den_yeo_appx_drain3@den_yeo_appx_filename@den_yeo_nexc_PEC@den_yeo_fexc_PEC@den_yeo_nexc_TWA@den_yeo_fexc_TWA@den_yeo_PECmin@den_yeo_TWAmin@den_yeo_PECmax@den_yeo_TWAmax@den_yeo_drain@den_yeo_drainmin@den_yeo_drainmax@den_yeo_tot_rain@den_yeo_tot_iri@den_yeo_tot_runoff@den_yeo_tot_perc@den_yeo_tot_evap@den_yeo_ann_rain@den_yeo_ann_iri@den_yeo_ann_runoff@den_yeo_ann_perc@den_yeo_ann_evap@</v>
      </c>
      <c r="C151" s="21"/>
      <c r="D151" s="21"/>
      <c r="S151" s="28" t="s">
        <v>233</v>
      </c>
      <c r="T151" s="5">
        <v>1991</v>
      </c>
      <c r="U151" s="233">
        <v>33387</v>
      </c>
      <c r="V151" s="233" t="str">
        <f t="shared" si="9"/>
        <v>0529</v>
      </c>
      <c r="W151" s="4">
        <f t="shared" si="10"/>
        <v>1991</v>
      </c>
    </row>
    <row r="152" spans="1:23" x14ac:dyDescent="0.2">
      <c r="A152" s="21"/>
      <c r="B152" s="21" t="str">
        <f ca="1">INDIRECT(ADDRESS($C$124,$D$124,,,A151))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-@C:\\temp\\ukht\\par\\den_yeo.gif@-@-@-@-@-@-@-@-@-@-@-@-@-@-@-@-@-@-@-@-@-@</v>
      </c>
      <c r="C152" s="21"/>
      <c r="D152" s="21"/>
      <c r="S152" s="28" t="s">
        <v>234</v>
      </c>
      <c r="T152" s="5">
        <v>1991</v>
      </c>
      <c r="U152" s="233">
        <v>33388</v>
      </c>
      <c r="V152" s="233" t="str">
        <f t="shared" si="9"/>
        <v>0530</v>
      </c>
      <c r="W152" s="4">
        <f t="shared" si="10"/>
        <v>1991</v>
      </c>
    </row>
    <row r="153" spans="1:23" x14ac:dyDescent="0.2">
      <c r="A153" s="21" t="str">
        <f>A17</f>
        <v>han_cam</v>
      </c>
      <c r="B153" s="21" t="str">
        <f ca="1">INDIRECT(ADDRESS($C$123,$D$123,,,A153))</f>
        <v>han_cam_appx_year1@han_cam_appx_year2@han_cam_appx_year3@han_cam_appx_Pexc1@han_cam_appx_Pexc2@han_cam_appx_Pexc3@han_cam_appx_Texc1@han_cam_appx_Texc2@han_cam_appx_Texc3@han_cam_appx_Pmax1@han_cam_appx_Pmax2@han_cam_appx_Pmax3@han_cam_appx_Tmax1@han_cam_appx_Tmax2@han_cam_appx_Tmax3@han_cam_appx_drain1@han_cam_appx_drain2@han_cam_appx_drain3@han_cam_appx_filename@han_cam_nexc_PEC@han_cam_fexc_PEC@han_cam_nexc_TWA@han_cam_fexc_TWA@han_cam_PECmin@han_cam_TWAmin@han_cam_PECmax@han_cam_TWAmax@han_cam_drain@han_cam_drainmin@han_cam_drainmax@han_cam_tot_rain@han_cam_tot_iri@han_cam_tot_runoff@han_cam_tot_perc@han_cam_tot_evap@han_cam_ann_rain@han_cam_ann_iri@han_cam_ann_runoff@han_cam_ann_perc@han_cam_ann_evap@</v>
      </c>
      <c r="C153" s="21"/>
      <c r="D153" s="21"/>
      <c r="S153" s="28" t="s">
        <v>235</v>
      </c>
      <c r="T153" s="5">
        <v>1991</v>
      </c>
      <c r="U153" s="233">
        <v>33389</v>
      </c>
      <c r="V153" s="233" t="str">
        <f t="shared" si="9"/>
        <v>0531</v>
      </c>
      <c r="W153" s="4">
        <f t="shared" si="10"/>
        <v>1991</v>
      </c>
    </row>
    <row r="154" spans="1:23" x14ac:dyDescent="0.2">
      <c r="A154" s="21"/>
      <c r="B154" s="21" t="str">
        <f ca="1">INDIRECT(ADDRESS($C$124,$D$124,,,A153))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-@C:\\temp\\ukht\\par\\han_cam.gif@-@-@-@-@-@-@-@-@-@-@-@-@-@-@-@-@-@-@-@-@-@</v>
      </c>
      <c r="C154" s="21"/>
      <c r="D154" s="21"/>
      <c r="S154" s="28" t="s">
        <v>236</v>
      </c>
      <c r="T154" s="5">
        <v>1991</v>
      </c>
      <c r="U154" s="233">
        <v>33390</v>
      </c>
      <c r="V154" s="233" t="str">
        <f t="shared" si="9"/>
        <v>0601</v>
      </c>
      <c r="W154" s="4">
        <f t="shared" si="10"/>
        <v>1991</v>
      </c>
    </row>
    <row r="155" spans="1:23" x14ac:dyDescent="0.2">
      <c r="A155" s="21" t="str">
        <f>A18</f>
        <v>han_hil</v>
      </c>
      <c r="B155" s="21" t="str">
        <f ca="1">INDIRECT(ADDRESS($C$123,$D$123,,,A155))</f>
        <v>han_hil_appx_year1@han_hil_appx_year2@han_hil_appx_year3@han_hil_appx_Pexc1@han_hil_appx_Pexc2@han_hil_appx_Pexc3@han_hil_appx_Texc1@han_hil_appx_Texc2@han_hil_appx_Texc3@han_hil_appx_Pmax1@han_hil_appx_Pmax2@han_hil_appx_Pmax3@han_hil_appx_Tmax1@han_hil_appx_Tmax2@han_hil_appx_Tmax3@han_hil_appx_drain1@han_hil_appx_drain2@han_hil_appx_drain3@han_hil_appx_filename@han_hil_nexc_PEC@han_hil_fexc_PEC@han_hil_nexc_TWA@han_hil_fexc_TWA@han_hil_PECmin@han_hil_TWAmin@han_hil_PECmax@han_hil_TWAmax@han_hil_drain@han_hil_drainmin@han_hil_drainmax@han_hil_tot_rain@han_hil_tot_iri@han_hil_tot_runoff@han_hil_tot_perc@han_hil_tot_evap@han_hil_ann_rain@han_hil_ann_iri@han_hil_ann_runoff@han_hil_ann_perc@han_hil_ann_evap@</v>
      </c>
      <c r="C155" s="21"/>
      <c r="D155" s="21"/>
      <c r="S155" s="28" t="s">
        <v>237</v>
      </c>
      <c r="T155" s="5">
        <v>1991</v>
      </c>
      <c r="U155" s="233">
        <v>33391</v>
      </c>
      <c r="V155" s="233" t="str">
        <f t="shared" si="9"/>
        <v>0602</v>
      </c>
      <c r="W155" s="4">
        <f t="shared" si="10"/>
        <v>1991</v>
      </c>
    </row>
    <row r="156" spans="1:23" x14ac:dyDescent="0.2">
      <c r="A156" s="21"/>
      <c r="B156" s="21" t="str">
        <f ca="1">INDIRECT(ADDRESS($C$124,$D$124,,,A155))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-@C:\\temp\\ukht\\par\\han_hil.gif@-@-@-@-@-@-@-@-@-@-@-@-@-@-@-@-@-@-@-@-@-@</v>
      </c>
      <c r="C156" s="21"/>
      <c r="D156" s="21"/>
      <c r="S156" s="28" t="s">
        <v>238</v>
      </c>
      <c r="T156" s="5">
        <v>1991</v>
      </c>
      <c r="U156" s="233">
        <v>33392</v>
      </c>
      <c r="V156" s="233" t="str">
        <f t="shared" si="9"/>
        <v>0603</v>
      </c>
      <c r="W156" s="4">
        <f t="shared" si="10"/>
        <v>1991</v>
      </c>
    </row>
    <row r="157" spans="1:23" x14ac:dyDescent="0.2">
      <c r="A157" s="21" t="str">
        <f>A19</f>
        <v>han_ros</v>
      </c>
      <c r="B157" s="21" t="str">
        <f ca="1">INDIRECT(ADDRESS($C$123,$D$123,,,A157))</f>
        <v>han_ros_appx_year1@han_ros_appx_year2@han_ros_appx_year3@han_ros_appx_Pexc1@han_ros_appx_Pexc2@han_ros_appx_Pexc3@han_ros_appx_Texc1@han_ros_appx_Texc2@han_ros_appx_Texc3@han_ros_appx_Pmax1@han_ros_appx_Pmax2@han_ros_appx_Pmax3@han_ros_appx_Tmax1@han_ros_appx_Tmax2@han_ros_appx_Tmax3@han_ros_appx_drain1@han_ros_appx_drain2@han_ros_appx_drain3@han_ros_appx_filename@han_ros_nexc_PEC@han_ros_fexc_PEC@han_ros_nexc_TWA@han_ros_fexc_TWA@han_ros_PECmin@han_ros_TWAmin@han_ros_PECmax@han_ros_TWAmax@han_ros_drain@han_ros_drainmin@han_ros_drainmax@han_ros_tot_rain@han_ros_tot_iri@han_ros_tot_runoff@han_ros_tot_perc@han_ros_tot_evap@han_ros_ann_rain@han_ros_ann_iri@han_ros_ann_runoff@han_ros_ann_perc@han_ros_ann_evap@</v>
      </c>
      <c r="C157" s="21"/>
      <c r="D157" s="21"/>
      <c r="S157" s="28" t="s">
        <v>239</v>
      </c>
      <c r="T157" s="5">
        <v>1991</v>
      </c>
      <c r="U157" s="233">
        <v>33393</v>
      </c>
      <c r="V157" s="233" t="str">
        <f t="shared" si="9"/>
        <v>0604</v>
      </c>
      <c r="W157" s="4">
        <f t="shared" si="10"/>
        <v>1991</v>
      </c>
    </row>
    <row r="158" spans="1:23" x14ac:dyDescent="0.2">
      <c r="A158" s="21"/>
      <c r="B158" s="21" t="str">
        <f ca="1">INDIRECT(ADDRESS($C$124,$D$124,,,A157))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-@C:\\temp\\ukht\\par\\han_ros.gif@-@-@-@-@-@-@-@-@-@-@-@-@-@-@-@-@-@-@-@-@-@</v>
      </c>
      <c r="C158" s="21"/>
      <c r="D158" s="21"/>
      <c r="S158" s="28" t="s">
        <v>240</v>
      </c>
      <c r="T158" s="5">
        <v>1991</v>
      </c>
      <c r="U158" s="233">
        <v>33394</v>
      </c>
      <c r="V158" s="233" t="str">
        <f t="shared" si="9"/>
        <v>0605</v>
      </c>
      <c r="W158" s="4">
        <f t="shared" si="10"/>
        <v>1991</v>
      </c>
    </row>
    <row r="159" spans="1:23" x14ac:dyDescent="0.2">
      <c r="A159" s="21" t="str">
        <f>A20</f>
        <v>han_yeo</v>
      </c>
      <c r="B159" s="21" t="str">
        <f ca="1">INDIRECT(ADDRESS($C$123,$D$123,,,A159))</f>
        <v>han_yeo_appx_year1@han_yeo_appx_year2@han_yeo_appx_year3@han_yeo_appx_Pexc1@han_yeo_appx_Pexc2@han_yeo_appx_Pexc3@han_yeo_appx_Texc1@han_yeo_appx_Texc2@han_yeo_appx_Texc3@han_yeo_appx_Pmax1@han_yeo_appx_Pmax2@han_yeo_appx_Pmax3@han_yeo_appx_Tmax1@han_yeo_appx_Tmax2@han_yeo_appx_Tmax3@han_yeo_appx_drain1@han_yeo_appx_drain2@han_yeo_appx_drain3@han_yeo_appx_filename@han_yeo_nexc_PEC@han_yeo_fexc_PEC@han_yeo_nexc_TWA@han_yeo_fexc_TWA@han_yeo_PECmin@han_yeo_TWAmin@han_yeo_PECmax@han_yeo_TWAmax@han_yeo_drain@han_yeo_drainmin@han_yeo_drainmax@han_yeo_tot_rain@han_yeo_tot_iri@han_yeo_tot_runoff@han_yeo_tot_perc@han_yeo_tot_evap@han_yeo_ann_rain@han_yeo_ann_iri@han_yeo_ann_runoff@han_yeo_ann_perc@han_yeo_ann_evap@</v>
      </c>
      <c r="C159" s="21"/>
      <c r="D159" s="21"/>
      <c r="S159" s="28" t="s">
        <v>241</v>
      </c>
      <c r="T159" s="5">
        <v>1991</v>
      </c>
      <c r="U159" s="233">
        <v>33395</v>
      </c>
      <c r="V159" s="233" t="str">
        <f t="shared" si="9"/>
        <v>0606</v>
      </c>
      <c r="W159" s="4">
        <f t="shared" si="10"/>
        <v>1991</v>
      </c>
    </row>
    <row r="160" spans="1:23" x14ac:dyDescent="0.2">
      <c r="A160" s="21"/>
      <c r="B160" s="21" t="str">
        <f ca="1">INDIRECT(ADDRESS($C$124,$D$124,,,A159))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-@C:\\temp\\ukht\\par\\han_yeo.gif@-@-@-@-@-@-@-@-@-@-@-@-@-@-@-@-@-@-@-@-@-@</v>
      </c>
      <c r="C160" s="21"/>
      <c r="D160" s="21"/>
      <c r="S160" s="28" t="s">
        <v>242</v>
      </c>
      <c r="T160" s="5">
        <v>1991</v>
      </c>
      <c r="U160" s="233">
        <v>33396</v>
      </c>
      <c r="V160" s="233" t="str">
        <f t="shared" si="9"/>
        <v>0607</v>
      </c>
      <c r="W160" s="4">
        <f t="shared" si="10"/>
        <v>1991</v>
      </c>
    </row>
    <row r="161" spans="1:23" x14ac:dyDescent="0.2">
      <c r="A161" s="21" t="str">
        <f>A21</f>
        <v>quo_cam</v>
      </c>
      <c r="B161" s="21" t="str">
        <f ca="1">INDIRECT(ADDRESS($C$123,$D$123,,,A161))</f>
        <v>quo_cam_appx_year1@quo_cam_appx_year2@quo_cam_appx_year3@quo_cam_appx_Pexc1@quo_cam_appx_Pexc2@quo_cam_appx_Pexc3@quo_cam_appx_Texc1@quo_cam_appx_Texc2@quo_cam_appx_Texc3@quo_cam_appx_Pmax1@quo_cam_appx_Pmax2@quo_cam_appx_Pmax3@quo_cam_appx_Tmax1@quo_cam_appx_Tmax2@quo_cam_appx_Tmax3@quo_cam_appx_drain1@quo_cam_appx_drain2@quo_cam_appx_drain3@quo_cam_appx_filename@quo_cam_nexc_PEC@quo_cam_fexc_PEC@quo_cam_nexc_TWA@quo_cam_fexc_TWA@quo_cam_PECmin@quo_cam_TWAmin@quo_cam_PECmax@quo_cam_TWAmax@quo_cam_drain@quo_cam_drainmin@quo_cam_drainmax@quo_cam_tot_rain@quo_cam_tot_iri@quo_cam_tot_runoff@quo_cam_tot_perc@quo_cam_tot_evap@quo_cam_ann_rain@quo_cam_ann_iri@quo_cam_ann_runoff@quo_cam_ann_perc@quo_cam_ann_evap@</v>
      </c>
      <c r="C161" s="21"/>
      <c r="D161" s="21"/>
      <c r="S161" s="28" t="s">
        <v>243</v>
      </c>
      <c r="T161" s="5">
        <v>1991</v>
      </c>
      <c r="U161" s="233">
        <v>33397</v>
      </c>
      <c r="V161" s="233" t="str">
        <f t="shared" si="9"/>
        <v>0608</v>
      </c>
      <c r="W161" s="4">
        <f t="shared" si="10"/>
        <v>1991</v>
      </c>
    </row>
    <row r="162" spans="1:23" x14ac:dyDescent="0.2">
      <c r="A162" s="21"/>
      <c r="B162" s="21" t="str">
        <f ca="1">INDIRECT(ADDRESS($C$124,$D$124,,,A161))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-@C:\\temp\\ukht\\par\\quo_cam.gif@-@-@-@-@-@-@-@-@-@-@-@-@-@-@-@-@-@-@-@-@-@</v>
      </c>
      <c r="C162" s="21"/>
      <c r="D162" s="21"/>
      <c r="S162" s="28" t="s">
        <v>244</v>
      </c>
      <c r="T162" s="5">
        <v>1991</v>
      </c>
      <c r="U162" s="233">
        <v>33398</v>
      </c>
      <c r="V162" s="233" t="str">
        <f t="shared" si="9"/>
        <v>0609</v>
      </c>
      <c r="W162" s="4">
        <f t="shared" si="10"/>
        <v>1991</v>
      </c>
    </row>
    <row r="163" spans="1:23" x14ac:dyDescent="0.2">
      <c r="A163" s="21" t="str">
        <f>A22</f>
        <v>quo_hil</v>
      </c>
      <c r="B163" s="21" t="str">
        <f ca="1">INDIRECT(ADDRESS($C$123,$D$123,,,A163))</f>
        <v>quo_hil_appx_year1@quo_hil_appx_year2@quo_hil_appx_year3@quo_hil_appx_Pexc1@quo_hil_appx_Pexc2@quo_hil_appx_Pexc3@quo_hil_appx_Texc1@quo_hil_appx_Texc2@quo_hil_appx_Texc3@quo_hil_appx_Pmax1@quo_hil_appx_Pmax2@quo_hil_appx_Pmax3@quo_hil_appx_Tmax1@quo_hil_appx_Tmax2@quo_hil_appx_Tmax3@quo_hil_appx_drain1@quo_hil_appx_drain2@quo_hil_appx_drain3@quo_hil_appx_filename@quo_hil_nexc_PEC@quo_hil_fexc_PEC@quo_hil_nexc_TWA@quo_hil_fexc_TWA@quo_hil_PECmin@quo_hil_TWAmin@quo_hil_PECmax@quo_hil_TWAmax@quo_hil_drain@quo_hil_drainmin@quo_hil_drainmax@quo_hil_tot_rain@quo_hil_tot_iri@quo_hil_tot_runoff@quo_hil_tot_perc@quo_hil_tot_evap@quo_hil_ann_rain@quo_hil_ann_iri@quo_hil_ann_runoff@quo_hil_ann_perc@quo_hil_ann_evap@</v>
      </c>
      <c r="C163" s="21"/>
      <c r="D163" s="21"/>
      <c r="S163" s="28" t="s">
        <v>245</v>
      </c>
      <c r="T163" s="5">
        <v>1991</v>
      </c>
      <c r="U163" s="233">
        <v>33399</v>
      </c>
      <c r="V163" s="233" t="str">
        <f t="shared" si="9"/>
        <v>0610</v>
      </c>
      <c r="W163" s="4">
        <f t="shared" si="10"/>
        <v>1991</v>
      </c>
    </row>
    <row r="164" spans="1:23" x14ac:dyDescent="0.2">
      <c r="A164" s="21"/>
      <c r="B164" s="21" t="str">
        <f ca="1">INDIRECT(ADDRESS($C$124,$D$124,,,A163))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-@C:\\temp\\ukht\\par\\quo_hil.gif@-@-@-@-@-@-@-@-@-@-@-@-@-@-@-@-@-@-@-@-@-@</v>
      </c>
      <c r="C164" s="21"/>
      <c r="D164" s="21"/>
      <c r="S164" s="28" t="s">
        <v>246</v>
      </c>
      <c r="T164" s="5">
        <v>1991</v>
      </c>
      <c r="U164" s="233">
        <v>33400</v>
      </c>
      <c r="V164" s="233" t="str">
        <f t="shared" si="9"/>
        <v>0611</v>
      </c>
      <c r="W164" s="4">
        <f t="shared" si="10"/>
        <v>1991</v>
      </c>
    </row>
    <row r="165" spans="1:23" x14ac:dyDescent="0.2">
      <c r="A165" s="21" t="str">
        <f>A23</f>
        <v>quo_ros</v>
      </c>
      <c r="B165" s="21" t="str">
        <f ca="1">INDIRECT(ADDRESS($C$123,$D$123,,,A165))</f>
        <v>quo_ros_appx_year1@quo_ros_appx_year2@quo_ros_appx_year3@quo_ros_appx_Pexc1@quo_ros_appx_Pexc2@quo_ros_appx_Pexc3@quo_ros_appx_Texc1@quo_ros_appx_Texc2@quo_ros_appx_Texc3@quo_ros_appx_Pmax1@quo_ros_appx_Pmax2@quo_ros_appx_Pmax3@quo_ros_appx_Tmax1@quo_ros_appx_Tmax2@quo_ros_appx_Tmax3@quo_ros_appx_drain1@quo_ros_appx_drain2@quo_ros_appx_drain3@quo_ros_appx_filename@quo_ros_nexc_PEC@quo_ros_fexc_PEC@quo_ros_nexc_TWA@quo_ros_fexc_TWA@quo_ros_PECmin@quo_ros_TWAmin@quo_ros_PECmax@quo_ros_TWAmax@quo_ros_drain@quo_ros_drainmin@quo_ros_drainmax@quo_ros_tot_rain@quo_ros_tot_iri@quo_ros_tot_runoff@quo_ros_tot_perc@quo_ros_tot_evap@quo_ros_ann_rain@quo_ros_ann_iri@quo_ros_ann_runoff@quo_ros_ann_perc@quo_ros_ann_evap@</v>
      </c>
      <c r="C165" s="21"/>
      <c r="D165" s="21"/>
      <c r="S165" s="28" t="s">
        <v>247</v>
      </c>
      <c r="T165" s="5">
        <v>1991</v>
      </c>
      <c r="U165" s="233">
        <v>33401</v>
      </c>
      <c r="V165" s="233" t="str">
        <f t="shared" si="9"/>
        <v>0612</v>
      </c>
      <c r="W165" s="4">
        <f t="shared" si="10"/>
        <v>1991</v>
      </c>
    </row>
    <row r="166" spans="1:23" x14ac:dyDescent="0.2">
      <c r="A166" s="21"/>
      <c r="B166" s="21" t="str">
        <f ca="1">INDIRECT(ADDRESS($C$124,$D$124,,,A165))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-@C:\\temp\\ukht\\par\\quo_ros.gif@-@-@-@-@-@-@-@-@-@-@-@-@-@-@-@-@-@-@-@-@-@</v>
      </c>
      <c r="C166" s="21"/>
      <c r="D166" s="21"/>
      <c r="S166" s="28" t="s">
        <v>248</v>
      </c>
      <c r="T166" s="5">
        <v>1991</v>
      </c>
      <c r="U166" s="233">
        <v>33402</v>
      </c>
      <c r="V166" s="233" t="str">
        <f t="shared" si="9"/>
        <v>0613</v>
      </c>
      <c r="W166" s="4">
        <f t="shared" si="10"/>
        <v>1991</v>
      </c>
    </row>
    <row r="167" spans="1:23" x14ac:dyDescent="0.2">
      <c r="A167" s="21" t="str">
        <f>A24</f>
        <v>quo_yeo</v>
      </c>
      <c r="B167" s="21" t="str">
        <f ca="1">INDIRECT(ADDRESS($C$123,$D$123,,,A167))</f>
        <v>quo_yeo_appx_year1@quo_yeo_appx_year2@quo_yeo_appx_year3@quo_yeo_appx_Pexc1@quo_yeo_appx_Pexc2@quo_yeo_appx_Pexc3@quo_yeo_appx_Texc1@quo_yeo_appx_Texc2@quo_yeo_appx_Texc3@quo_yeo_appx_Pmax1@quo_yeo_appx_Pmax2@quo_yeo_appx_Pmax3@quo_yeo_appx_Tmax1@quo_yeo_appx_Tmax2@quo_yeo_appx_Tmax3@quo_yeo_appx_drain1@quo_yeo_appx_drain2@quo_yeo_appx_drain3@quo_yeo_appx_filename@quo_yeo_nexc_PEC@quo_yeo_fexc_PEC@quo_yeo_nexc_TWA@quo_yeo_fexc_TWA@quo_yeo_PECmin@quo_yeo_TWAmin@quo_yeo_PECmax@quo_yeo_TWAmax@quo_yeo_drain@quo_yeo_drainmin@quo_yeo_drainmax@quo_yeo_tot_rain@quo_yeo_tot_iri@quo_yeo_tot_runoff@quo_yeo_tot_perc@quo_yeo_tot_evap@quo_yeo_ann_rain@quo_yeo_ann_iri@quo_yeo_ann_runoff@quo_yeo_ann_perc@quo_yeo_ann_evap@</v>
      </c>
      <c r="C167" s="21"/>
      <c r="D167" s="21"/>
      <c r="S167" s="28" t="s">
        <v>249</v>
      </c>
      <c r="T167" s="5">
        <v>1991</v>
      </c>
      <c r="U167" s="233">
        <v>33403</v>
      </c>
      <c r="V167" s="233" t="str">
        <f t="shared" si="9"/>
        <v>0614</v>
      </c>
      <c r="W167" s="4">
        <f t="shared" si="10"/>
        <v>1991</v>
      </c>
    </row>
    <row r="168" spans="1:23" x14ac:dyDescent="0.2">
      <c r="A168" s="21"/>
      <c r="B168" s="21" t="str">
        <f ca="1">INDIRECT(ADDRESS($C$124,$D$124,,,A167))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-@C:\\temp\\ukht\\par\\quo_yeo.gif@-@-@-@-@-@-@-@-@-@-@-@-@-@-@-@-@-@-@-@-@-@</v>
      </c>
      <c r="C168" s="21"/>
      <c r="D168" s="21"/>
      <c r="S168" s="28" t="s">
        <v>250</v>
      </c>
      <c r="T168" s="5">
        <v>1991</v>
      </c>
      <c r="U168" s="233">
        <v>33404</v>
      </c>
      <c r="V168" s="233" t="str">
        <f t="shared" si="9"/>
        <v>0615</v>
      </c>
      <c r="W168" s="4">
        <f t="shared" si="10"/>
        <v>1991</v>
      </c>
    </row>
    <row r="169" spans="1:23" x14ac:dyDescent="0.2">
      <c r="S169" s="28" t="s">
        <v>251</v>
      </c>
      <c r="T169" s="5">
        <v>1991</v>
      </c>
      <c r="U169" s="233">
        <v>33405</v>
      </c>
      <c r="V169" s="233" t="str">
        <f t="shared" si="9"/>
        <v>0616</v>
      </c>
      <c r="W169" s="4">
        <f t="shared" si="10"/>
        <v>1991</v>
      </c>
    </row>
    <row r="170" spans="1:23" x14ac:dyDescent="0.2">
      <c r="S170" s="28" t="s">
        <v>252</v>
      </c>
      <c r="T170" s="5">
        <v>1991</v>
      </c>
      <c r="U170" s="233">
        <v>33406</v>
      </c>
      <c r="V170" s="233" t="str">
        <f t="shared" si="9"/>
        <v>0617</v>
      </c>
      <c r="W170" s="4">
        <f t="shared" si="10"/>
        <v>1991</v>
      </c>
    </row>
    <row r="171" spans="1:23" x14ac:dyDescent="0.2">
      <c r="S171" s="28" t="s">
        <v>253</v>
      </c>
      <c r="T171" s="5">
        <v>1991</v>
      </c>
      <c r="U171" s="233">
        <v>33407</v>
      </c>
      <c r="V171" s="233" t="str">
        <f t="shared" si="9"/>
        <v>0618</v>
      </c>
      <c r="W171" s="4">
        <f t="shared" si="10"/>
        <v>1991</v>
      </c>
    </row>
    <row r="172" spans="1:23" x14ac:dyDescent="0.2">
      <c r="S172" s="28" t="s">
        <v>254</v>
      </c>
      <c r="T172" s="5">
        <v>1991</v>
      </c>
      <c r="U172" s="233">
        <v>33408</v>
      </c>
      <c r="V172" s="233" t="str">
        <f t="shared" si="9"/>
        <v>0619</v>
      </c>
      <c r="W172" s="4">
        <f t="shared" si="10"/>
        <v>1991</v>
      </c>
    </row>
    <row r="173" spans="1:23" x14ac:dyDescent="0.2">
      <c r="S173" s="28" t="s">
        <v>255</v>
      </c>
      <c r="T173" s="5">
        <v>1991</v>
      </c>
      <c r="U173" s="233">
        <v>33409</v>
      </c>
      <c r="V173" s="233" t="str">
        <f t="shared" si="9"/>
        <v>0620</v>
      </c>
      <c r="W173" s="4">
        <f t="shared" si="10"/>
        <v>1991</v>
      </c>
    </row>
    <row r="174" spans="1:23" x14ac:dyDescent="0.2">
      <c r="S174" s="28" t="s">
        <v>256</v>
      </c>
      <c r="T174" s="5">
        <v>1991</v>
      </c>
      <c r="U174" s="233">
        <v>33410</v>
      </c>
      <c r="V174" s="233" t="str">
        <f t="shared" si="9"/>
        <v>0621</v>
      </c>
      <c r="W174" s="4">
        <f t="shared" si="10"/>
        <v>1991</v>
      </c>
    </row>
    <row r="175" spans="1:23" x14ac:dyDescent="0.2">
      <c r="S175" s="28" t="s">
        <v>257</v>
      </c>
      <c r="T175" s="5">
        <v>1991</v>
      </c>
      <c r="U175" s="233">
        <v>33411</v>
      </c>
      <c r="V175" s="233" t="str">
        <f t="shared" si="9"/>
        <v>0622</v>
      </c>
      <c r="W175" s="4">
        <f t="shared" si="10"/>
        <v>1991</v>
      </c>
    </row>
    <row r="176" spans="1:23" x14ac:dyDescent="0.2">
      <c r="S176" s="28" t="s">
        <v>258</v>
      </c>
      <c r="T176" s="5">
        <v>1991</v>
      </c>
      <c r="U176" s="233">
        <v>33412</v>
      </c>
      <c r="V176" s="233" t="str">
        <f t="shared" si="9"/>
        <v>0623</v>
      </c>
      <c r="W176" s="4">
        <f t="shared" si="10"/>
        <v>1991</v>
      </c>
    </row>
    <row r="177" spans="19:23" x14ac:dyDescent="0.2">
      <c r="S177" s="28" t="s">
        <v>259</v>
      </c>
      <c r="T177" s="5">
        <v>1991</v>
      </c>
      <c r="U177" s="233">
        <v>33413</v>
      </c>
      <c r="V177" s="233" t="str">
        <f t="shared" si="9"/>
        <v>0624</v>
      </c>
      <c r="W177" s="4">
        <f t="shared" si="10"/>
        <v>1991</v>
      </c>
    </row>
    <row r="178" spans="19:23" x14ac:dyDescent="0.2">
      <c r="S178" s="28" t="s">
        <v>260</v>
      </c>
      <c r="T178" s="5">
        <v>1991</v>
      </c>
      <c r="U178" s="233">
        <v>33414</v>
      </c>
      <c r="V178" s="233" t="str">
        <f t="shared" si="9"/>
        <v>0625</v>
      </c>
      <c r="W178" s="4">
        <f t="shared" si="10"/>
        <v>1991</v>
      </c>
    </row>
    <row r="179" spans="19:23" x14ac:dyDescent="0.2">
      <c r="S179" s="28" t="s">
        <v>261</v>
      </c>
      <c r="T179" s="5">
        <v>1991</v>
      </c>
      <c r="U179" s="233">
        <v>33415</v>
      </c>
      <c r="V179" s="233" t="str">
        <f t="shared" si="9"/>
        <v>0626</v>
      </c>
      <c r="W179" s="4">
        <f t="shared" si="10"/>
        <v>1991</v>
      </c>
    </row>
    <row r="180" spans="19:23" x14ac:dyDescent="0.2">
      <c r="S180" s="28" t="s">
        <v>262</v>
      </c>
      <c r="T180" s="5">
        <v>1991</v>
      </c>
      <c r="U180" s="233">
        <v>33416</v>
      </c>
      <c r="V180" s="233" t="str">
        <f t="shared" si="9"/>
        <v>0627</v>
      </c>
      <c r="W180" s="4">
        <f t="shared" si="10"/>
        <v>1991</v>
      </c>
    </row>
    <row r="181" spans="19:23" x14ac:dyDescent="0.2">
      <c r="S181" s="28" t="s">
        <v>263</v>
      </c>
      <c r="T181" s="5">
        <v>1991</v>
      </c>
      <c r="U181" s="233">
        <v>33417</v>
      </c>
      <c r="V181" s="233" t="str">
        <f t="shared" si="9"/>
        <v>0628</v>
      </c>
      <c r="W181" s="4">
        <f t="shared" si="10"/>
        <v>1991</v>
      </c>
    </row>
    <row r="182" spans="19:23" x14ac:dyDescent="0.2">
      <c r="S182" s="28" t="s">
        <v>264</v>
      </c>
      <c r="T182" s="5">
        <v>1991</v>
      </c>
      <c r="U182" s="233">
        <v>33418</v>
      </c>
      <c r="V182" s="233" t="str">
        <f t="shared" si="9"/>
        <v>0629</v>
      </c>
      <c r="W182" s="4">
        <f t="shared" si="10"/>
        <v>1991</v>
      </c>
    </row>
    <row r="183" spans="19:23" x14ac:dyDescent="0.2">
      <c r="S183" s="28" t="s">
        <v>265</v>
      </c>
      <c r="T183" s="5">
        <v>1991</v>
      </c>
      <c r="U183" s="233">
        <v>33419</v>
      </c>
      <c r="V183" s="233" t="str">
        <f t="shared" si="9"/>
        <v>0630</v>
      </c>
      <c r="W183" s="4">
        <f t="shared" si="10"/>
        <v>1991</v>
      </c>
    </row>
    <row r="184" spans="19:23" x14ac:dyDescent="0.2">
      <c r="S184" s="28" t="s">
        <v>266</v>
      </c>
      <c r="T184" s="5">
        <v>1991</v>
      </c>
      <c r="U184" s="233">
        <v>33420</v>
      </c>
      <c r="V184" s="233" t="str">
        <f t="shared" si="9"/>
        <v>0701</v>
      </c>
      <c r="W184" s="4">
        <f t="shared" si="10"/>
        <v>1991</v>
      </c>
    </row>
    <row r="185" spans="19:23" x14ac:dyDescent="0.2">
      <c r="S185" s="28" t="s">
        <v>267</v>
      </c>
      <c r="T185" s="5">
        <v>1991</v>
      </c>
      <c r="U185" s="233">
        <v>33421</v>
      </c>
      <c r="V185" s="233" t="str">
        <f t="shared" si="9"/>
        <v>0702</v>
      </c>
      <c r="W185" s="4">
        <f t="shared" si="10"/>
        <v>1991</v>
      </c>
    </row>
    <row r="186" spans="19:23" x14ac:dyDescent="0.2">
      <c r="S186" s="28" t="s">
        <v>268</v>
      </c>
      <c r="T186" s="5">
        <v>1991</v>
      </c>
      <c r="U186" s="233">
        <v>33422</v>
      </c>
      <c r="V186" s="233" t="str">
        <f t="shared" si="9"/>
        <v>0703</v>
      </c>
      <c r="W186" s="4">
        <f t="shared" si="10"/>
        <v>1991</v>
      </c>
    </row>
    <row r="187" spans="19:23" x14ac:dyDescent="0.2">
      <c r="S187" s="28" t="s">
        <v>269</v>
      </c>
      <c r="T187" s="5">
        <v>1991</v>
      </c>
      <c r="U187" s="233">
        <v>33423</v>
      </c>
      <c r="V187" s="233" t="str">
        <f t="shared" si="9"/>
        <v>0704</v>
      </c>
      <c r="W187" s="4">
        <f t="shared" si="10"/>
        <v>1991</v>
      </c>
    </row>
    <row r="188" spans="19:23" x14ac:dyDescent="0.2">
      <c r="S188" s="28" t="s">
        <v>270</v>
      </c>
      <c r="T188" s="5">
        <v>1991</v>
      </c>
      <c r="U188" s="233">
        <v>33424</v>
      </c>
      <c r="V188" s="233" t="str">
        <f t="shared" si="9"/>
        <v>0705</v>
      </c>
      <c r="W188" s="4">
        <f t="shared" si="10"/>
        <v>1991</v>
      </c>
    </row>
    <row r="189" spans="19:23" x14ac:dyDescent="0.2">
      <c r="S189" s="28" t="s">
        <v>271</v>
      </c>
      <c r="T189" s="5">
        <v>1991</v>
      </c>
      <c r="U189" s="233">
        <v>33425</v>
      </c>
      <c r="V189" s="233" t="str">
        <f t="shared" si="9"/>
        <v>0706</v>
      </c>
      <c r="W189" s="4">
        <f t="shared" si="10"/>
        <v>1991</v>
      </c>
    </row>
    <row r="190" spans="19:23" x14ac:dyDescent="0.2">
      <c r="S190" s="28" t="s">
        <v>272</v>
      </c>
      <c r="T190" s="5">
        <v>1991</v>
      </c>
      <c r="U190" s="233">
        <v>33426</v>
      </c>
      <c r="V190" s="233" t="str">
        <f t="shared" si="9"/>
        <v>0707</v>
      </c>
      <c r="W190" s="4">
        <f t="shared" si="10"/>
        <v>1991</v>
      </c>
    </row>
    <row r="191" spans="19:23" x14ac:dyDescent="0.2">
      <c r="S191" s="28" t="s">
        <v>273</v>
      </c>
      <c r="T191" s="5">
        <v>1991</v>
      </c>
      <c r="U191" s="233">
        <v>33427</v>
      </c>
      <c r="V191" s="233" t="str">
        <f t="shared" si="9"/>
        <v>0708</v>
      </c>
      <c r="W191" s="4">
        <f t="shared" si="10"/>
        <v>1991</v>
      </c>
    </row>
    <row r="192" spans="19:23" x14ac:dyDescent="0.2">
      <c r="S192" s="28" t="s">
        <v>274</v>
      </c>
      <c r="T192" s="5">
        <v>1991</v>
      </c>
      <c r="U192" s="233">
        <v>33428</v>
      </c>
      <c r="V192" s="233" t="str">
        <f t="shared" si="9"/>
        <v>0709</v>
      </c>
      <c r="W192" s="4">
        <f t="shared" si="10"/>
        <v>1991</v>
      </c>
    </row>
    <row r="193" spans="19:23" x14ac:dyDescent="0.2">
      <c r="S193" s="28" t="s">
        <v>275</v>
      </c>
      <c r="T193" s="5">
        <v>1991</v>
      </c>
      <c r="U193" s="233">
        <v>33429</v>
      </c>
      <c r="V193" s="233" t="str">
        <f t="shared" si="9"/>
        <v>0710</v>
      </c>
      <c r="W193" s="4">
        <f t="shared" si="10"/>
        <v>1991</v>
      </c>
    </row>
    <row r="194" spans="19:23" x14ac:dyDescent="0.2">
      <c r="S194" s="28" t="s">
        <v>276</v>
      </c>
      <c r="T194" s="5">
        <v>1991</v>
      </c>
      <c r="U194" s="233">
        <v>33430</v>
      </c>
      <c r="V194" s="233" t="str">
        <f t="shared" si="9"/>
        <v>0711</v>
      </c>
      <c r="W194" s="4">
        <f t="shared" si="10"/>
        <v>1991</v>
      </c>
    </row>
    <row r="195" spans="19:23" x14ac:dyDescent="0.2">
      <c r="S195" s="28" t="s">
        <v>277</v>
      </c>
      <c r="T195" s="5">
        <v>1991</v>
      </c>
      <c r="U195" s="233">
        <v>33431</v>
      </c>
      <c r="V195" s="233" t="str">
        <f t="shared" si="9"/>
        <v>0712</v>
      </c>
      <c r="W195" s="4">
        <f t="shared" si="10"/>
        <v>1991</v>
      </c>
    </row>
    <row r="196" spans="19:23" x14ac:dyDescent="0.2">
      <c r="S196" s="28" t="s">
        <v>278</v>
      </c>
      <c r="T196" s="5">
        <v>1991</v>
      </c>
      <c r="U196" s="233">
        <v>33432</v>
      </c>
      <c r="V196" s="233" t="str">
        <f t="shared" ref="V196:V259" si="11">TEXT(MONTH(U196),"00") &amp;TEXT(DAY(U196),"00")</f>
        <v>0713</v>
      </c>
      <c r="W196" s="4">
        <f t="shared" ref="W196:W259" si="12">YEAR(U196)</f>
        <v>1991</v>
      </c>
    </row>
    <row r="197" spans="19:23" x14ac:dyDescent="0.2">
      <c r="S197" s="28" t="s">
        <v>279</v>
      </c>
      <c r="T197" s="5">
        <v>1991</v>
      </c>
      <c r="U197" s="233">
        <v>33433</v>
      </c>
      <c r="V197" s="233" t="str">
        <f t="shared" si="11"/>
        <v>0714</v>
      </c>
      <c r="W197" s="4">
        <f t="shared" si="12"/>
        <v>1991</v>
      </c>
    </row>
    <row r="198" spans="19:23" x14ac:dyDescent="0.2">
      <c r="S198" s="28" t="s">
        <v>280</v>
      </c>
      <c r="T198" s="5">
        <v>1991</v>
      </c>
      <c r="U198" s="233">
        <v>33434</v>
      </c>
      <c r="V198" s="233" t="str">
        <f t="shared" si="11"/>
        <v>0715</v>
      </c>
      <c r="W198" s="4">
        <f t="shared" si="12"/>
        <v>1991</v>
      </c>
    </row>
    <row r="199" spans="19:23" x14ac:dyDescent="0.2">
      <c r="S199" s="28" t="s">
        <v>281</v>
      </c>
      <c r="T199" s="5">
        <v>1991</v>
      </c>
      <c r="U199" s="233">
        <v>33435</v>
      </c>
      <c r="V199" s="233" t="str">
        <f t="shared" si="11"/>
        <v>0716</v>
      </c>
      <c r="W199" s="4">
        <f t="shared" si="12"/>
        <v>1991</v>
      </c>
    </row>
    <row r="200" spans="19:23" x14ac:dyDescent="0.2">
      <c r="S200" s="28" t="s">
        <v>282</v>
      </c>
      <c r="T200" s="5">
        <v>1991</v>
      </c>
      <c r="U200" s="233">
        <v>33436</v>
      </c>
      <c r="V200" s="233" t="str">
        <f t="shared" si="11"/>
        <v>0717</v>
      </c>
      <c r="W200" s="4">
        <f t="shared" si="12"/>
        <v>1991</v>
      </c>
    </row>
    <row r="201" spans="19:23" x14ac:dyDescent="0.2">
      <c r="S201" s="28" t="s">
        <v>283</v>
      </c>
      <c r="T201" s="5">
        <v>1991</v>
      </c>
      <c r="U201" s="233">
        <v>33437</v>
      </c>
      <c r="V201" s="233" t="str">
        <f t="shared" si="11"/>
        <v>0718</v>
      </c>
      <c r="W201" s="4">
        <f t="shared" si="12"/>
        <v>1991</v>
      </c>
    </row>
    <row r="202" spans="19:23" x14ac:dyDescent="0.2">
      <c r="S202" s="28" t="s">
        <v>284</v>
      </c>
      <c r="T202" s="5">
        <v>1991</v>
      </c>
      <c r="U202" s="233">
        <v>33438</v>
      </c>
      <c r="V202" s="233" t="str">
        <f t="shared" si="11"/>
        <v>0719</v>
      </c>
      <c r="W202" s="4">
        <f t="shared" si="12"/>
        <v>1991</v>
      </c>
    </row>
    <row r="203" spans="19:23" x14ac:dyDescent="0.2">
      <c r="S203" s="28" t="s">
        <v>285</v>
      </c>
      <c r="T203" s="5">
        <v>1991</v>
      </c>
      <c r="U203" s="233">
        <v>33439</v>
      </c>
      <c r="V203" s="233" t="str">
        <f t="shared" si="11"/>
        <v>0720</v>
      </c>
      <c r="W203" s="4">
        <f t="shared" si="12"/>
        <v>1991</v>
      </c>
    </row>
    <row r="204" spans="19:23" x14ac:dyDescent="0.2">
      <c r="S204" s="28" t="s">
        <v>286</v>
      </c>
      <c r="T204" s="5">
        <v>1991</v>
      </c>
      <c r="U204" s="233">
        <v>33440</v>
      </c>
      <c r="V204" s="233" t="str">
        <f t="shared" si="11"/>
        <v>0721</v>
      </c>
      <c r="W204" s="4">
        <f t="shared" si="12"/>
        <v>1991</v>
      </c>
    </row>
    <row r="205" spans="19:23" x14ac:dyDescent="0.2">
      <c r="S205" s="28" t="s">
        <v>287</v>
      </c>
      <c r="T205" s="5">
        <v>1991</v>
      </c>
      <c r="U205" s="233">
        <v>33441</v>
      </c>
      <c r="V205" s="233" t="str">
        <f t="shared" si="11"/>
        <v>0722</v>
      </c>
      <c r="W205" s="4">
        <f t="shared" si="12"/>
        <v>1991</v>
      </c>
    </row>
    <row r="206" spans="19:23" x14ac:dyDescent="0.2">
      <c r="S206" s="28" t="s">
        <v>288</v>
      </c>
      <c r="T206" s="5">
        <v>1991</v>
      </c>
      <c r="U206" s="233">
        <v>33442</v>
      </c>
      <c r="V206" s="233" t="str">
        <f t="shared" si="11"/>
        <v>0723</v>
      </c>
      <c r="W206" s="4">
        <f t="shared" si="12"/>
        <v>1991</v>
      </c>
    </row>
    <row r="207" spans="19:23" x14ac:dyDescent="0.2">
      <c r="S207" s="28" t="s">
        <v>289</v>
      </c>
      <c r="T207" s="5">
        <v>1991</v>
      </c>
      <c r="U207" s="233">
        <v>33443</v>
      </c>
      <c r="V207" s="233" t="str">
        <f t="shared" si="11"/>
        <v>0724</v>
      </c>
      <c r="W207" s="4">
        <f t="shared" si="12"/>
        <v>1991</v>
      </c>
    </row>
    <row r="208" spans="19:23" x14ac:dyDescent="0.2">
      <c r="S208" s="28" t="s">
        <v>290</v>
      </c>
      <c r="T208" s="5">
        <v>1991</v>
      </c>
      <c r="U208" s="233">
        <v>33444</v>
      </c>
      <c r="V208" s="233" t="str">
        <f t="shared" si="11"/>
        <v>0725</v>
      </c>
      <c r="W208" s="4">
        <f t="shared" si="12"/>
        <v>1991</v>
      </c>
    </row>
    <row r="209" spans="19:23" x14ac:dyDescent="0.2">
      <c r="S209" s="28" t="s">
        <v>291</v>
      </c>
      <c r="T209" s="5">
        <v>1991</v>
      </c>
      <c r="U209" s="233">
        <v>33445</v>
      </c>
      <c r="V209" s="233" t="str">
        <f t="shared" si="11"/>
        <v>0726</v>
      </c>
      <c r="W209" s="4">
        <f t="shared" si="12"/>
        <v>1991</v>
      </c>
    </row>
    <row r="210" spans="19:23" x14ac:dyDescent="0.2">
      <c r="S210" s="28" t="s">
        <v>292</v>
      </c>
      <c r="T210" s="5">
        <v>1991</v>
      </c>
      <c r="U210" s="233">
        <v>33446</v>
      </c>
      <c r="V210" s="233" t="str">
        <f t="shared" si="11"/>
        <v>0727</v>
      </c>
      <c r="W210" s="4">
        <f t="shared" si="12"/>
        <v>1991</v>
      </c>
    </row>
    <row r="211" spans="19:23" x14ac:dyDescent="0.2">
      <c r="S211" s="28" t="s">
        <v>293</v>
      </c>
      <c r="T211" s="5">
        <v>1991</v>
      </c>
      <c r="U211" s="233">
        <v>33447</v>
      </c>
      <c r="V211" s="233" t="str">
        <f t="shared" si="11"/>
        <v>0728</v>
      </c>
      <c r="W211" s="4">
        <f t="shared" si="12"/>
        <v>1991</v>
      </c>
    </row>
    <row r="212" spans="19:23" x14ac:dyDescent="0.2">
      <c r="S212" s="28" t="s">
        <v>294</v>
      </c>
      <c r="T212" s="5">
        <v>1991</v>
      </c>
      <c r="U212" s="233">
        <v>33448</v>
      </c>
      <c r="V212" s="233" t="str">
        <f t="shared" si="11"/>
        <v>0729</v>
      </c>
      <c r="W212" s="4">
        <f t="shared" si="12"/>
        <v>1991</v>
      </c>
    </row>
    <row r="213" spans="19:23" x14ac:dyDescent="0.2">
      <c r="S213" s="28" t="s">
        <v>295</v>
      </c>
      <c r="T213" s="5">
        <v>1991</v>
      </c>
      <c r="U213" s="233">
        <v>33449</v>
      </c>
      <c r="V213" s="233" t="str">
        <f t="shared" si="11"/>
        <v>0730</v>
      </c>
      <c r="W213" s="4">
        <f t="shared" si="12"/>
        <v>1991</v>
      </c>
    </row>
    <row r="214" spans="19:23" x14ac:dyDescent="0.2">
      <c r="S214" s="28" t="s">
        <v>296</v>
      </c>
      <c r="T214" s="5">
        <v>1991</v>
      </c>
      <c r="U214" s="233">
        <v>33450</v>
      </c>
      <c r="V214" s="233" t="str">
        <f t="shared" si="11"/>
        <v>0731</v>
      </c>
      <c r="W214" s="4">
        <f t="shared" si="12"/>
        <v>1991</v>
      </c>
    </row>
    <row r="215" spans="19:23" x14ac:dyDescent="0.2">
      <c r="S215" s="28" t="s">
        <v>297</v>
      </c>
      <c r="T215" s="5">
        <v>1991</v>
      </c>
      <c r="U215" s="233">
        <v>33451</v>
      </c>
      <c r="V215" s="233" t="str">
        <f t="shared" si="11"/>
        <v>0801</v>
      </c>
      <c r="W215" s="4">
        <f t="shared" si="12"/>
        <v>1991</v>
      </c>
    </row>
    <row r="216" spans="19:23" x14ac:dyDescent="0.2">
      <c r="S216" s="28" t="s">
        <v>298</v>
      </c>
      <c r="T216" s="5">
        <v>1991</v>
      </c>
      <c r="U216" s="233">
        <v>33452</v>
      </c>
      <c r="V216" s="233" t="str">
        <f t="shared" si="11"/>
        <v>0802</v>
      </c>
      <c r="W216" s="4">
        <f t="shared" si="12"/>
        <v>1991</v>
      </c>
    </row>
    <row r="217" spans="19:23" x14ac:dyDescent="0.2">
      <c r="S217" s="28" t="s">
        <v>299</v>
      </c>
      <c r="T217" s="5">
        <v>1991</v>
      </c>
      <c r="U217" s="233">
        <v>33453</v>
      </c>
      <c r="V217" s="233" t="str">
        <f t="shared" si="11"/>
        <v>0803</v>
      </c>
      <c r="W217" s="4">
        <f t="shared" si="12"/>
        <v>1991</v>
      </c>
    </row>
    <row r="218" spans="19:23" x14ac:dyDescent="0.2">
      <c r="S218" s="28" t="s">
        <v>300</v>
      </c>
      <c r="T218" s="5">
        <v>1991</v>
      </c>
      <c r="U218" s="233">
        <v>33454</v>
      </c>
      <c r="V218" s="233" t="str">
        <f t="shared" si="11"/>
        <v>0804</v>
      </c>
      <c r="W218" s="4">
        <f t="shared" si="12"/>
        <v>1991</v>
      </c>
    </row>
    <row r="219" spans="19:23" x14ac:dyDescent="0.2">
      <c r="S219" s="28" t="s">
        <v>301</v>
      </c>
      <c r="T219" s="5">
        <v>1991</v>
      </c>
      <c r="U219" s="233">
        <v>33455</v>
      </c>
      <c r="V219" s="233" t="str">
        <f t="shared" si="11"/>
        <v>0805</v>
      </c>
      <c r="W219" s="4">
        <f t="shared" si="12"/>
        <v>1991</v>
      </c>
    </row>
    <row r="220" spans="19:23" x14ac:dyDescent="0.2">
      <c r="S220" s="28" t="s">
        <v>302</v>
      </c>
      <c r="T220" s="5">
        <v>1991</v>
      </c>
      <c r="U220" s="233">
        <v>33456</v>
      </c>
      <c r="V220" s="233" t="str">
        <f t="shared" si="11"/>
        <v>0806</v>
      </c>
      <c r="W220" s="4">
        <f t="shared" si="12"/>
        <v>1991</v>
      </c>
    </row>
    <row r="221" spans="19:23" x14ac:dyDescent="0.2">
      <c r="S221" s="28" t="s">
        <v>303</v>
      </c>
      <c r="T221" s="5">
        <v>1991</v>
      </c>
      <c r="U221" s="233">
        <v>33457</v>
      </c>
      <c r="V221" s="233" t="str">
        <f t="shared" si="11"/>
        <v>0807</v>
      </c>
      <c r="W221" s="4">
        <f t="shared" si="12"/>
        <v>1991</v>
      </c>
    </row>
    <row r="222" spans="19:23" x14ac:dyDescent="0.2">
      <c r="S222" s="28" t="s">
        <v>304</v>
      </c>
      <c r="T222" s="5">
        <v>1991</v>
      </c>
      <c r="U222" s="233">
        <v>33458</v>
      </c>
      <c r="V222" s="233" t="str">
        <f t="shared" si="11"/>
        <v>0808</v>
      </c>
      <c r="W222" s="4">
        <f t="shared" si="12"/>
        <v>1991</v>
      </c>
    </row>
    <row r="223" spans="19:23" x14ac:dyDescent="0.2">
      <c r="S223" s="28" t="s">
        <v>305</v>
      </c>
      <c r="T223" s="5">
        <v>1991</v>
      </c>
      <c r="U223" s="233">
        <v>33459</v>
      </c>
      <c r="V223" s="233" t="str">
        <f t="shared" si="11"/>
        <v>0809</v>
      </c>
      <c r="W223" s="4">
        <f t="shared" si="12"/>
        <v>1991</v>
      </c>
    </row>
    <row r="224" spans="19:23" x14ac:dyDescent="0.2">
      <c r="S224" s="28" t="s">
        <v>306</v>
      </c>
      <c r="T224" s="5">
        <v>1991</v>
      </c>
      <c r="U224" s="233">
        <v>33460</v>
      </c>
      <c r="V224" s="233" t="str">
        <f t="shared" si="11"/>
        <v>0810</v>
      </c>
      <c r="W224" s="4">
        <f t="shared" si="12"/>
        <v>1991</v>
      </c>
    </row>
    <row r="225" spans="19:23" x14ac:dyDescent="0.2">
      <c r="S225" s="28" t="s">
        <v>307</v>
      </c>
      <c r="T225" s="5">
        <v>1991</v>
      </c>
      <c r="U225" s="233">
        <v>33461</v>
      </c>
      <c r="V225" s="233" t="str">
        <f t="shared" si="11"/>
        <v>0811</v>
      </c>
      <c r="W225" s="4">
        <f t="shared" si="12"/>
        <v>1991</v>
      </c>
    </row>
    <row r="226" spans="19:23" x14ac:dyDescent="0.2">
      <c r="S226" s="28" t="s">
        <v>308</v>
      </c>
      <c r="T226" s="5">
        <v>1991</v>
      </c>
      <c r="U226" s="233">
        <v>33462</v>
      </c>
      <c r="V226" s="233" t="str">
        <f t="shared" si="11"/>
        <v>0812</v>
      </c>
      <c r="W226" s="4">
        <f t="shared" si="12"/>
        <v>1991</v>
      </c>
    </row>
    <row r="227" spans="19:23" x14ac:dyDescent="0.2">
      <c r="S227" s="28" t="s">
        <v>309</v>
      </c>
      <c r="T227" s="5">
        <v>1991</v>
      </c>
      <c r="U227" s="233">
        <v>33463</v>
      </c>
      <c r="V227" s="233" t="str">
        <f t="shared" si="11"/>
        <v>0813</v>
      </c>
      <c r="W227" s="4">
        <f t="shared" si="12"/>
        <v>1991</v>
      </c>
    </row>
    <row r="228" spans="19:23" x14ac:dyDescent="0.2">
      <c r="S228" s="28" t="s">
        <v>310</v>
      </c>
      <c r="T228" s="5">
        <v>1991</v>
      </c>
      <c r="U228" s="233">
        <v>33464</v>
      </c>
      <c r="V228" s="233" t="str">
        <f t="shared" si="11"/>
        <v>0814</v>
      </c>
      <c r="W228" s="4">
        <f t="shared" si="12"/>
        <v>1991</v>
      </c>
    </row>
    <row r="229" spans="19:23" x14ac:dyDescent="0.2">
      <c r="S229" s="28" t="s">
        <v>311</v>
      </c>
      <c r="T229" s="5">
        <v>1991</v>
      </c>
      <c r="U229" s="233">
        <v>33465</v>
      </c>
      <c r="V229" s="233" t="str">
        <f t="shared" si="11"/>
        <v>0815</v>
      </c>
      <c r="W229" s="4">
        <f t="shared" si="12"/>
        <v>1991</v>
      </c>
    </row>
    <row r="230" spans="19:23" x14ac:dyDescent="0.2">
      <c r="S230" s="28" t="s">
        <v>312</v>
      </c>
      <c r="T230" s="5">
        <v>1991</v>
      </c>
      <c r="U230" s="233">
        <v>33466</v>
      </c>
      <c r="V230" s="233" t="str">
        <f t="shared" si="11"/>
        <v>0816</v>
      </c>
      <c r="W230" s="4">
        <f t="shared" si="12"/>
        <v>1991</v>
      </c>
    </row>
    <row r="231" spans="19:23" x14ac:dyDescent="0.2">
      <c r="S231" s="28" t="s">
        <v>313</v>
      </c>
      <c r="T231" s="5">
        <v>1991</v>
      </c>
      <c r="U231" s="233">
        <v>33467</v>
      </c>
      <c r="V231" s="233" t="str">
        <f t="shared" si="11"/>
        <v>0817</v>
      </c>
      <c r="W231" s="4">
        <f t="shared" si="12"/>
        <v>1991</v>
      </c>
    </row>
    <row r="232" spans="19:23" x14ac:dyDescent="0.2">
      <c r="S232" s="28" t="s">
        <v>314</v>
      </c>
      <c r="T232" s="5">
        <v>1991</v>
      </c>
      <c r="U232" s="233">
        <v>33468</v>
      </c>
      <c r="V232" s="233" t="str">
        <f t="shared" si="11"/>
        <v>0818</v>
      </c>
      <c r="W232" s="4">
        <f t="shared" si="12"/>
        <v>1991</v>
      </c>
    </row>
    <row r="233" spans="19:23" x14ac:dyDescent="0.2">
      <c r="S233" s="28" t="s">
        <v>315</v>
      </c>
      <c r="T233" s="5">
        <v>1991</v>
      </c>
      <c r="U233" s="233">
        <v>33469</v>
      </c>
      <c r="V233" s="233" t="str">
        <f t="shared" si="11"/>
        <v>0819</v>
      </c>
      <c r="W233" s="4">
        <f t="shared" si="12"/>
        <v>1991</v>
      </c>
    </row>
    <row r="234" spans="19:23" x14ac:dyDescent="0.2">
      <c r="S234" s="28" t="s">
        <v>316</v>
      </c>
      <c r="T234" s="5">
        <v>1991</v>
      </c>
      <c r="U234" s="233">
        <v>33470</v>
      </c>
      <c r="V234" s="233" t="str">
        <f t="shared" si="11"/>
        <v>0820</v>
      </c>
      <c r="W234" s="4">
        <f t="shared" si="12"/>
        <v>1991</v>
      </c>
    </row>
    <row r="235" spans="19:23" x14ac:dyDescent="0.2">
      <c r="S235" s="28" t="s">
        <v>317</v>
      </c>
      <c r="T235" s="5">
        <v>1991</v>
      </c>
      <c r="U235" s="233">
        <v>33471</v>
      </c>
      <c r="V235" s="233" t="str">
        <f t="shared" si="11"/>
        <v>0821</v>
      </c>
      <c r="W235" s="4">
        <f t="shared" si="12"/>
        <v>1991</v>
      </c>
    </row>
    <row r="236" spans="19:23" x14ac:dyDescent="0.2">
      <c r="S236" s="28" t="s">
        <v>318</v>
      </c>
      <c r="T236" s="5">
        <v>1991</v>
      </c>
      <c r="U236" s="233">
        <v>33472</v>
      </c>
      <c r="V236" s="233" t="str">
        <f t="shared" si="11"/>
        <v>0822</v>
      </c>
      <c r="W236" s="4">
        <f t="shared" si="12"/>
        <v>1991</v>
      </c>
    </row>
    <row r="237" spans="19:23" x14ac:dyDescent="0.2">
      <c r="S237" s="28" t="s">
        <v>319</v>
      </c>
      <c r="T237" s="5">
        <v>1991</v>
      </c>
      <c r="U237" s="233">
        <v>33473</v>
      </c>
      <c r="V237" s="233" t="str">
        <f t="shared" si="11"/>
        <v>0823</v>
      </c>
      <c r="W237" s="4">
        <f t="shared" si="12"/>
        <v>1991</v>
      </c>
    </row>
    <row r="238" spans="19:23" x14ac:dyDescent="0.2">
      <c r="S238" s="28" t="s">
        <v>320</v>
      </c>
      <c r="T238" s="5">
        <v>1991</v>
      </c>
      <c r="U238" s="233">
        <v>33474</v>
      </c>
      <c r="V238" s="233" t="str">
        <f t="shared" si="11"/>
        <v>0824</v>
      </c>
      <c r="W238" s="4">
        <f t="shared" si="12"/>
        <v>1991</v>
      </c>
    </row>
    <row r="239" spans="19:23" x14ac:dyDescent="0.2">
      <c r="S239" s="28" t="s">
        <v>321</v>
      </c>
      <c r="T239" s="5">
        <v>1991</v>
      </c>
      <c r="U239" s="233">
        <v>33475</v>
      </c>
      <c r="V239" s="233" t="str">
        <f t="shared" si="11"/>
        <v>0825</v>
      </c>
      <c r="W239" s="4">
        <f t="shared" si="12"/>
        <v>1991</v>
      </c>
    </row>
    <row r="240" spans="19:23" x14ac:dyDescent="0.2">
      <c r="S240" s="28" t="s">
        <v>322</v>
      </c>
      <c r="T240" s="5">
        <v>1991</v>
      </c>
      <c r="U240" s="233">
        <v>33476</v>
      </c>
      <c r="V240" s="233" t="str">
        <f t="shared" si="11"/>
        <v>0826</v>
      </c>
      <c r="W240" s="4">
        <f t="shared" si="12"/>
        <v>1991</v>
      </c>
    </row>
    <row r="241" spans="19:23" x14ac:dyDescent="0.2">
      <c r="S241" s="28" t="s">
        <v>323</v>
      </c>
      <c r="T241" s="5">
        <v>1991</v>
      </c>
      <c r="U241" s="233">
        <v>33477</v>
      </c>
      <c r="V241" s="233" t="str">
        <f t="shared" si="11"/>
        <v>0827</v>
      </c>
      <c r="W241" s="4">
        <f t="shared" si="12"/>
        <v>1991</v>
      </c>
    </row>
    <row r="242" spans="19:23" x14ac:dyDescent="0.2">
      <c r="S242" s="28" t="s">
        <v>324</v>
      </c>
      <c r="T242" s="5">
        <v>1991</v>
      </c>
      <c r="U242" s="233">
        <v>33478</v>
      </c>
      <c r="V242" s="233" t="str">
        <f t="shared" si="11"/>
        <v>0828</v>
      </c>
      <c r="W242" s="4">
        <f t="shared" si="12"/>
        <v>1991</v>
      </c>
    </row>
    <row r="243" spans="19:23" x14ac:dyDescent="0.2">
      <c r="S243" s="28" t="s">
        <v>325</v>
      </c>
      <c r="T243" s="5">
        <v>1991</v>
      </c>
      <c r="U243" s="233">
        <v>33479</v>
      </c>
      <c r="V243" s="233" t="str">
        <f t="shared" si="11"/>
        <v>0829</v>
      </c>
      <c r="W243" s="4">
        <f t="shared" si="12"/>
        <v>1991</v>
      </c>
    </row>
    <row r="244" spans="19:23" x14ac:dyDescent="0.2">
      <c r="S244" s="28" t="s">
        <v>326</v>
      </c>
      <c r="T244" s="5">
        <v>1991</v>
      </c>
      <c r="U244" s="233">
        <v>33480</v>
      </c>
      <c r="V244" s="233" t="str">
        <f t="shared" si="11"/>
        <v>0830</v>
      </c>
      <c r="W244" s="4">
        <f t="shared" si="12"/>
        <v>1991</v>
      </c>
    </row>
    <row r="245" spans="19:23" x14ac:dyDescent="0.2">
      <c r="S245" s="28" t="s">
        <v>327</v>
      </c>
      <c r="T245" s="5">
        <v>1991</v>
      </c>
      <c r="U245" s="233">
        <v>33481</v>
      </c>
      <c r="V245" s="233" t="str">
        <f t="shared" si="11"/>
        <v>0831</v>
      </c>
      <c r="W245" s="4">
        <f t="shared" si="12"/>
        <v>1991</v>
      </c>
    </row>
    <row r="246" spans="19:23" x14ac:dyDescent="0.2">
      <c r="S246" s="28" t="s">
        <v>328</v>
      </c>
      <c r="T246" s="5">
        <v>1991</v>
      </c>
      <c r="U246" s="233">
        <v>33482</v>
      </c>
      <c r="V246" s="233" t="str">
        <f t="shared" si="11"/>
        <v>0901</v>
      </c>
      <c r="W246" s="4">
        <f t="shared" si="12"/>
        <v>1991</v>
      </c>
    </row>
    <row r="247" spans="19:23" x14ac:dyDescent="0.2">
      <c r="S247" s="28" t="s">
        <v>329</v>
      </c>
      <c r="T247" s="5">
        <v>1991</v>
      </c>
      <c r="U247" s="233">
        <v>33483</v>
      </c>
      <c r="V247" s="233" t="str">
        <f t="shared" si="11"/>
        <v>0902</v>
      </c>
      <c r="W247" s="4">
        <f t="shared" si="12"/>
        <v>1991</v>
      </c>
    </row>
    <row r="248" spans="19:23" x14ac:dyDescent="0.2">
      <c r="S248" s="28" t="s">
        <v>330</v>
      </c>
      <c r="T248" s="5">
        <v>1991</v>
      </c>
      <c r="U248" s="233">
        <v>33484</v>
      </c>
      <c r="V248" s="233" t="str">
        <f t="shared" si="11"/>
        <v>0903</v>
      </c>
      <c r="W248" s="4">
        <f t="shared" si="12"/>
        <v>1991</v>
      </c>
    </row>
    <row r="249" spans="19:23" x14ac:dyDescent="0.2">
      <c r="S249" s="28" t="s">
        <v>331</v>
      </c>
      <c r="T249" s="5">
        <v>1991</v>
      </c>
      <c r="U249" s="233">
        <v>33485</v>
      </c>
      <c r="V249" s="233" t="str">
        <f t="shared" si="11"/>
        <v>0904</v>
      </c>
      <c r="W249" s="4">
        <f t="shared" si="12"/>
        <v>1991</v>
      </c>
    </row>
    <row r="250" spans="19:23" x14ac:dyDescent="0.2">
      <c r="S250" s="28" t="s">
        <v>332</v>
      </c>
      <c r="T250" s="5">
        <v>1991</v>
      </c>
      <c r="U250" s="233">
        <v>33486</v>
      </c>
      <c r="V250" s="233" t="str">
        <f t="shared" si="11"/>
        <v>0905</v>
      </c>
      <c r="W250" s="4">
        <f t="shared" si="12"/>
        <v>1991</v>
      </c>
    </row>
    <row r="251" spans="19:23" x14ac:dyDescent="0.2">
      <c r="S251" s="28" t="s">
        <v>333</v>
      </c>
      <c r="T251" s="5">
        <v>1991</v>
      </c>
      <c r="U251" s="233">
        <v>33487</v>
      </c>
      <c r="V251" s="233" t="str">
        <f t="shared" si="11"/>
        <v>0906</v>
      </c>
      <c r="W251" s="4">
        <f t="shared" si="12"/>
        <v>1991</v>
      </c>
    </row>
    <row r="252" spans="19:23" x14ac:dyDescent="0.2">
      <c r="S252" s="28" t="s">
        <v>334</v>
      </c>
      <c r="T252" s="5">
        <v>1991</v>
      </c>
      <c r="U252" s="233">
        <v>33488</v>
      </c>
      <c r="V252" s="233" t="str">
        <f t="shared" si="11"/>
        <v>0907</v>
      </c>
      <c r="W252" s="4">
        <f t="shared" si="12"/>
        <v>1991</v>
      </c>
    </row>
    <row r="253" spans="19:23" x14ac:dyDescent="0.2">
      <c r="S253" s="28" t="s">
        <v>335</v>
      </c>
      <c r="T253" s="5">
        <v>1991</v>
      </c>
      <c r="U253" s="233">
        <v>33489</v>
      </c>
      <c r="V253" s="233" t="str">
        <f t="shared" si="11"/>
        <v>0908</v>
      </c>
      <c r="W253" s="4">
        <f t="shared" si="12"/>
        <v>1991</v>
      </c>
    </row>
    <row r="254" spans="19:23" x14ac:dyDescent="0.2">
      <c r="S254" s="28" t="s">
        <v>336</v>
      </c>
      <c r="T254" s="5">
        <v>1991</v>
      </c>
      <c r="U254" s="233">
        <v>33490</v>
      </c>
      <c r="V254" s="233" t="str">
        <f t="shared" si="11"/>
        <v>0909</v>
      </c>
      <c r="W254" s="4">
        <f t="shared" si="12"/>
        <v>1991</v>
      </c>
    </row>
    <row r="255" spans="19:23" x14ac:dyDescent="0.2">
      <c r="S255" s="28" t="s">
        <v>337</v>
      </c>
      <c r="T255" s="5">
        <v>1991</v>
      </c>
      <c r="U255" s="233">
        <v>33491</v>
      </c>
      <c r="V255" s="233" t="str">
        <f t="shared" si="11"/>
        <v>0910</v>
      </c>
      <c r="W255" s="4">
        <f t="shared" si="12"/>
        <v>1991</v>
      </c>
    </row>
    <row r="256" spans="19:23" x14ac:dyDescent="0.2">
      <c r="S256" s="28" t="s">
        <v>338</v>
      </c>
      <c r="T256" s="5">
        <v>1991</v>
      </c>
      <c r="U256" s="233">
        <v>33492</v>
      </c>
      <c r="V256" s="233" t="str">
        <f t="shared" si="11"/>
        <v>0911</v>
      </c>
      <c r="W256" s="4">
        <f t="shared" si="12"/>
        <v>1991</v>
      </c>
    </row>
    <row r="257" spans="19:23" x14ac:dyDescent="0.2">
      <c r="S257" s="28" t="s">
        <v>339</v>
      </c>
      <c r="T257" s="5">
        <v>1991</v>
      </c>
      <c r="U257" s="233">
        <v>33493</v>
      </c>
      <c r="V257" s="233" t="str">
        <f t="shared" si="11"/>
        <v>0912</v>
      </c>
      <c r="W257" s="4">
        <f t="shared" si="12"/>
        <v>1991</v>
      </c>
    </row>
    <row r="258" spans="19:23" x14ac:dyDescent="0.2">
      <c r="S258" s="28" t="s">
        <v>340</v>
      </c>
      <c r="T258" s="5">
        <v>1991</v>
      </c>
      <c r="U258" s="233">
        <v>33494</v>
      </c>
      <c r="V258" s="233" t="str">
        <f t="shared" si="11"/>
        <v>0913</v>
      </c>
      <c r="W258" s="4">
        <f t="shared" si="12"/>
        <v>1991</v>
      </c>
    </row>
    <row r="259" spans="19:23" x14ac:dyDescent="0.2">
      <c r="S259" s="28" t="s">
        <v>341</v>
      </c>
      <c r="T259" s="5">
        <v>1991</v>
      </c>
      <c r="U259" s="233">
        <v>33495</v>
      </c>
      <c r="V259" s="233" t="str">
        <f t="shared" si="11"/>
        <v>0914</v>
      </c>
      <c r="W259" s="4">
        <f t="shared" si="12"/>
        <v>1991</v>
      </c>
    </row>
    <row r="260" spans="19:23" x14ac:dyDescent="0.2">
      <c r="S260" s="28" t="s">
        <v>342</v>
      </c>
      <c r="T260" s="5">
        <v>1991</v>
      </c>
      <c r="U260" s="233">
        <v>33496</v>
      </c>
      <c r="V260" s="233" t="str">
        <f t="shared" ref="V260:V323" si="13">TEXT(MONTH(U260),"00") &amp;TEXT(DAY(U260),"00")</f>
        <v>0915</v>
      </c>
      <c r="W260" s="4">
        <f t="shared" ref="W260:W323" si="14">YEAR(U260)</f>
        <v>1991</v>
      </c>
    </row>
    <row r="261" spans="19:23" x14ac:dyDescent="0.2">
      <c r="S261" s="28" t="s">
        <v>343</v>
      </c>
      <c r="T261" s="5">
        <v>1991</v>
      </c>
      <c r="U261" s="233">
        <v>33497</v>
      </c>
      <c r="V261" s="233" t="str">
        <f t="shared" si="13"/>
        <v>0916</v>
      </c>
      <c r="W261" s="4">
        <f t="shared" si="14"/>
        <v>1991</v>
      </c>
    </row>
    <row r="262" spans="19:23" x14ac:dyDescent="0.2">
      <c r="S262" s="28" t="s">
        <v>344</v>
      </c>
      <c r="T262" s="5">
        <v>1991</v>
      </c>
      <c r="U262" s="233">
        <v>33498</v>
      </c>
      <c r="V262" s="233" t="str">
        <f t="shared" si="13"/>
        <v>0917</v>
      </c>
      <c r="W262" s="4">
        <f t="shared" si="14"/>
        <v>1991</v>
      </c>
    </row>
    <row r="263" spans="19:23" x14ac:dyDescent="0.2">
      <c r="S263" s="28" t="s">
        <v>345</v>
      </c>
      <c r="T263" s="5">
        <v>1991</v>
      </c>
      <c r="U263" s="233">
        <v>33499</v>
      </c>
      <c r="V263" s="233" t="str">
        <f t="shared" si="13"/>
        <v>0918</v>
      </c>
      <c r="W263" s="4">
        <f t="shared" si="14"/>
        <v>1991</v>
      </c>
    </row>
    <row r="264" spans="19:23" x14ac:dyDescent="0.2">
      <c r="S264" s="28" t="s">
        <v>346</v>
      </c>
      <c r="T264" s="5">
        <v>1991</v>
      </c>
      <c r="U264" s="233">
        <v>33500</v>
      </c>
      <c r="V264" s="233" t="str">
        <f t="shared" si="13"/>
        <v>0919</v>
      </c>
      <c r="W264" s="4">
        <f t="shared" si="14"/>
        <v>1991</v>
      </c>
    </row>
    <row r="265" spans="19:23" x14ac:dyDescent="0.2">
      <c r="S265" s="28" t="s">
        <v>347</v>
      </c>
      <c r="T265" s="5">
        <v>1991</v>
      </c>
      <c r="U265" s="233">
        <v>33501</v>
      </c>
      <c r="V265" s="233" t="str">
        <f t="shared" si="13"/>
        <v>0920</v>
      </c>
      <c r="W265" s="4">
        <f t="shared" si="14"/>
        <v>1991</v>
      </c>
    </row>
    <row r="266" spans="19:23" x14ac:dyDescent="0.2">
      <c r="S266" s="28" t="s">
        <v>348</v>
      </c>
      <c r="T266" s="5">
        <v>1991</v>
      </c>
      <c r="U266" s="233">
        <v>33502</v>
      </c>
      <c r="V266" s="233" t="str">
        <f t="shared" si="13"/>
        <v>0921</v>
      </c>
      <c r="W266" s="4">
        <f t="shared" si="14"/>
        <v>1991</v>
      </c>
    </row>
    <row r="267" spans="19:23" x14ac:dyDescent="0.2">
      <c r="S267" s="28" t="s">
        <v>349</v>
      </c>
      <c r="T267" s="5">
        <v>1991</v>
      </c>
      <c r="U267" s="233">
        <v>33503</v>
      </c>
      <c r="V267" s="233" t="str">
        <f t="shared" si="13"/>
        <v>0922</v>
      </c>
      <c r="W267" s="4">
        <f t="shared" si="14"/>
        <v>1991</v>
      </c>
    </row>
    <row r="268" spans="19:23" x14ac:dyDescent="0.2">
      <c r="S268" s="28" t="s">
        <v>350</v>
      </c>
      <c r="T268" s="5">
        <v>1991</v>
      </c>
      <c r="U268" s="233">
        <v>33504</v>
      </c>
      <c r="V268" s="233" t="str">
        <f t="shared" si="13"/>
        <v>0923</v>
      </c>
      <c r="W268" s="4">
        <f t="shared" si="14"/>
        <v>1991</v>
      </c>
    </row>
    <row r="269" spans="19:23" x14ac:dyDescent="0.2">
      <c r="S269" s="28" t="s">
        <v>351</v>
      </c>
      <c r="T269" s="5">
        <v>1991</v>
      </c>
      <c r="U269" s="233">
        <v>33505</v>
      </c>
      <c r="V269" s="233" t="str">
        <f t="shared" si="13"/>
        <v>0924</v>
      </c>
      <c r="W269" s="4">
        <f t="shared" si="14"/>
        <v>1991</v>
      </c>
    </row>
    <row r="270" spans="19:23" x14ac:dyDescent="0.2">
      <c r="S270" s="28" t="s">
        <v>352</v>
      </c>
      <c r="T270" s="5">
        <v>1991</v>
      </c>
      <c r="U270" s="233">
        <v>33506</v>
      </c>
      <c r="V270" s="233" t="str">
        <f t="shared" si="13"/>
        <v>0925</v>
      </c>
      <c r="W270" s="4">
        <f t="shared" si="14"/>
        <v>1991</v>
      </c>
    </row>
    <row r="271" spans="19:23" x14ac:dyDescent="0.2">
      <c r="S271" s="28" t="s">
        <v>353</v>
      </c>
      <c r="T271" s="5">
        <v>1991</v>
      </c>
      <c r="U271" s="233">
        <v>33507</v>
      </c>
      <c r="V271" s="233" t="str">
        <f t="shared" si="13"/>
        <v>0926</v>
      </c>
      <c r="W271" s="4">
        <f t="shared" si="14"/>
        <v>1991</v>
      </c>
    </row>
    <row r="272" spans="19:23" x14ac:dyDescent="0.2">
      <c r="S272" s="28" t="s">
        <v>354</v>
      </c>
      <c r="T272" s="5">
        <v>1991</v>
      </c>
      <c r="U272" s="233">
        <v>33508</v>
      </c>
      <c r="V272" s="233" t="str">
        <f t="shared" si="13"/>
        <v>0927</v>
      </c>
      <c r="W272" s="4">
        <f t="shared" si="14"/>
        <v>1991</v>
      </c>
    </row>
    <row r="273" spans="19:23" x14ac:dyDescent="0.2">
      <c r="S273" s="28" t="s">
        <v>355</v>
      </c>
      <c r="T273" s="5">
        <v>1991</v>
      </c>
      <c r="U273" s="233">
        <v>33509</v>
      </c>
      <c r="V273" s="233" t="str">
        <f t="shared" si="13"/>
        <v>0928</v>
      </c>
      <c r="W273" s="4">
        <f t="shared" si="14"/>
        <v>1991</v>
      </c>
    </row>
    <row r="274" spans="19:23" x14ac:dyDescent="0.2">
      <c r="S274" s="28" t="s">
        <v>356</v>
      </c>
      <c r="T274" s="5">
        <v>1991</v>
      </c>
      <c r="U274" s="233">
        <v>33510</v>
      </c>
      <c r="V274" s="233" t="str">
        <f t="shared" si="13"/>
        <v>0929</v>
      </c>
      <c r="W274" s="4">
        <f t="shared" si="14"/>
        <v>1991</v>
      </c>
    </row>
    <row r="275" spans="19:23" x14ac:dyDescent="0.2">
      <c r="S275" s="28" t="s">
        <v>357</v>
      </c>
      <c r="T275" s="5">
        <v>1991</v>
      </c>
      <c r="U275" s="233">
        <v>33511</v>
      </c>
      <c r="V275" s="233" t="str">
        <f t="shared" si="13"/>
        <v>0930</v>
      </c>
      <c r="W275" s="4">
        <f t="shared" si="14"/>
        <v>1991</v>
      </c>
    </row>
    <row r="276" spans="19:23" x14ac:dyDescent="0.2">
      <c r="S276" s="28" t="s">
        <v>358</v>
      </c>
      <c r="T276" s="5">
        <v>1991</v>
      </c>
      <c r="U276" s="233">
        <v>33512</v>
      </c>
      <c r="V276" s="233" t="str">
        <f t="shared" si="13"/>
        <v>1001</v>
      </c>
      <c r="W276" s="4">
        <f t="shared" si="14"/>
        <v>1991</v>
      </c>
    </row>
    <row r="277" spans="19:23" x14ac:dyDescent="0.2">
      <c r="S277" s="28" t="s">
        <v>359</v>
      </c>
      <c r="T277" s="5">
        <v>1991</v>
      </c>
      <c r="U277" s="233">
        <v>33513</v>
      </c>
      <c r="V277" s="233" t="str">
        <f t="shared" si="13"/>
        <v>1002</v>
      </c>
      <c r="W277" s="4">
        <f t="shared" si="14"/>
        <v>1991</v>
      </c>
    </row>
    <row r="278" spans="19:23" x14ac:dyDescent="0.2">
      <c r="S278" s="28" t="s">
        <v>360</v>
      </c>
      <c r="T278" s="5">
        <v>1991</v>
      </c>
      <c r="U278" s="233">
        <v>33514</v>
      </c>
      <c r="V278" s="233" t="str">
        <f t="shared" si="13"/>
        <v>1003</v>
      </c>
      <c r="W278" s="4">
        <f t="shared" si="14"/>
        <v>1991</v>
      </c>
    </row>
    <row r="279" spans="19:23" x14ac:dyDescent="0.2">
      <c r="S279" s="28" t="s">
        <v>361</v>
      </c>
      <c r="T279" s="5">
        <v>1991</v>
      </c>
      <c r="U279" s="233">
        <v>33515</v>
      </c>
      <c r="V279" s="233" t="str">
        <f t="shared" si="13"/>
        <v>1004</v>
      </c>
      <c r="W279" s="4">
        <f t="shared" si="14"/>
        <v>1991</v>
      </c>
    </row>
    <row r="280" spans="19:23" x14ac:dyDescent="0.2">
      <c r="S280" s="28" t="s">
        <v>362</v>
      </c>
      <c r="T280" s="5">
        <v>1991</v>
      </c>
      <c r="U280" s="233">
        <v>33516</v>
      </c>
      <c r="V280" s="233" t="str">
        <f t="shared" si="13"/>
        <v>1005</v>
      </c>
      <c r="W280" s="4">
        <f t="shared" si="14"/>
        <v>1991</v>
      </c>
    </row>
    <row r="281" spans="19:23" x14ac:dyDescent="0.2">
      <c r="S281" s="28" t="s">
        <v>363</v>
      </c>
      <c r="T281" s="5">
        <v>1991</v>
      </c>
      <c r="U281" s="233">
        <v>33517</v>
      </c>
      <c r="V281" s="233" t="str">
        <f t="shared" si="13"/>
        <v>1006</v>
      </c>
      <c r="W281" s="4">
        <f t="shared" si="14"/>
        <v>1991</v>
      </c>
    </row>
    <row r="282" spans="19:23" x14ac:dyDescent="0.2">
      <c r="S282" s="28" t="s">
        <v>364</v>
      </c>
      <c r="T282" s="5">
        <v>1991</v>
      </c>
      <c r="U282" s="233">
        <v>33518</v>
      </c>
      <c r="V282" s="233" t="str">
        <f t="shared" si="13"/>
        <v>1007</v>
      </c>
      <c r="W282" s="4">
        <f t="shared" si="14"/>
        <v>1991</v>
      </c>
    </row>
    <row r="283" spans="19:23" x14ac:dyDescent="0.2">
      <c r="S283" s="28" t="s">
        <v>365</v>
      </c>
      <c r="T283" s="5">
        <v>1991</v>
      </c>
      <c r="U283" s="233">
        <v>33519</v>
      </c>
      <c r="V283" s="233" t="str">
        <f t="shared" si="13"/>
        <v>1008</v>
      </c>
      <c r="W283" s="4">
        <f t="shared" si="14"/>
        <v>1991</v>
      </c>
    </row>
    <row r="284" spans="19:23" x14ac:dyDescent="0.2">
      <c r="S284" s="28" t="s">
        <v>366</v>
      </c>
      <c r="T284" s="5">
        <v>1991</v>
      </c>
      <c r="U284" s="233">
        <v>33520</v>
      </c>
      <c r="V284" s="233" t="str">
        <f t="shared" si="13"/>
        <v>1009</v>
      </c>
      <c r="W284" s="4">
        <f t="shared" si="14"/>
        <v>1991</v>
      </c>
    </row>
    <row r="285" spans="19:23" x14ac:dyDescent="0.2">
      <c r="S285" s="28" t="s">
        <v>367</v>
      </c>
      <c r="T285" s="5">
        <v>1991</v>
      </c>
      <c r="U285" s="233">
        <v>33521</v>
      </c>
      <c r="V285" s="233" t="str">
        <f t="shared" si="13"/>
        <v>1010</v>
      </c>
      <c r="W285" s="4">
        <f t="shared" si="14"/>
        <v>1991</v>
      </c>
    </row>
    <row r="286" spans="19:23" x14ac:dyDescent="0.2">
      <c r="S286" s="28" t="s">
        <v>368</v>
      </c>
      <c r="T286" s="5">
        <v>1991</v>
      </c>
      <c r="U286" s="233">
        <v>33522</v>
      </c>
      <c r="V286" s="233" t="str">
        <f t="shared" si="13"/>
        <v>1011</v>
      </c>
      <c r="W286" s="4">
        <f t="shared" si="14"/>
        <v>1991</v>
      </c>
    </row>
    <row r="287" spans="19:23" x14ac:dyDescent="0.2">
      <c r="S287" s="28" t="s">
        <v>369</v>
      </c>
      <c r="T287" s="5">
        <v>1991</v>
      </c>
      <c r="U287" s="233">
        <v>33523</v>
      </c>
      <c r="V287" s="233" t="str">
        <f t="shared" si="13"/>
        <v>1012</v>
      </c>
      <c r="W287" s="4">
        <f t="shared" si="14"/>
        <v>1991</v>
      </c>
    </row>
    <row r="288" spans="19:23" x14ac:dyDescent="0.2">
      <c r="S288" s="28" t="s">
        <v>370</v>
      </c>
      <c r="T288" s="5">
        <v>1991</v>
      </c>
      <c r="U288" s="233">
        <v>33524</v>
      </c>
      <c r="V288" s="233" t="str">
        <f t="shared" si="13"/>
        <v>1013</v>
      </c>
      <c r="W288" s="4">
        <f t="shared" si="14"/>
        <v>1991</v>
      </c>
    </row>
    <row r="289" spans="19:23" x14ac:dyDescent="0.2">
      <c r="S289" s="28" t="s">
        <v>371</v>
      </c>
      <c r="T289" s="5">
        <v>1991</v>
      </c>
      <c r="U289" s="233">
        <v>33525</v>
      </c>
      <c r="V289" s="233" t="str">
        <f t="shared" si="13"/>
        <v>1014</v>
      </c>
      <c r="W289" s="4">
        <f t="shared" si="14"/>
        <v>1991</v>
      </c>
    </row>
    <row r="290" spans="19:23" x14ac:dyDescent="0.2">
      <c r="S290" s="28" t="s">
        <v>372</v>
      </c>
      <c r="T290" s="5">
        <v>1991</v>
      </c>
      <c r="U290" s="233">
        <v>33526</v>
      </c>
      <c r="V290" s="233" t="str">
        <f t="shared" si="13"/>
        <v>1015</v>
      </c>
      <c r="W290" s="4">
        <f t="shared" si="14"/>
        <v>1991</v>
      </c>
    </row>
    <row r="291" spans="19:23" x14ac:dyDescent="0.2">
      <c r="S291" s="28" t="s">
        <v>373</v>
      </c>
      <c r="T291" s="5">
        <v>1991</v>
      </c>
      <c r="U291" s="233">
        <v>33527</v>
      </c>
      <c r="V291" s="233" t="str">
        <f t="shared" si="13"/>
        <v>1016</v>
      </c>
      <c r="W291" s="4">
        <f t="shared" si="14"/>
        <v>1991</v>
      </c>
    </row>
    <row r="292" spans="19:23" x14ac:dyDescent="0.2">
      <c r="S292" s="28" t="s">
        <v>374</v>
      </c>
      <c r="T292" s="5">
        <v>1991</v>
      </c>
      <c r="U292" s="233">
        <v>33528</v>
      </c>
      <c r="V292" s="233" t="str">
        <f t="shared" si="13"/>
        <v>1017</v>
      </c>
      <c r="W292" s="4">
        <f t="shared" si="14"/>
        <v>1991</v>
      </c>
    </row>
    <row r="293" spans="19:23" x14ac:dyDescent="0.2">
      <c r="S293" s="28" t="s">
        <v>375</v>
      </c>
      <c r="T293" s="5">
        <v>1991</v>
      </c>
      <c r="U293" s="233">
        <v>33529</v>
      </c>
      <c r="V293" s="233" t="str">
        <f t="shared" si="13"/>
        <v>1018</v>
      </c>
      <c r="W293" s="4">
        <f t="shared" si="14"/>
        <v>1991</v>
      </c>
    </row>
    <row r="294" spans="19:23" x14ac:dyDescent="0.2">
      <c r="S294" s="28" t="s">
        <v>376</v>
      </c>
      <c r="T294" s="5">
        <v>1991</v>
      </c>
      <c r="U294" s="233">
        <v>33530</v>
      </c>
      <c r="V294" s="233" t="str">
        <f t="shared" si="13"/>
        <v>1019</v>
      </c>
      <c r="W294" s="4">
        <f t="shared" si="14"/>
        <v>1991</v>
      </c>
    </row>
    <row r="295" spans="19:23" x14ac:dyDescent="0.2">
      <c r="S295" s="28" t="s">
        <v>377</v>
      </c>
      <c r="T295" s="5">
        <v>1991</v>
      </c>
      <c r="U295" s="233">
        <v>33531</v>
      </c>
      <c r="V295" s="233" t="str">
        <f t="shared" si="13"/>
        <v>1020</v>
      </c>
      <c r="W295" s="4">
        <f t="shared" si="14"/>
        <v>1991</v>
      </c>
    </row>
    <row r="296" spans="19:23" x14ac:dyDescent="0.2">
      <c r="S296" s="28" t="s">
        <v>378</v>
      </c>
      <c r="T296" s="5">
        <v>1991</v>
      </c>
      <c r="U296" s="233">
        <v>33532</v>
      </c>
      <c r="V296" s="233" t="str">
        <f t="shared" si="13"/>
        <v>1021</v>
      </c>
      <c r="W296" s="4">
        <f t="shared" si="14"/>
        <v>1991</v>
      </c>
    </row>
    <row r="297" spans="19:23" x14ac:dyDescent="0.2">
      <c r="S297" s="28" t="s">
        <v>379</v>
      </c>
      <c r="T297" s="5">
        <v>1991</v>
      </c>
      <c r="U297" s="233">
        <v>33533</v>
      </c>
      <c r="V297" s="233" t="str">
        <f t="shared" si="13"/>
        <v>1022</v>
      </c>
      <c r="W297" s="4">
        <f t="shared" si="14"/>
        <v>1991</v>
      </c>
    </row>
    <row r="298" spans="19:23" x14ac:dyDescent="0.2">
      <c r="S298" s="28" t="s">
        <v>380</v>
      </c>
      <c r="T298" s="5">
        <v>1991</v>
      </c>
      <c r="U298" s="233">
        <v>33534</v>
      </c>
      <c r="V298" s="233" t="str">
        <f t="shared" si="13"/>
        <v>1023</v>
      </c>
      <c r="W298" s="4">
        <f t="shared" si="14"/>
        <v>1991</v>
      </c>
    </row>
    <row r="299" spans="19:23" x14ac:dyDescent="0.2">
      <c r="S299" s="28" t="s">
        <v>381</v>
      </c>
      <c r="T299" s="5">
        <v>1991</v>
      </c>
      <c r="U299" s="233">
        <v>33535</v>
      </c>
      <c r="V299" s="233" t="str">
        <f t="shared" si="13"/>
        <v>1024</v>
      </c>
      <c r="W299" s="4">
        <f t="shared" si="14"/>
        <v>1991</v>
      </c>
    </row>
    <row r="300" spans="19:23" x14ac:dyDescent="0.2">
      <c r="S300" s="28" t="s">
        <v>382</v>
      </c>
      <c r="T300" s="5">
        <v>1991</v>
      </c>
      <c r="U300" s="233">
        <v>33536</v>
      </c>
      <c r="V300" s="233" t="str">
        <f t="shared" si="13"/>
        <v>1025</v>
      </c>
      <c r="W300" s="4">
        <f t="shared" si="14"/>
        <v>1991</v>
      </c>
    </row>
    <row r="301" spans="19:23" x14ac:dyDescent="0.2">
      <c r="S301" s="28" t="s">
        <v>383</v>
      </c>
      <c r="T301" s="5">
        <v>1991</v>
      </c>
      <c r="U301" s="233">
        <v>33537</v>
      </c>
      <c r="V301" s="233" t="str">
        <f t="shared" si="13"/>
        <v>1026</v>
      </c>
      <c r="W301" s="4">
        <f t="shared" si="14"/>
        <v>1991</v>
      </c>
    </row>
    <row r="302" spans="19:23" x14ac:dyDescent="0.2">
      <c r="S302" s="28" t="s">
        <v>384</v>
      </c>
      <c r="T302" s="5">
        <v>1991</v>
      </c>
      <c r="U302" s="233">
        <v>33538</v>
      </c>
      <c r="V302" s="233" t="str">
        <f t="shared" si="13"/>
        <v>1027</v>
      </c>
      <c r="W302" s="4">
        <f t="shared" si="14"/>
        <v>1991</v>
      </c>
    </row>
    <row r="303" spans="19:23" x14ac:dyDescent="0.2">
      <c r="S303" s="28" t="s">
        <v>385</v>
      </c>
      <c r="T303" s="5">
        <v>1991</v>
      </c>
      <c r="U303" s="233">
        <v>33539</v>
      </c>
      <c r="V303" s="233" t="str">
        <f t="shared" si="13"/>
        <v>1028</v>
      </c>
      <c r="W303" s="4">
        <f t="shared" si="14"/>
        <v>1991</v>
      </c>
    </row>
    <row r="304" spans="19:23" x14ac:dyDescent="0.2">
      <c r="S304" s="28" t="s">
        <v>386</v>
      </c>
      <c r="T304" s="5">
        <v>1991</v>
      </c>
      <c r="U304" s="233">
        <v>33540</v>
      </c>
      <c r="V304" s="233" t="str">
        <f t="shared" si="13"/>
        <v>1029</v>
      </c>
      <c r="W304" s="4">
        <f t="shared" si="14"/>
        <v>1991</v>
      </c>
    </row>
    <row r="305" spans="19:23" x14ac:dyDescent="0.2">
      <c r="S305" s="28" t="s">
        <v>387</v>
      </c>
      <c r="T305" s="5">
        <v>1991</v>
      </c>
      <c r="U305" s="233">
        <v>33541</v>
      </c>
      <c r="V305" s="233" t="str">
        <f t="shared" si="13"/>
        <v>1030</v>
      </c>
      <c r="W305" s="4">
        <f t="shared" si="14"/>
        <v>1991</v>
      </c>
    </row>
    <row r="306" spans="19:23" x14ac:dyDescent="0.2">
      <c r="S306" s="28" t="s">
        <v>388</v>
      </c>
      <c r="T306" s="5">
        <v>1991</v>
      </c>
      <c r="U306" s="233">
        <v>33542</v>
      </c>
      <c r="V306" s="233" t="str">
        <f t="shared" si="13"/>
        <v>1031</v>
      </c>
      <c r="W306" s="4">
        <f t="shared" si="14"/>
        <v>1991</v>
      </c>
    </row>
    <row r="307" spans="19:23" x14ac:dyDescent="0.2">
      <c r="S307" s="28" t="s">
        <v>389</v>
      </c>
      <c r="T307" s="5">
        <v>1991</v>
      </c>
      <c r="U307" s="233">
        <v>33543</v>
      </c>
      <c r="V307" s="233" t="str">
        <f t="shared" si="13"/>
        <v>1101</v>
      </c>
      <c r="W307" s="4">
        <f t="shared" si="14"/>
        <v>1991</v>
      </c>
    </row>
    <row r="308" spans="19:23" x14ac:dyDescent="0.2">
      <c r="S308" s="28" t="s">
        <v>390</v>
      </c>
      <c r="T308" s="5">
        <v>1991</v>
      </c>
      <c r="U308" s="233">
        <v>33544</v>
      </c>
      <c r="V308" s="233" t="str">
        <f t="shared" si="13"/>
        <v>1102</v>
      </c>
      <c r="W308" s="4">
        <f t="shared" si="14"/>
        <v>1991</v>
      </c>
    </row>
    <row r="309" spans="19:23" x14ac:dyDescent="0.2">
      <c r="S309" s="28" t="s">
        <v>391</v>
      </c>
      <c r="T309" s="5">
        <v>1991</v>
      </c>
      <c r="U309" s="233">
        <v>33545</v>
      </c>
      <c r="V309" s="233" t="str">
        <f t="shared" si="13"/>
        <v>1103</v>
      </c>
      <c r="W309" s="4">
        <f t="shared" si="14"/>
        <v>1991</v>
      </c>
    </row>
    <row r="310" spans="19:23" x14ac:dyDescent="0.2">
      <c r="S310" s="28" t="s">
        <v>392</v>
      </c>
      <c r="T310" s="5">
        <v>1991</v>
      </c>
      <c r="U310" s="233">
        <v>33546</v>
      </c>
      <c r="V310" s="233" t="str">
        <f t="shared" si="13"/>
        <v>1104</v>
      </c>
      <c r="W310" s="4">
        <f t="shared" si="14"/>
        <v>1991</v>
      </c>
    </row>
    <row r="311" spans="19:23" x14ac:dyDescent="0.2">
      <c r="S311" s="28" t="s">
        <v>393</v>
      </c>
      <c r="T311" s="5">
        <v>1991</v>
      </c>
      <c r="U311" s="233">
        <v>33547</v>
      </c>
      <c r="V311" s="233" t="str">
        <f t="shared" si="13"/>
        <v>1105</v>
      </c>
      <c r="W311" s="4">
        <f t="shared" si="14"/>
        <v>1991</v>
      </c>
    </row>
    <row r="312" spans="19:23" x14ac:dyDescent="0.2">
      <c r="S312" s="28" t="s">
        <v>394</v>
      </c>
      <c r="T312" s="5">
        <v>1991</v>
      </c>
      <c r="U312" s="233">
        <v>33548</v>
      </c>
      <c r="V312" s="233" t="str">
        <f t="shared" si="13"/>
        <v>1106</v>
      </c>
      <c r="W312" s="4">
        <f t="shared" si="14"/>
        <v>1991</v>
      </c>
    </row>
    <row r="313" spans="19:23" x14ac:dyDescent="0.2">
      <c r="S313" s="28" t="s">
        <v>395</v>
      </c>
      <c r="T313" s="5">
        <v>1991</v>
      </c>
      <c r="U313" s="233">
        <v>33549</v>
      </c>
      <c r="V313" s="233" t="str">
        <f t="shared" si="13"/>
        <v>1107</v>
      </c>
      <c r="W313" s="4">
        <f t="shared" si="14"/>
        <v>1991</v>
      </c>
    </row>
    <row r="314" spans="19:23" x14ac:dyDescent="0.2">
      <c r="S314" s="28" t="s">
        <v>396</v>
      </c>
      <c r="T314" s="5">
        <v>1991</v>
      </c>
      <c r="U314" s="233">
        <v>33550</v>
      </c>
      <c r="V314" s="233" t="str">
        <f t="shared" si="13"/>
        <v>1108</v>
      </c>
      <c r="W314" s="4">
        <f t="shared" si="14"/>
        <v>1991</v>
      </c>
    </row>
    <row r="315" spans="19:23" x14ac:dyDescent="0.2">
      <c r="S315" s="28" t="s">
        <v>397</v>
      </c>
      <c r="T315" s="5">
        <v>1991</v>
      </c>
      <c r="U315" s="233">
        <v>33551</v>
      </c>
      <c r="V315" s="233" t="str">
        <f t="shared" si="13"/>
        <v>1109</v>
      </c>
      <c r="W315" s="4">
        <f t="shared" si="14"/>
        <v>1991</v>
      </c>
    </row>
    <row r="316" spans="19:23" x14ac:dyDescent="0.2">
      <c r="S316" s="28" t="s">
        <v>398</v>
      </c>
      <c r="T316" s="5">
        <v>1991</v>
      </c>
      <c r="U316" s="233">
        <v>33552</v>
      </c>
      <c r="V316" s="233" t="str">
        <f t="shared" si="13"/>
        <v>1110</v>
      </c>
      <c r="W316" s="4">
        <f t="shared" si="14"/>
        <v>1991</v>
      </c>
    </row>
    <row r="317" spans="19:23" x14ac:dyDescent="0.2">
      <c r="S317" s="28" t="s">
        <v>399</v>
      </c>
      <c r="T317" s="5">
        <v>1991</v>
      </c>
      <c r="U317" s="233">
        <v>33553</v>
      </c>
      <c r="V317" s="233" t="str">
        <f t="shared" si="13"/>
        <v>1111</v>
      </c>
      <c r="W317" s="4">
        <f t="shared" si="14"/>
        <v>1991</v>
      </c>
    </row>
    <row r="318" spans="19:23" x14ac:dyDescent="0.2">
      <c r="S318" s="28" t="s">
        <v>400</v>
      </c>
      <c r="T318" s="5">
        <v>1991</v>
      </c>
      <c r="U318" s="233">
        <v>33554</v>
      </c>
      <c r="V318" s="233" t="str">
        <f t="shared" si="13"/>
        <v>1112</v>
      </c>
      <c r="W318" s="4">
        <f t="shared" si="14"/>
        <v>1991</v>
      </c>
    </row>
    <row r="319" spans="19:23" x14ac:dyDescent="0.2">
      <c r="S319" s="28" t="s">
        <v>401</v>
      </c>
      <c r="T319" s="5">
        <v>1991</v>
      </c>
      <c r="U319" s="233">
        <v>33555</v>
      </c>
      <c r="V319" s="233" t="str">
        <f t="shared" si="13"/>
        <v>1113</v>
      </c>
      <c r="W319" s="4">
        <f t="shared" si="14"/>
        <v>1991</v>
      </c>
    </row>
    <row r="320" spans="19:23" x14ac:dyDescent="0.2">
      <c r="S320" s="28" t="s">
        <v>402</v>
      </c>
      <c r="T320" s="5">
        <v>1991</v>
      </c>
      <c r="U320" s="233">
        <v>33556</v>
      </c>
      <c r="V320" s="233" t="str">
        <f t="shared" si="13"/>
        <v>1114</v>
      </c>
      <c r="W320" s="4">
        <f t="shared" si="14"/>
        <v>1991</v>
      </c>
    </row>
    <row r="321" spans="19:23" x14ac:dyDescent="0.2">
      <c r="S321" s="28" t="s">
        <v>403</v>
      </c>
      <c r="T321" s="5">
        <v>1991</v>
      </c>
      <c r="U321" s="233">
        <v>33557</v>
      </c>
      <c r="V321" s="233" t="str">
        <f t="shared" si="13"/>
        <v>1115</v>
      </c>
      <c r="W321" s="4">
        <f t="shared" si="14"/>
        <v>1991</v>
      </c>
    </row>
    <row r="322" spans="19:23" x14ac:dyDescent="0.2">
      <c r="S322" s="28" t="s">
        <v>404</v>
      </c>
      <c r="T322" s="5">
        <v>1991</v>
      </c>
      <c r="U322" s="233">
        <v>33558</v>
      </c>
      <c r="V322" s="233" t="str">
        <f t="shared" si="13"/>
        <v>1116</v>
      </c>
      <c r="W322" s="4">
        <f t="shared" si="14"/>
        <v>1991</v>
      </c>
    </row>
    <row r="323" spans="19:23" x14ac:dyDescent="0.2">
      <c r="S323" s="28" t="s">
        <v>405</v>
      </c>
      <c r="T323" s="5">
        <v>1991</v>
      </c>
      <c r="U323" s="233">
        <v>33559</v>
      </c>
      <c r="V323" s="233" t="str">
        <f t="shared" si="13"/>
        <v>1117</v>
      </c>
      <c r="W323" s="4">
        <f t="shared" si="14"/>
        <v>1991</v>
      </c>
    </row>
    <row r="324" spans="19:23" x14ac:dyDescent="0.2">
      <c r="S324" s="28" t="s">
        <v>406</v>
      </c>
      <c r="T324" s="5">
        <v>1991</v>
      </c>
      <c r="U324" s="233">
        <v>33560</v>
      </c>
      <c r="V324" s="233" t="str">
        <f t="shared" ref="V324:V387" si="15">TEXT(MONTH(U324),"00") &amp;TEXT(DAY(U324),"00")</f>
        <v>1118</v>
      </c>
      <c r="W324" s="4">
        <f t="shared" ref="W324:W387" si="16">YEAR(U324)</f>
        <v>1991</v>
      </c>
    </row>
    <row r="325" spans="19:23" x14ac:dyDescent="0.2">
      <c r="S325" s="28" t="s">
        <v>407</v>
      </c>
      <c r="T325" s="5">
        <v>1991</v>
      </c>
      <c r="U325" s="233">
        <v>33561</v>
      </c>
      <c r="V325" s="233" t="str">
        <f t="shared" si="15"/>
        <v>1119</v>
      </c>
      <c r="W325" s="4">
        <f t="shared" si="16"/>
        <v>1991</v>
      </c>
    </row>
    <row r="326" spans="19:23" x14ac:dyDescent="0.2">
      <c r="S326" s="28" t="s">
        <v>408</v>
      </c>
      <c r="T326" s="5">
        <v>1991</v>
      </c>
      <c r="U326" s="233">
        <v>33562</v>
      </c>
      <c r="V326" s="233" t="str">
        <f t="shared" si="15"/>
        <v>1120</v>
      </c>
      <c r="W326" s="4">
        <f t="shared" si="16"/>
        <v>1991</v>
      </c>
    </row>
    <row r="327" spans="19:23" x14ac:dyDescent="0.2">
      <c r="S327" s="28" t="s">
        <v>409</v>
      </c>
      <c r="T327" s="5">
        <v>1991</v>
      </c>
      <c r="U327" s="233">
        <v>33563</v>
      </c>
      <c r="V327" s="233" t="str">
        <f t="shared" si="15"/>
        <v>1121</v>
      </c>
      <c r="W327" s="4">
        <f t="shared" si="16"/>
        <v>1991</v>
      </c>
    </row>
    <row r="328" spans="19:23" x14ac:dyDescent="0.2">
      <c r="S328" s="28" t="s">
        <v>410</v>
      </c>
      <c r="T328" s="5">
        <v>1991</v>
      </c>
      <c r="U328" s="233">
        <v>33564</v>
      </c>
      <c r="V328" s="233" t="str">
        <f t="shared" si="15"/>
        <v>1122</v>
      </c>
      <c r="W328" s="4">
        <f t="shared" si="16"/>
        <v>1991</v>
      </c>
    </row>
    <row r="329" spans="19:23" x14ac:dyDescent="0.2">
      <c r="S329" s="28" t="s">
        <v>411</v>
      </c>
      <c r="T329" s="5">
        <v>1991</v>
      </c>
      <c r="U329" s="233">
        <v>33565</v>
      </c>
      <c r="V329" s="233" t="str">
        <f t="shared" si="15"/>
        <v>1123</v>
      </c>
      <c r="W329" s="4">
        <f t="shared" si="16"/>
        <v>1991</v>
      </c>
    </row>
    <row r="330" spans="19:23" x14ac:dyDescent="0.2">
      <c r="S330" s="28" t="s">
        <v>412</v>
      </c>
      <c r="T330" s="5">
        <v>1991</v>
      </c>
      <c r="U330" s="233">
        <v>33566</v>
      </c>
      <c r="V330" s="233" t="str">
        <f t="shared" si="15"/>
        <v>1124</v>
      </c>
      <c r="W330" s="4">
        <f t="shared" si="16"/>
        <v>1991</v>
      </c>
    </row>
    <row r="331" spans="19:23" x14ac:dyDescent="0.2">
      <c r="S331" s="28" t="s">
        <v>413</v>
      </c>
      <c r="T331" s="5">
        <v>1991</v>
      </c>
      <c r="U331" s="233">
        <v>33567</v>
      </c>
      <c r="V331" s="233" t="str">
        <f t="shared" si="15"/>
        <v>1125</v>
      </c>
      <c r="W331" s="4">
        <f t="shared" si="16"/>
        <v>1991</v>
      </c>
    </row>
    <row r="332" spans="19:23" x14ac:dyDescent="0.2">
      <c r="S332" s="28" t="s">
        <v>414</v>
      </c>
      <c r="T332" s="5">
        <v>1991</v>
      </c>
      <c r="U332" s="233">
        <v>33568</v>
      </c>
      <c r="V332" s="233" t="str">
        <f t="shared" si="15"/>
        <v>1126</v>
      </c>
      <c r="W332" s="4">
        <f t="shared" si="16"/>
        <v>1991</v>
      </c>
    </row>
    <row r="333" spans="19:23" x14ac:dyDescent="0.2">
      <c r="S333" s="28" t="s">
        <v>415</v>
      </c>
      <c r="T333" s="5">
        <v>1991</v>
      </c>
      <c r="U333" s="233">
        <v>33569</v>
      </c>
      <c r="V333" s="233" t="str">
        <f t="shared" si="15"/>
        <v>1127</v>
      </c>
      <c r="W333" s="4">
        <f t="shared" si="16"/>
        <v>1991</v>
      </c>
    </row>
    <row r="334" spans="19:23" x14ac:dyDescent="0.2">
      <c r="S334" s="28" t="s">
        <v>416</v>
      </c>
      <c r="T334" s="5">
        <v>1991</v>
      </c>
      <c r="U334" s="233">
        <v>33570</v>
      </c>
      <c r="V334" s="233" t="str">
        <f t="shared" si="15"/>
        <v>1128</v>
      </c>
      <c r="W334" s="4">
        <f t="shared" si="16"/>
        <v>1991</v>
      </c>
    </row>
    <row r="335" spans="19:23" x14ac:dyDescent="0.2">
      <c r="S335" s="28" t="s">
        <v>417</v>
      </c>
      <c r="T335" s="5">
        <v>1991</v>
      </c>
      <c r="U335" s="233">
        <v>33571</v>
      </c>
      <c r="V335" s="233" t="str">
        <f t="shared" si="15"/>
        <v>1129</v>
      </c>
      <c r="W335" s="4">
        <f t="shared" si="16"/>
        <v>1991</v>
      </c>
    </row>
    <row r="336" spans="19:23" x14ac:dyDescent="0.2">
      <c r="S336" s="28" t="s">
        <v>418</v>
      </c>
      <c r="T336" s="5">
        <v>1991</v>
      </c>
      <c r="U336" s="233">
        <v>33572</v>
      </c>
      <c r="V336" s="233" t="str">
        <f t="shared" si="15"/>
        <v>1130</v>
      </c>
      <c r="W336" s="4">
        <f t="shared" si="16"/>
        <v>1991</v>
      </c>
    </row>
    <row r="337" spans="19:23" x14ac:dyDescent="0.2">
      <c r="S337" s="28" t="s">
        <v>419</v>
      </c>
      <c r="T337" s="5">
        <v>1991</v>
      </c>
      <c r="U337" s="233">
        <v>33573</v>
      </c>
      <c r="V337" s="233" t="str">
        <f t="shared" si="15"/>
        <v>1201</v>
      </c>
      <c r="W337" s="4">
        <f t="shared" si="16"/>
        <v>1991</v>
      </c>
    </row>
    <row r="338" spans="19:23" x14ac:dyDescent="0.2">
      <c r="S338" s="28" t="s">
        <v>420</v>
      </c>
      <c r="T338" s="5">
        <v>1991</v>
      </c>
      <c r="U338" s="233">
        <v>33574</v>
      </c>
      <c r="V338" s="233" t="str">
        <f t="shared" si="15"/>
        <v>1202</v>
      </c>
      <c r="W338" s="4">
        <f t="shared" si="16"/>
        <v>1991</v>
      </c>
    </row>
    <row r="339" spans="19:23" x14ac:dyDescent="0.2">
      <c r="S339" s="28" t="s">
        <v>421</v>
      </c>
      <c r="T339" s="5">
        <v>1991</v>
      </c>
      <c r="U339" s="233">
        <v>33575</v>
      </c>
      <c r="V339" s="233" t="str">
        <f t="shared" si="15"/>
        <v>1203</v>
      </c>
      <c r="W339" s="4">
        <f t="shared" si="16"/>
        <v>1991</v>
      </c>
    </row>
    <row r="340" spans="19:23" x14ac:dyDescent="0.2">
      <c r="S340" s="28" t="s">
        <v>422</v>
      </c>
      <c r="T340" s="5">
        <v>1991</v>
      </c>
      <c r="U340" s="233">
        <v>33576</v>
      </c>
      <c r="V340" s="233" t="str">
        <f t="shared" si="15"/>
        <v>1204</v>
      </c>
      <c r="W340" s="4">
        <f t="shared" si="16"/>
        <v>1991</v>
      </c>
    </row>
    <row r="341" spans="19:23" x14ac:dyDescent="0.2">
      <c r="S341" s="28" t="s">
        <v>423</v>
      </c>
      <c r="T341" s="5">
        <v>1991</v>
      </c>
      <c r="U341" s="233">
        <v>33577</v>
      </c>
      <c r="V341" s="233" t="str">
        <f t="shared" si="15"/>
        <v>1205</v>
      </c>
      <c r="W341" s="4">
        <f t="shared" si="16"/>
        <v>1991</v>
      </c>
    </row>
    <row r="342" spans="19:23" x14ac:dyDescent="0.2">
      <c r="S342" s="28" t="s">
        <v>424</v>
      </c>
      <c r="T342" s="5">
        <v>1991</v>
      </c>
      <c r="U342" s="233">
        <v>33578</v>
      </c>
      <c r="V342" s="233" t="str">
        <f t="shared" si="15"/>
        <v>1206</v>
      </c>
      <c r="W342" s="4">
        <f t="shared" si="16"/>
        <v>1991</v>
      </c>
    </row>
    <row r="343" spans="19:23" x14ac:dyDescent="0.2">
      <c r="S343" s="28" t="s">
        <v>425</v>
      </c>
      <c r="T343" s="5">
        <v>1991</v>
      </c>
      <c r="U343" s="233">
        <v>33579</v>
      </c>
      <c r="V343" s="233" t="str">
        <f t="shared" si="15"/>
        <v>1207</v>
      </c>
      <c r="W343" s="4">
        <f t="shared" si="16"/>
        <v>1991</v>
      </c>
    </row>
    <row r="344" spans="19:23" x14ac:dyDescent="0.2">
      <c r="S344" s="28" t="s">
        <v>426</v>
      </c>
      <c r="T344" s="5">
        <v>1991</v>
      </c>
      <c r="U344" s="233">
        <v>33580</v>
      </c>
      <c r="V344" s="233" t="str">
        <f t="shared" si="15"/>
        <v>1208</v>
      </c>
      <c r="W344" s="4">
        <f t="shared" si="16"/>
        <v>1991</v>
      </c>
    </row>
    <row r="345" spans="19:23" x14ac:dyDescent="0.2">
      <c r="S345" s="28" t="s">
        <v>427</v>
      </c>
      <c r="T345" s="5">
        <v>1991</v>
      </c>
      <c r="U345" s="233">
        <v>33581</v>
      </c>
      <c r="V345" s="233" t="str">
        <f t="shared" si="15"/>
        <v>1209</v>
      </c>
      <c r="W345" s="4">
        <f t="shared" si="16"/>
        <v>1991</v>
      </c>
    </row>
    <row r="346" spans="19:23" x14ac:dyDescent="0.2">
      <c r="S346" s="28" t="s">
        <v>428</v>
      </c>
      <c r="T346" s="5">
        <v>1991</v>
      </c>
      <c r="U346" s="233">
        <v>33582</v>
      </c>
      <c r="V346" s="233" t="str">
        <f t="shared" si="15"/>
        <v>1210</v>
      </c>
      <c r="W346" s="4">
        <f t="shared" si="16"/>
        <v>1991</v>
      </c>
    </row>
    <row r="347" spans="19:23" x14ac:dyDescent="0.2">
      <c r="S347" s="28" t="s">
        <v>429</v>
      </c>
      <c r="T347" s="5">
        <v>1991</v>
      </c>
      <c r="U347" s="233">
        <v>33583</v>
      </c>
      <c r="V347" s="233" t="str">
        <f t="shared" si="15"/>
        <v>1211</v>
      </c>
      <c r="W347" s="4">
        <f t="shared" si="16"/>
        <v>1991</v>
      </c>
    </row>
    <row r="348" spans="19:23" x14ac:dyDescent="0.2">
      <c r="S348" s="28" t="s">
        <v>430</v>
      </c>
      <c r="T348" s="5">
        <v>1991</v>
      </c>
      <c r="U348" s="233">
        <v>33584</v>
      </c>
      <c r="V348" s="233" t="str">
        <f t="shared" si="15"/>
        <v>1212</v>
      </c>
      <c r="W348" s="4">
        <f t="shared" si="16"/>
        <v>1991</v>
      </c>
    </row>
    <row r="349" spans="19:23" x14ac:dyDescent="0.2">
      <c r="S349" s="28" t="s">
        <v>431</v>
      </c>
      <c r="T349" s="5">
        <v>1991</v>
      </c>
      <c r="U349" s="233">
        <v>33585</v>
      </c>
      <c r="V349" s="233" t="str">
        <f t="shared" si="15"/>
        <v>1213</v>
      </c>
      <c r="W349" s="4">
        <f t="shared" si="16"/>
        <v>1991</v>
      </c>
    </row>
    <row r="350" spans="19:23" x14ac:dyDescent="0.2">
      <c r="S350" s="28" t="s">
        <v>432</v>
      </c>
      <c r="T350" s="5">
        <v>1991</v>
      </c>
      <c r="U350" s="233">
        <v>33586</v>
      </c>
      <c r="V350" s="233" t="str">
        <f t="shared" si="15"/>
        <v>1214</v>
      </c>
      <c r="W350" s="4">
        <f t="shared" si="16"/>
        <v>1991</v>
      </c>
    </row>
    <row r="351" spans="19:23" x14ac:dyDescent="0.2">
      <c r="S351" s="28" t="s">
        <v>433</v>
      </c>
      <c r="T351" s="5">
        <v>1991</v>
      </c>
      <c r="U351" s="233">
        <v>33587</v>
      </c>
      <c r="V351" s="233" t="str">
        <f t="shared" si="15"/>
        <v>1215</v>
      </c>
      <c r="W351" s="4">
        <f t="shared" si="16"/>
        <v>1991</v>
      </c>
    </row>
    <row r="352" spans="19:23" x14ac:dyDescent="0.2">
      <c r="S352" s="28" t="s">
        <v>434</v>
      </c>
      <c r="T352" s="5">
        <v>1991</v>
      </c>
      <c r="U352" s="233">
        <v>33588</v>
      </c>
      <c r="V352" s="233" t="str">
        <f t="shared" si="15"/>
        <v>1216</v>
      </c>
      <c r="W352" s="4">
        <f t="shared" si="16"/>
        <v>1991</v>
      </c>
    </row>
    <row r="353" spans="19:23" x14ac:dyDescent="0.2">
      <c r="S353" s="28" t="s">
        <v>435</v>
      </c>
      <c r="T353" s="5">
        <v>1991</v>
      </c>
      <c r="U353" s="233">
        <v>33589</v>
      </c>
      <c r="V353" s="233" t="str">
        <f t="shared" si="15"/>
        <v>1217</v>
      </c>
      <c r="W353" s="4">
        <f t="shared" si="16"/>
        <v>1991</v>
      </c>
    </row>
    <row r="354" spans="19:23" x14ac:dyDescent="0.2">
      <c r="S354" s="28" t="s">
        <v>436</v>
      </c>
      <c r="T354" s="5">
        <v>1991</v>
      </c>
      <c r="U354" s="233">
        <v>33590</v>
      </c>
      <c r="V354" s="233" t="str">
        <f t="shared" si="15"/>
        <v>1218</v>
      </c>
      <c r="W354" s="4">
        <f t="shared" si="16"/>
        <v>1991</v>
      </c>
    </row>
    <row r="355" spans="19:23" x14ac:dyDescent="0.2">
      <c r="S355" s="28" t="s">
        <v>437</v>
      </c>
      <c r="T355" s="5">
        <v>1991</v>
      </c>
      <c r="U355" s="233">
        <v>33591</v>
      </c>
      <c r="V355" s="233" t="str">
        <f t="shared" si="15"/>
        <v>1219</v>
      </c>
      <c r="W355" s="4">
        <f t="shared" si="16"/>
        <v>1991</v>
      </c>
    </row>
    <row r="356" spans="19:23" x14ac:dyDescent="0.2">
      <c r="S356" s="28" t="s">
        <v>438</v>
      </c>
      <c r="T356" s="5">
        <v>1991</v>
      </c>
      <c r="U356" s="233">
        <v>33592</v>
      </c>
      <c r="V356" s="233" t="str">
        <f t="shared" si="15"/>
        <v>1220</v>
      </c>
      <c r="W356" s="4">
        <f t="shared" si="16"/>
        <v>1991</v>
      </c>
    </row>
    <row r="357" spans="19:23" x14ac:dyDescent="0.2">
      <c r="S357" s="28" t="s">
        <v>439</v>
      </c>
      <c r="T357" s="5">
        <v>1991</v>
      </c>
      <c r="U357" s="233">
        <v>33593</v>
      </c>
      <c r="V357" s="233" t="str">
        <f t="shared" si="15"/>
        <v>1221</v>
      </c>
      <c r="W357" s="4">
        <f t="shared" si="16"/>
        <v>1991</v>
      </c>
    </row>
    <row r="358" spans="19:23" x14ac:dyDescent="0.2">
      <c r="S358" s="28" t="s">
        <v>440</v>
      </c>
      <c r="T358" s="5">
        <v>1991</v>
      </c>
      <c r="U358" s="233">
        <v>33594</v>
      </c>
      <c r="V358" s="233" t="str">
        <f t="shared" si="15"/>
        <v>1222</v>
      </c>
      <c r="W358" s="4">
        <f t="shared" si="16"/>
        <v>1991</v>
      </c>
    </row>
    <row r="359" spans="19:23" x14ac:dyDescent="0.2">
      <c r="S359" s="28" t="s">
        <v>441</v>
      </c>
      <c r="T359" s="5">
        <v>1991</v>
      </c>
      <c r="U359" s="233">
        <v>33595</v>
      </c>
      <c r="V359" s="233" t="str">
        <f t="shared" si="15"/>
        <v>1223</v>
      </c>
      <c r="W359" s="4">
        <f t="shared" si="16"/>
        <v>1991</v>
      </c>
    </row>
    <row r="360" spans="19:23" x14ac:dyDescent="0.2">
      <c r="S360" s="28" t="s">
        <v>442</v>
      </c>
      <c r="T360" s="5">
        <v>1991</v>
      </c>
      <c r="U360" s="233">
        <v>33596</v>
      </c>
      <c r="V360" s="233" t="str">
        <f t="shared" si="15"/>
        <v>1224</v>
      </c>
      <c r="W360" s="4">
        <f t="shared" si="16"/>
        <v>1991</v>
      </c>
    </row>
    <row r="361" spans="19:23" x14ac:dyDescent="0.2">
      <c r="S361" s="28" t="s">
        <v>443</v>
      </c>
      <c r="T361" s="5">
        <v>1991</v>
      </c>
      <c r="U361" s="233">
        <v>33597</v>
      </c>
      <c r="V361" s="233" t="str">
        <f t="shared" si="15"/>
        <v>1225</v>
      </c>
      <c r="W361" s="4">
        <f t="shared" si="16"/>
        <v>1991</v>
      </c>
    </row>
    <row r="362" spans="19:23" x14ac:dyDescent="0.2">
      <c r="S362" s="28" t="s">
        <v>444</v>
      </c>
      <c r="T362" s="5">
        <v>1991</v>
      </c>
      <c r="U362" s="233">
        <v>33598</v>
      </c>
      <c r="V362" s="233" t="str">
        <f t="shared" si="15"/>
        <v>1226</v>
      </c>
      <c r="W362" s="4">
        <f t="shared" si="16"/>
        <v>1991</v>
      </c>
    </row>
    <row r="363" spans="19:23" x14ac:dyDescent="0.2">
      <c r="S363" s="28" t="s">
        <v>445</v>
      </c>
      <c r="T363" s="5">
        <v>1991</v>
      </c>
      <c r="U363" s="233">
        <v>33599</v>
      </c>
      <c r="V363" s="233" t="str">
        <f t="shared" si="15"/>
        <v>1227</v>
      </c>
      <c r="W363" s="4">
        <f t="shared" si="16"/>
        <v>1991</v>
      </c>
    </row>
    <row r="364" spans="19:23" x14ac:dyDescent="0.2">
      <c r="S364" s="28" t="s">
        <v>446</v>
      </c>
      <c r="T364" s="5">
        <v>1991</v>
      </c>
      <c r="U364" s="233">
        <v>33600</v>
      </c>
      <c r="V364" s="233" t="str">
        <f t="shared" si="15"/>
        <v>1228</v>
      </c>
      <c r="W364" s="4">
        <f t="shared" si="16"/>
        <v>1991</v>
      </c>
    </row>
    <row r="365" spans="19:23" x14ac:dyDescent="0.2">
      <c r="S365" s="28" t="s">
        <v>447</v>
      </c>
      <c r="T365" s="5">
        <v>1991</v>
      </c>
      <c r="U365" s="233">
        <v>33601</v>
      </c>
      <c r="V365" s="233" t="str">
        <f t="shared" si="15"/>
        <v>1229</v>
      </c>
      <c r="W365" s="4">
        <f t="shared" si="16"/>
        <v>1991</v>
      </c>
    </row>
    <row r="366" spans="19:23" x14ac:dyDescent="0.2">
      <c r="S366" s="28" t="s">
        <v>448</v>
      </c>
      <c r="T366" s="5">
        <v>1991</v>
      </c>
      <c r="U366" s="233">
        <v>33602</v>
      </c>
      <c r="V366" s="233" t="str">
        <f t="shared" si="15"/>
        <v>1230</v>
      </c>
      <c r="W366" s="4">
        <f t="shared" si="16"/>
        <v>1991</v>
      </c>
    </row>
    <row r="367" spans="19:23" x14ac:dyDescent="0.2">
      <c r="S367" s="28" t="s">
        <v>449</v>
      </c>
      <c r="T367" s="5">
        <v>1991</v>
      </c>
      <c r="U367" s="233">
        <v>33603</v>
      </c>
      <c r="V367" s="233" t="str">
        <f t="shared" si="15"/>
        <v>1231</v>
      </c>
      <c r="W367" s="4">
        <f t="shared" si="16"/>
        <v>1991</v>
      </c>
    </row>
    <row r="368" spans="19:23" x14ac:dyDescent="0.2">
      <c r="S368" s="28" t="s">
        <v>450</v>
      </c>
      <c r="T368" s="5">
        <v>1992</v>
      </c>
      <c r="U368" s="233">
        <v>33604</v>
      </c>
      <c r="V368" s="233" t="str">
        <f t="shared" si="15"/>
        <v>0101</v>
      </c>
      <c r="W368" s="4">
        <f t="shared" si="16"/>
        <v>1992</v>
      </c>
    </row>
    <row r="369" spans="19:23" x14ac:dyDescent="0.2">
      <c r="S369" s="28" t="s">
        <v>90</v>
      </c>
      <c r="T369" s="5">
        <v>1992</v>
      </c>
      <c r="U369" s="233">
        <v>33605</v>
      </c>
      <c r="V369" s="233" t="str">
        <f t="shared" si="15"/>
        <v>0102</v>
      </c>
      <c r="W369" s="4">
        <f t="shared" si="16"/>
        <v>1992</v>
      </c>
    </row>
    <row r="370" spans="19:23" x14ac:dyDescent="0.2">
      <c r="S370" s="28" t="s">
        <v>91</v>
      </c>
      <c r="T370" s="5">
        <v>1992</v>
      </c>
      <c r="U370" s="233">
        <v>33606</v>
      </c>
      <c r="V370" s="233" t="str">
        <f t="shared" si="15"/>
        <v>0103</v>
      </c>
      <c r="W370" s="4">
        <f t="shared" si="16"/>
        <v>1992</v>
      </c>
    </row>
    <row r="371" spans="19:23" x14ac:dyDescent="0.2">
      <c r="S371" s="28" t="s">
        <v>92</v>
      </c>
      <c r="T371" s="5">
        <v>1992</v>
      </c>
      <c r="U371" s="233">
        <v>33607</v>
      </c>
      <c r="V371" s="233" t="str">
        <f t="shared" si="15"/>
        <v>0104</v>
      </c>
      <c r="W371" s="4">
        <f t="shared" si="16"/>
        <v>1992</v>
      </c>
    </row>
    <row r="372" spans="19:23" x14ac:dyDescent="0.2">
      <c r="S372" s="28" t="s">
        <v>93</v>
      </c>
      <c r="T372" s="5">
        <v>1992</v>
      </c>
      <c r="U372" s="233">
        <v>33608</v>
      </c>
      <c r="V372" s="233" t="str">
        <f t="shared" si="15"/>
        <v>0105</v>
      </c>
      <c r="W372" s="4">
        <f t="shared" si="16"/>
        <v>1992</v>
      </c>
    </row>
    <row r="373" spans="19:23" x14ac:dyDescent="0.2">
      <c r="S373" s="28" t="s">
        <v>94</v>
      </c>
      <c r="T373" s="5">
        <v>1992</v>
      </c>
      <c r="U373" s="233">
        <v>33609</v>
      </c>
      <c r="V373" s="233" t="str">
        <f t="shared" si="15"/>
        <v>0106</v>
      </c>
      <c r="W373" s="4">
        <f t="shared" si="16"/>
        <v>1992</v>
      </c>
    </row>
    <row r="374" spans="19:23" x14ac:dyDescent="0.2">
      <c r="S374" s="28" t="s">
        <v>95</v>
      </c>
      <c r="T374" s="5">
        <v>1992</v>
      </c>
      <c r="U374" s="233">
        <v>33610</v>
      </c>
      <c r="V374" s="233" t="str">
        <f t="shared" si="15"/>
        <v>0107</v>
      </c>
      <c r="W374" s="4">
        <f t="shared" si="16"/>
        <v>1992</v>
      </c>
    </row>
    <row r="375" spans="19:23" x14ac:dyDescent="0.2">
      <c r="S375" s="28" t="s">
        <v>96</v>
      </c>
      <c r="T375" s="5">
        <v>1992</v>
      </c>
      <c r="U375" s="233">
        <v>33611</v>
      </c>
      <c r="V375" s="233" t="str">
        <f t="shared" si="15"/>
        <v>0108</v>
      </c>
      <c r="W375" s="4">
        <f t="shared" si="16"/>
        <v>1992</v>
      </c>
    </row>
    <row r="376" spans="19:23" x14ac:dyDescent="0.2">
      <c r="S376" s="28" t="s">
        <v>97</v>
      </c>
      <c r="T376" s="5">
        <v>1992</v>
      </c>
      <c r="U376" s="233">
        <v>33612</v>
      </c>
      <c r="V376" s="233" t="str">
        <f t="shared" si="15"/>
        <v>0109</v>
      </c>
      <c r="W376" s="4">
        <f t="shared" si="16"/>
        <v>1992</v>
      </c>
    </row>
    <row r="377" spans="19:23" x14ac:dyDescent="0.2">
      <c r="S377" s="28" t="s">
        <v>98</v>
      </c>
      <c r="T377" s="5">
        <v>1992</v>
      </c>
      <c r="U377" s="233">
        <v>33613</v>
      </c>
      <c r="V377" s="233" t="str">
        <f t="shared" si="15"/>
        <v>0110</v>
      </c>
      <c r="W377" s="4">
        <f t="shared" si="16"/>
        <v>1992</v>
      </c>
    </row>
    <row r="378" spans="19:23" x14ac:dyDescent="0.2">
      <c r="S378" s="28" t="s">
        <v>99</v>
      </c>
      <c r="T378" s="5">
        <v>1992</v>
      </c>
      <c r="U378" s="233">
        <v>33614</v>
      </c>
      <c r="V378" s="233" t="str">
        <f t="shared" si="15"/>
        <v>0111</v>
      </c>
      <c r="W378" s="4">
        <f t="shared" si="16"/>
        <v>1992</v>
      </c>
    </row>
    <row r="379" spans="19:23" x14ac:dyDescent="0.2">
      <c r="S379" s="28" t="s">
        <v>100</v>
      </c>
      <c r="T379" s="5">
        <v>1992</v>
      </c>
      <c r="U379" s="233">
        <v>33615</v>
      </c>
      <c r="V379" s="233" t="str">
        <f t="shared" si="15"/>
        <v>0112</v>
      </c>
      <c r="W379" s="4">
        <f t="shared" si="16"/>
        <v>1992</v>
      </c>
    </row>
    <row r="380" spans="19:23" x14ac:dyDescent="0.2">
      <c r="S380" s="28" t="s">
        <v>101</v>
      </c>
      <c r="T380" s="5">
        <v>1992</v>
      </c>
      <c r="U380" s="233">
        <v>33616</v>
      </c>
      <c r="V380" s="233" t="str">
        <f t="shared" si="15"/>
        <v>0113</v>
      </c>
      <c r="W380" s="4">
        <f t="shared" si="16"/>
        <v>1992</v>
      </c>
    </row>
    <row r="381" spans="19:23" x14ac:dyDescent="0.2">
      <c r="S381" s="28" t="s">
        <v>102</v>
      </c>
      <c r="T381" s="5">
        <v>1992</v>
      </c>
      <c r="U381" s="233">
        <v>33617</v>
      </c>
      <c r="V381" s="233" t="str">
        <f t="shared" si="15"/>
        <v>0114</v>
      </c>
      <c r="W381" s="4">
        <f t="shared" si="16"/>
        <v>1992</v>
      </c>
    </row>
    <row r="382" spans="19:23" x14ac:dyDescent="0.2">
      <c r="S382" s="28" t="s">
        <v>103</v>
      </c>
      <c r="T382" s="5">
        <v>1992</v>
      </c>
      <c r="U382" s="233">
        <v>33618</v>
      </c>
      <c r="V382" s="233" t="str">
        <f t="shared" si="15"/>
        <v>0115</v>
      </c>
      <c r="W382" s="4">
        <f t="shared" si="16"/>
        <v>1992</v>
      </c>
    </row>
    <row r="383" spans="19:23" x14ac:dyDescent="0.2">
      <c r="S383" s="28" t="s">
        <v>104</v>
      </c>
      <c r="T383" s="5">
        <v>1992</v>
      </c>
      <c r="U383" s="233">
        <v>33619</v>
      </c>
      <c r="V383" s="233" t="str">
        <f t="shared" si="15"/>
        <v>0116</v>
      </c>
      <c r="W383" s="4">
        <f t="shared" si="16"/>
        <v>1992</v>
      </c>
    </row>
    <row r="384" spans="19:23" x14ac:dyDescent="0.2">
      <c r="S384" s="28" t="s">
        <v>105</v>
      </c>
      <c r="T384" s="5">
        <v>1992</v>
      </c>
      <c r="U384" s="233">
        <v>33620</v>
      </c>
      <c r="V384" s="233" t="str">
        <f t="shared" si="15"/>
        <v>0117</v>
      </c>
      <c r="W384" s="4">
        <f t="shared" si="16"/>
        <v>1992</v>
      </c>
    </row>
    <row r="385" spans="19:23" x14ac:dyDescent="0.2">
      <c r="S385" s="28" t="s">
        <v>106</v>
      </c>
      <c r="T385" s="5">
        <v>1992</v>
      </c>
      <c r="U385" s="233">
        <v>33621</v>
      </c>
      <c r="V385" s="233" t="str">
        <f t="shared" si="15"/>
        <v>0118</v>
      </c>
      <c r="W385" s="4">
        <f t="shared" si="16"/>
        <v>1992</v>
      </c>
    </row>
    <row r="386" spans="19:23" x14ac:dyDescent="0.2">
      <c r="S386" s="28" t="s">
        <v>107</v>
      </c>
      <c r="T386" s="5">
        <v>1992</v>
      </c>
      <c r="U386" s="233">
        <v>33622</v>
      </c>
      <c r="V386" s="233" t="str">
        <f t="shared" si="15"/>
        <v>0119</v>
      </c>
      <c r="W386" s="4">
        <f t="shared" si="16"/>
        <v>1992</v>
      </c>
    </row>
    <row r="387" spans="19:23" x14ac:dyDescent="0.2">
      <c r="S387" s="28" t="s">
        <v>108</v>
      </c>
      <c r="T387" s="5">
        <v>1992</v>
      </c>
      <c r="U387" s="233">
        <v>33623</v>
      </c>
      <c r="V387" s="233" t="str">
        <f t="shared" si="15"/>
        <v>0120</v>
      </c>
      <c r="W387" s="4">
        <f t="shared" si="16"/>
        <v>1992</v>
      </c>
    </row>
    <row r="388" spans="19:23" x14ac:dyDescent="0.2">
      <c r="S388" s="28" t="s">
        <v>109</v>
      </c>
      <c r="T388" s="5">
        <v>1992</v>
      </c>
      <c r="U388" s="233">
        <v>33624</v>
      </c>
      <c r="V388" s="233" t="str">
        <f t="shared" ref="V388:V451" si="17">TEXT(MONTH(U388),"00") &amp;TEXT(DAY(U388),"00")</f>
        <v>0121</v>
      </c>
      <c r="W388" s="4">
        <f t="shared" ref="W388:W451" si="18">YEAR(U388)</f>
        <v>1992</v>
      </c>
    </row>
    <row r="389" spans="19:23" x14ac:dyDescent="0.2">
      <c r="S389" s="28" t="s">
        <v>110</v>
      </c>
      <c r="T389" s="5">
        <v>1992</v>
      </c>
      <c r="U389" s="233">
        <v>33625</v>
      </c>
      <c r="V389" s="233" t="str">
        <f t="shared" si="17"/>
        <v>0122</v>
      </c>
      <c r="W389" s="4">
        <f t="shared" si="18"/>
        <v>1992</v>
      </c>
    </row>
    <row r="390" spans="19:23" x14ac:dyDescent="0.2">
      <c r="S390" s="28" t="s">
        <v>111</v>
      </c>
      <c r="T390" s="5">
        <v>1992</v>
      </c>
      <c r="U390" s="233">
        <v>33626</v>
      </c>
      <c r="V390" s="233" t="str">
        <f t="shared" si="17"/>
        <v>0123</v>
      </c>
      <c r="W390" s="4">
        <f t="shared" si="18"/>
        <v>1992</v>
      </c>
    </row>
    <row r="391" spans="19:23" x14ac:dyDescent="0.2">
      <c r="S391" s="28" t="s">
        <v>112</v>
      </c>
      <c r="T391" s="5">
        <v>1992</v>
      </c>
      <c r="U391" s="233">
        <v>33627</v>
      </c>
      <c r="V391" s="233" t="str">
        <f t="shared" si="17"/>
        <v>0124</v>
      </c>
      <c r="W391" s="4">
        <f t="shared" si="18"/>
        <v>1992</v>
      </c>
    </row>
    <row r="392" spans="19:23" x14ac:dyDescent="0.2">
      <c r="S392" s="28" t="s">
        <v>113</v>
      </c>
      <c r="T392" s="5">
        <v>1992</v>
      </c>
      <c r="U392" s="233">
        <v>33628</v>
      </c>
      <c r="V392" s="233" t="str">
        <f t="shared" si="17"/>
        <v>0125</v>
      </c>
      <c r="W392" s="4">
        <f t="shared" si="18"/>
        <v>1992</v>
      </c>
    </row>
    <row r="393" spans="19:23" x14ac:dyDescent="0.2">
      <c r="S393" s="28" t="s">
        <v>114</v>
      </c>
      <c r="T393" s="5">
        <v>1992</v>
      </c>
      <c r="U393" s="233">
        <v>33629</v>
      </c>
      <c r="V393" s="233" t="str">
        <f t="shared" si="17"/>
        <v>0126</v>
      </c>
      <c r="W393" s="4">
        <f t="shared" si="18"/>
        <v>1992</v>
      </c>
    </row>
    <row r="394" spans="19:23" x14ac:dyDescent="0.2">
      <c r="S394" s="28" t="s">
        <v>115</v>
      </c>
      <c r="T394" s="5">
        <v>1992</v>
      </c>
      <c r="U394" s="233">
        <v>33630</v>
      </c>
      <c r="V394" s="233" t="str">
        <f t="shared" si="17"/>
        <v>0127</v>
      </c>
      <c r="W394" s="4">
        <f t="shared" si="18"/>
        <v>1992</v>
      </c>
    </row>
    <row r="395" spans="19:23" x14ac:dyDescent="0.2">
      <c r="S395" s="28" t="s">
        <v>116</v>
      </c>
      <c r="T395" s="5">
        <v>1992</v>
      </c>
      <c r="U395" s="233">
        <v>33631</v>
      </c>
      <c r="V395" s="233" t="str">
        <f t="shared" si="17"/>
        <v>0128</v>
      </c>
      <c r="W395" s="4">
        <f t="shared" si="18"/>
        <v>1992</v>
      </c>
    </row>
    <row r="396" spans="19:23" x14ac:dyDescent="0.2">
      <c r="S396" s="28" t="s">
        <v>117</v>
      </c>
      <c r="T396" s="5">
        <v>1992</v>
      </c>
      <c r="U396" s="233">
        <v>33632</v>
      </c>
      <c r="V396" s="233" t="str">
        <f t="shared" si="17"/>
        <v>0129</v>
      </c>
      <c r="W396" s="4">
        <f t="shared" si="18"/>
        <v>1992</v>
      </c>
    </row>
    <row r="397" spans="19:23" x14ac:dyDescent="0.2">
      <c r="S397" s="28" t="s">
        <v>118</v>
      </c>
      <c r="T397" s="5">
        <v>1992</v>
      </c>
      <c r="U397" s="233">
        <v>33633</v>
      </c>
      <c r="V397" s="233" t="str">
        <f t="shared" si="17"/>
        <v>0130</v>
      </c>
      <c r="W397" s="4">
        <f t="shared" si="18"/>
        <v>1992</v>
      </c>
    </row>
    <row r="398" spans="19:23" x14ac:dyDescent="0.2">
      <c r="S398" s="28" t="s">
        <v>119</v>
      </c>
      <c r="T398" s="5">
        <v>1992</v>
      </c>
      <c r="U398" s="233">
        <v>33634</v>
      </c>
      <c r="V398" s="233" t="str">
        <f t="shared" si="17"/>
        <v>0131</v>
      </c>
      <c r="W398" s="4">
        <f t="shared" si="18"/>
        <v>1992</v>
      </c>
    </row>
    <row r="399" spans="19:23" x14ac:dyDescent="0.2">
      <c r="S399" s="28" t="s">
        <v>120</v>
      </c>
      <c r="T399" s="5">
        <v>1992</v>
      </c>
      <c r="U399" s="233">
        <v>33635</v>
      </c>
      <c r="V399" s="233" t="str">
        <f t="shared" si="17"/>
        <v>0201</v>
      </c>
      <c r="W399" s="4">
        <f t="shared" si="18"/>
        <v>1992</v>
      </c>
    </row>
    <row r="400" spans="19:23" x14ac:dyDescent="0.2">
      <c r="S400" s="28" t="s">
        <v>121</v>
      </c>
      <c r="T400" s="5">
        <v>1992</v>
      </c>
      <c r="U400" s="233">
        <v>33636</v>
      </c>
      <c r="V400" s="233" t="str">
        <f t="shared" si="17"/>
        <v>0202</v>
      </c>
      <c r="W400" s="4">
        <f t="shared" si="18"/>
        <v>1992</v>
      </c>
    </row>
    <row r="401" spans="19:23" x14ac:dyDescent="0.2">
      <c r="S401" s="28" t="s">
        <v>122</v>
      </c>
      <c r="T401" s="5">
        <v>1992</v>
      </c>
      <c r="U401" s="233">
        <v>33637</v>
      </c>
      <c r="V401" s="233" t="str">
        <f t="shared" si="17"/>
        <v>0203</v>
      </c>
      <c r="W401" s="4">
        <f t="shared" si="18"/>
        <v>1992</v>
      </c>
    </row>
    <row r="402" spans="19:23" x14ac:dyDescent="0.2">
      <c r="S402" s="28" t="s">
        <v>123</v>
      </c>
      <c r="T402" s="5">
        <v>1992</v>
      </c>
      <c r="U402" s="233">
        <v>33638</v>
      </c>
      <c r="V402" s="233" t="str">
        <f t="shared" si="17"/>
        <v>0204</v>
      </c>
      <c r="W402" s="4">
        <f t="shared" si="18"/>
        <v>1992</v>
      </c>
    </row>
    <row r="403" spans="19:23" x14ac:dyDescent="0.2">
      <c r="S403" s="28" t="s">
        <v>124</v>
      </c>
      <c r="T403" s="5">
        <v>1992</v>
      </c>
      <c r="U403" s="233">
        <v>33639</v>
      </c>
      <c r="V403" s="233" t="str">
        <f t="shared" si="17"/>
        <v>0205</v>
      </c>
      <c r="W403" s="4">
        <f t="shared" si="18"/>
        <v>1992</v>
      </c>
    </row>
    <row r="404" spans="19:23" x14ac:dyDescent="0.2">
      <c r="S404" s="28" t="s">
        <v>125</v>
      </c>
      <c r="T404" s="5">
        <v>1992</v>
      </c>
      <c r="U404" s="233">
        <v>33640</v>
      </c>
      <c r="V404" s="233" t="str">
        <f t="shared" si="17"/>
        <v>0206</v>
      </c>
      <c r="W404" s="4">
        <f t="shared" si="18"/>
        <v>1992</v>
      </c>
    </row>
    <row r="405" spans="19:23" x14ac:dyDescent="0.2">
      <c r="S405" s="28" t="s">
        <v>126</v>
      </c>
      <c r="T405" s="5">
        <v>1992</v>
      </c>
      <c r="U405" s="233">
        <v>33641</v>
      </c>
      <c r="V405" s="233" t="str">
        <f t="shared" si="17"/>
        <v>0207</v>
      </c>
      <c r="W405" s="4">
        <f t="shared" si="18"/>
        <v>1992</v>
      </c>
    </row>
    <row r="406" spans="19:23" x14ac:dyDescent="0.2">
      <c r="S406" s="28" t="s">
        <v>86</v>
      </c>
      <c r="T406" s="5">
        <v>1992</v>
      </c>
      <c r="U406" s="233">
        <v>33642</v>
      </c>
      <c r="V406" s="233" t="str">
        <f t="shared" si="17"/>
        <v>0208</v>
      </c>
      <c r="W406" s="4">
        <f t="shared" si="18"/>
        <v>1992</v>
      </c>
    </row>
    <row r="407" spans="19:23" x14ac:dyDescent="0.2">
      <c r="S407" s="28" t="s">
        <v>87</v>
      </c>
      <c r="T407" s="5">
        <v>1992</v>
      </c>
      <c r="U407" s="233">
        <v>33643</v>
      </c>
      <c r="V407" s="233" t="str">
        <f t="shared" si="17"/>
        <v>0209</v>
      </c>
      <c r="W407" s="4">
        <f t="shared" si="18"/>
        <v>1992</v>
      </c>
    </row>
    <row r="408" spans="19:23" x14ac:dyDescent="0.2">
      <c r="S408" s="28" t="s">
        <v>88</v>
      </c>
      <c r="T408" s="5">
        <v>1992</v>
      </c>
      <c r="U408" s="233">
        <v>33644</v>
      </c>
      <c r="V408" s="233" t="str">
        <f t="shared" si="17"/>
        <v>0210</v>
      </c>
      <c r="W408" s="4">
        <f t="shared" si="18"/>
        <v>1992</v>
      </c>
    </row>
    <row r="409" spans="19:23" x14ac:dyDescent="0.2">
      <c r="S409" s="28" t="s">
        <v>89</v>
      </c>
      <c r="T409" s="5">
        <v>1992</v>
      </c>
      <c r="U409" s="233">
        <v>33645</v>
      </c>
      <c r="V409" s="233" t="str">
        <f t="shared" si="17"/>
        <v>0211</v>
      </c>
      <c r="W409" s="4">
        <f t="shared" si="18"/>
        <v>1992</v>
      </c>
    </row>
    <row r="410" spans="19:23" x14ac:dyDescent="0.2">
      <c r="S410" s="28" t="s">
        <v>127</v>
      </c>
      <c r="T410" s="5">
        <v>1992</v>
      </c>
      <c r="U410" s="233">
        <v>33646</v>
      </c>
      <c r="V410" s="233" t="str">
        <f t="shared" si="17"/>
        <v>0212</v>
      </c>
      <c r="W410" s="4">
        <f t="shared" si="18"/>
        <v>1992</v>
      </c>
    </row>
    <row r="411" spans="19:23" x14ac:dyDescent="0.2">
      <c r="S411" s="28" t="s">
        <v>128</v>
      </c>
      <c r="T411" s="5">
        <v>1992</v>
      </c>
      <c r="U411" s="233">
        <v>33647</v>
      </c>
      <c r="V411" s="233" t="str">
        <f t="shared" si="17"/>
        <v>0213</v>
      </c>
      <c r="W411" s="4">
        <f t="shared" si="18"/>
        <v>1992</v>
      </c>
    </row>
    <row r="412" spans="19:23" x14ac:dyDescent="0.2">
      <c r="S412" s="28" t="s">
        <v>129</v>
      </c>
      <c r="T412" s="5">
        <v>1992</v>
      </c>
      <c r="U412" s="233">
        <v>33648</v>
      </c>
      <c r="V412" s="233" t="str">
        <f t="shared" si="17"/>
        <v>0214</v>
      </c>
      <c r="W412" s="4">
        <f t="shared" si="18"/>
        <v>1992</v>
      </c>
    </row>
    <row r="413" spans="19:23" x14ac:dyDescent="0.2">
      <c r="S413" s="28" t="s">
        <v>130</v>
      </c>
      <c r="T413" s="5">
        <v>1992</v>
      </c>
      <c r="U413" s="233">
        <v>33649</v>
      </c>
      <c r="V413" s="233" t="str">
        <f t="shared" si="17"/>
        <v>0215</v>
      </c>
      <c r="W413" s="4">
        <f t="shared" si="18"/>
        <v>1992</v>
      </c>
    </row>
    <row r="414" spans="19:23" x14ac:dyDescent="0.2">
      <c r="S414" s="28" t="s">
        <v>131</v>
      </c>
      <c r="T414" s="5">
        <v>1992</v>
      </c>
      <c r="U414" s="233">
        <v>33650</v>
      </c>
      <c r="V414" s="233" t="str">
        <f t="shared" si="17"/>
        <v>0216</v>
      </c>
      <c r="W414" s="4">
        <f t="shared" si="18"/>
        <v>1992</v>
      </c>
    </row>
    <row r="415" spans="19:23" x14ac:dyDescent="0.2">
      <c r="S415" s="28" t="s">
        <v>132</v>
      </c>
      <c r="T415" s="5">
        <v>1992</v>
      </c>
      <c r="U415" s="233">
        <v>33651</v>
      </c>
      <c r="V415" s="233" t="str">
        <f t="shared" si="17"/>
        <v>0217</v>
      </c>
      <c r="W415" s="4">
        <f t="shared" si="18"/>
        <v>1992</v>
      </c>
    </row>
    <row r="416" spans="19:23" x14ac:dyDescent="0.2">
      <c r="S416" s="28" t="s">
        <v>133</v>
      </c>
      <c r="T416" s="5">
        <v>1992</v>
      </c>
      <c r="U416" s="233">
        <v>33652</v>
      </c>
      <c r="V416" s="233" t="str">
        <f t="shared" si="17"/>
        <v>0218</v>
      </c>
      <c r="W416" s="4">
        <f t="shared" si="18"/>
        <v>1992</v>
      </c>
    </row>
    <row r="417" spans="19:23" x14ac:dyDescent="0.2">
      <c r="S417" s="28" t="s">
        <v>134</v>
      </c>
      <c r="T417" s="5">
        <v>1992</v>
      </c>
      <c r="U417" s="233">
        <v>33653</v>
      </c>
      <c r="V417" s="233" t="str">
        <f t="shared" si="17"/>
        <v>0219</v>
      </c>
      <c r="W417" s="4">
        <f t="shared" si="18"/>
        <v>1992</v>
      </c>
    </row>
    <row r="418" spans="19:23" x14ac:dyDescent="0.2">
      <c r="S418" s="28" t="s">
        <v>135</v>
      </c>
      <c r="T418" s="5">
        <v>1992</v>
      </c>
      <c r="U418" s="233">
        <v>33654</v>
      </c>
      <c r="V418" s="233" t="str">
        <f t="shared" si="17"/>
        <v>0220</v>
      </c>
      <c r="W418" s="4">
        <f t="shared" si="18"/>
        <v>1992</v>
      </c>
    </row>
    <row r="419" spans="19:23" x14ac:dyDescent="0.2">
      <c r="S419" s="28" t="s">
        <v>136</v>
      </c>
      <c r="T419" s="5">
        <v>1992</v>
      </c>
      <c r="U419" s="233">
        <v>33655</v>
      </c>
      <c r="V419" s="233" t="str">
        <f t="shared" si="17"/>
        <v>0221</v>
      </c>
      <c r="W419" s="4">
        <f t="shared" si="18"/>
        <v>1992</v>
      </c>
    </row>
    <row r="420" spans="19:23" x14ac:dyDescent="0.2">
      <c r="S420" s="28" t="s">
        <v>137</v>
      </c>
      <c r="T420" s="5">
        <v>1992</v>
      </c>
      <c r="U420" s="233">
        <v>33656</v>
      </c>
      <c r="V420" s="233" t="str">
        <f t="shared" si="17"/>
        <v>0222</v>
      </c>
      <c r="W420" s="4">
        <f t="shared" si="18"/>
        <v>1992</v>
      </c>
    </row>
    <row r="421" spans="19:23" x14ac:dyDescent="0.2">
      <c r="S421" s="28" t="s">
        <v>138</v>
      </c>
      <c r="T421" s="5">
        <v>1992</v>
      </c>
      <c r="U421" s="233">
        <v>33657</v>
      </c>
      <c r="V421" s="233" t="str">
        <f t="shared" si="17"/>
        <v>0223</v>
      </c>
      <c r="W421" s="4">
        <f t="shared" si="18"/>
        <v>1992</v>
      </c>
    </row>
    <row r="422" spans="19:23" x14ac:dyDescent="0.2">
      <c r="S422" s="28" t="s">
        <v>139</v>
      </c>
      <c r="T422" s="5">
        <v>1992</v>
      </c>
      <c r="U422" s="233">
        <v>33658</v>
      </c>
      <c r="V422" s="233" t="str">
        <f t="shared" si="17"/>
        <v>0224</v>
      </c>
      <c r="W422" s="4">
        <f t="shared" si="18"/>
        <v>1992</v>
      </c>
    </row>
    <row r="423" spans="19:23" x14ac:dyDescent="0.2">
      <c r="S423" s="28" t="s">
        <v>140</v>
      </c>
      <c r="T423" s="5">
        <v>1992</v>
      </c>
      <c r="U423" s="233">
        <v>33659</v>
      </c>
      <c r="V423" s="233" t="str">
        <f t="shared" si="17"/>
        <v>0225</v>
      </c>
      <c r="W423" s="4">
        <f t="shared" si="18"/>
        <v>1992</v>
      </c>
    </row>
    <row r="424" spans="19:23" x14ac:dyDescent="0.2">
      <c r="S424" s="28" t="s">
        <v>141</v>
      </c>
      <c r="T424" s="5">
        <v>1992</v>
      </c>
      <c r="U424" s="233">
        <v>33660</v>
      </c>
      <c r="V424" s="233" t="str">
        <f t="shared" si="17"/>
        <v>0226</v>
      </c>
      <c r="W424" s="4">
        <f t="shared" si="18"/>
        <v>1992</v>
      </c>
    </row>
    <row r="425" spans="19:23" x14ac:dyDescent="0.2">
      <c r="S425" s="28" t="s">
        <v>142</v>
      </c>
      <c r="T425" s="5">
        <v>1992</v>
      </c>
      <c r="U425" s="233">
        <v>33661</v>
      </c>
      <c r="V425" s="233" t="str">
        <f t="shared" si="17"/>
        <v>0227</v>
      </c>
      <c r="W425" s="4">
        <f t="shared" si="18"/>
        <v>1992</v>
      </c>
    </row>
    <row r="426" spans="19:23" x14ac:dyDescent="0.2">
      <c r="S426" s="28" t="s">
        <v>143</v>
      </c>
      <c r="T426" s="5">
        <v>1992</v>
      </c>
      <c r="U426" s="233">
        <v>33662</v>
      </c>
      <c r="V426" s="233" t="str">
        <f t="shared" si="17"/>
        <v>0228</v>
      </c>
      <c r="W426" s="4">
        <f t="shared" si="18"/>
        <v>1992</v>
      </c>
    </row>
    <row r="427" spans="19:23" x14ac:dyDescent="0.2">
      <c r="S427" s="28" t="s">
        <v>451</v>
      </c>
      <c r="T427" s="5">
        <v>1992</v>
      </c>
      <c r="U427" s="233">
        <v>33663</v>
      </c>
      <c r="V427" s="233" t="str">
        <f t="shared" si="17"/>
        <v>0229</v>
      </c>
      <c r="W427" s="4">
        <f t="shared" si="18"/>
        <v>1992</v>
      </c>
    </row>
    <row r="428" spans="19:23" x14ac:dyDescent="0.2">
      <c r="S428" s="28" t="s">
        <v>144</v>
      </c>
      <c r="T428" s="5">
        <v>1992</v>
      </c>
      <c r="U428" s="233">
        <v>33664</v>
      </c>
      <c r="V428" s="233" t="str">
        <f t="shared" si="17"/>
        <v>0301</v>
      </c>
      <c r="W428" s="4">
        <f t="shared" si="18"/>
        <v>1992</v>
      </c>
    </row>
    <row r="429" spans="19:23" x14ac:dyDescent="0.2">
      <c r="S429" s="28" t="s">
        <v>145</v>
      </c>
      <c r="T429" s="5">
        <v>1992</v>
      </c>
      <c r="U429" s="233">
        <v>33665</v>
      </c>
      <c r="V429" s="233" t="str">
        <f t="shared" si="17"/>
        <v>0302</v>
      </c>
      <c r="W429" s="4">
        <f t="shared" si="18"/>
        <v>1992</v>
      </c>
    </row>
    <row r="430" spans="19:23" x14ac:dyDescent="0.2">
      <c r="S430" s="28" t="s">
        <v>146</v>
      </c>
      <c r="T430" s="5">
        <v>1992</v>
      </c>
      <c r="U430" s="233">
        <v>33666</v>
      </c>
      <c r="V430" s="233" t="str">
        <f t="shared" si="17"/>
        <v>0303</v>
      </c>
      <c r="W430" s="4">
        <f t="shared" si="18"/>
        <v>1992</v>
      </c>
    </row>
    <row r="431" spans="19:23" x14ac:dyDescent="0.2">
      <c r="S431" s="28" t="s">
        <v>147</v>
      </c>
      <c r="T431" s="5">
        <v>1992</v>
      </c>
      <c r="U431" s="233">
        <v>33667</v>
      </c>
      <c r="V431" s="233" t="str">
        <f t="shared" si="17"/>
        <v>0304</v>
      </c>
      <c r="W431" s="4">
        <f t="shared" si="18"/>
        <v>1992</v>
      </c>
    </row>
    <row r="432" spans="19:23" x14ac:dyDescent="0.2">
      <c r="S432" s="28" t="s">
        <v>148</v>
      </c>
      <c r="T432" s="5">
        <v>1992</v>
      </c>
      <c r="U432" s="233">
        <v>33668</v>
      </c>
      <c r="V432" s="233" t="str">
        <f t="shared" si="17"/>
        <v>0305</v>
      </c>
      <c r="W432" s="4">
        <f t="shared" si="18"/>
        <v>1992</v>
      </c>
    </row>
    <row r="433" spans="19:23" x14ac:dyDescent="0.2">
      <c r="S433" s="28" t="s">
        <v>149</v>
      </c>
      <c r="T433" s="5">
        <v>1992</v>
      </c>
      <c r="U433" s="233">
        <v>33669</v>
      </c>
      <c r="V433" s="233" t="str">
        <f t="shared" si="17"/>
        <v>0306</v>
      </c>
      <c r="W433" s="4">
        <f t="shared" si="18"/>
        <v>1992</v>
      </c>
    </row>
    <row r="434" spans="19:23" x14ac:dyDescent="0.2">
      <c r="S434" s="28" t="s">
        <v>150</v>
      </c>
      <c r="T434" s="5">
        <v>1992</v>
      </c>
      <c r="U434" s="233">
        <v>33670</v>
      </c>
      <c r="V434" s="233" t="str">
        <f t="shared" si="17"/>
        <v>0307</v>
      </c>
      <c r="W434" s="4">
        <f t="shared" si="18"/>
        <v>1992</v>
      </c>
    </row>
    <row r="435" spans="19:23" x14ac:dyDescent="0.2">
      <c r="S435" s="28" t="s">
        <v>151</v>
      </c>
      <c r="T435" s="5">
        <v>1992</v>
      </c>
      <c r="U435" s="233">
        <v>33671</v>
      </c>
      <c r="V435" s="233" t="str">
        <f t="shared" si="17"/>
        <v>0308</v>
      </c>
      <c r="W435" s="4">
        <f t="shared" si="18"/>
        <v>1992</v>
      </c>
    </row>
    <row r="436" spans="19:23" x14ac:dyDescent="0.2">
      <c r="S436" s="28" t="s">
        <v>152</v>
      </c>
      <c r="T436" s="5">
        <v>1992</v>
      </c>
      <c r="U436" s="233">
        <v>33672</v>
      </c>
      <c r="V436" s="233" t="str">
        <f t="shared" si="17"/>
        <v>0309</v>
      </c>
      <c r="W436" s="4">
        <f t="shared" si="18"/>
        <v>1992</v>
      </c>
    </row>
    <row r="437" spans="19:23" x14ac:dyDescent="0.2">
      <c r="S437" s="28" t="s">
        <v>153</v>
      </c>
      <c r="T437" s="5">
        <v>1992</v>
      </c>
      <c r="U437" s="233">
        <v>33673</v>
      </c>
      <c r="V437" s="233" t="str">
        <f t="shared" si="17"/>
        <v>0310</v>
      </c>
      <c r="W437" s="4">
        <f t="shared" si="18"/>
        <v>1992</v>
      </c>
    </row>
    <row r="438" spans="19:23" x14ac:dyDescent="0.2">
      <c r="S438" s="28" t="s">
        <v>154</v>
      </c>
      <c r="T438" s="5">
        <v>1992</v>
      </c>
      <c r="U438" s="233">
        <v>33674</v>
      </c>
      <c r="V438" s="233" t="str">
        <f t="shared" si="17"/>
        <v>0311</v>
      </c>
      <c r="W438" s="4">
        <f t="shared" si="18"/>
        <v>1992</v>
      </c>
    </row>
    <row r="439" spans="19:23" x14ac:dyDescent="0.2">
      <c r="S439" s="28" t="s">
        <v>155</v>
      </c>
      <c r="T439" s="5">
        <v>1992</v>
      </c>
      <c r="U439" s="233">
        <v>33675</v>
      </c>
      <c r="V439" s="233" t="str">
        <f t="shared" si="17"/>
        <v>0312</v>
      </c>
      <c r="W439" s="4">
        <f t="shared" si="18"/>
        <v>1992</v>
      </c>
    </row>
    <row r="440" spans="19:23" x14ac:dyDescent="0.2">
      <c r="S440" s="28" t="s">
        <v>156</v>
      </c>
      <c r="T440" s="5">
        <v>1992</v>
      </c>
      <c r="U440" s="233">
        <v>33676</v>
      </c>
      <c r="V440" s="233" t="str">
        <f t="shared" si="17"/>
        <v>0313</v>
      </c>
      <c r="W440" s="4">
        <f t="shared" si="18"/>
        <v>1992</v>
      </c>
    </row>
    <row r="441" spans="19:23" x14ac:dyDescent="0.2">
      <c r="S441" s="28" t="s">
        <v>157</v>
      </c>
      <c r="T441" s="5">
        <v>1992</v>
      </c>
      <c r="U441" s="233">
        <v>33677</v>
      </c>
      <c r="V441" s="233" t="str">
        <f t="shared" si="17"/>
        <v>0314</v>
      </c>
      <c r="W441" s="4">
        <f t="shared" si="18"/>
        <v>1992</v>
      </c>
    </row>
    <row r="442" spans="19:23" x14ac:dyDescent="0.2">
      <c r="S442" s="28" t="s">
        <v>158</v>
      </c>
      <c r="T442" s="5">
        <v>1992</v>
      </c>
      <c r="U442" s="233">
        <v>33678</v>
      </c>
      <c r="V442" s="233" t="str">
        <f t="shared" si="17"/>
        <v>0315</v>
      </c>
      <c r="W442" s="4">
        <f t="shared" si="18"/>
        <v>1992</v>
      </c>
    </row>
    <row r="443" spans="19:23" x14ac:dyDescent="0.2">
      <c r="S443" s="28" t="s">
        <v>159</v>
      </c>
      <c r="T443" s="5">
        <v>1992</v>
      </c>
      <c r="U443" s="233">
        <v>33679</v>
      </c>
      <c r="V443" s="233" t="str">
        <f t="shared" si="17"/>
        <v>0316</v>
      </c>
      <c r="W443" s="4">
        <f t="shared" si="18"/>
        <v>1992</v>
      </c>
    </row>
    <row r="444" spans="19:23" x14ac:dyDescent="0.2">
      <c r="S444" s="28" t="s">
        <v>160</v>
      </c>
      <c r="T444" s="5">
        <v>1992</v>
      </c>
      <c r="U444" s="233">
        <v>33680</v>
      </c>
      <c r="V444" s="233" t="str">
        <f t="shared" si="17"/>
        <v>0317</v>
      </c>
      <c r="W444" s="4">
        <f t="shared" si="18"/>
        <v>1992</v>
      </c>
    </row>
    <row r="445" spans="19:23" x14ac:dyDescent="0.2">
      <c r="S445" s="28" t="s">
        <v>161</v>
      </c>
      <c r="T445" s="5">
        <v>1992</v>
      </c>
      <c r="U445" s="233">
        <v>33681</v>
      </c>
      <c r="V445" s="233" t="str">
        <f t="shared" si="17"/>
        <v>0318</v>
      </c>
      <c r="W445" s="4">
        <f t="shared" si="18"/>
        <v>1992</v>
      </c>
    </row>
    <row r="446" spans="19:23" x14ac:dyDescent="0.2">
      <c r="S446" s="28" t="s">
        <v>162</v>
      </c>
      <c r="T446" s="5">
        <v>1992</v>
      </c>
      <c r="U446" s="233">
        <v>33682</v>
      </c>
      <c r="V446" s="233" t="str">
        <f t="shared" si="17"/>
        <v>0319</v>
      </c>
      <c r="W446" s="4">
        <f t="shared" si="18"/>
        <v>1992</v>
      </c>
    </row>
    <row r="447" spans="19:23" x14ac:dyDescent="0.2">
      <c r="S447" s="28" t="s">
        <v>163</v>
      </c>
      <c r="T447" s="5">
        <v>1992</v>
      </c>
      <c r="U447" s="233">
        <v>33683</v>
      </c>
      <c r="V447" s="233" t="str">
        <f t="shared" si="17"/>
        <v>0320</v>
      </c>
      <c r="W447" s="4">
        <f t="shared" si="18"/>
        <v>1992</v>
      </c>
    </row>
    <row r="448" spans="19:23" x14ac:dyDescent="0.2">
      <c r="S448" s="28" t="s">
        <v>164</v>
      </c>
      <c r="T448" s="5">
        <v>1992</v>
      </c>
      <c r="U448" s="233">
        <v>33684</v>
      </c>
      <c r="V448" s="233" t="str">
        <f t="shared" si="17"/>
        <v>0321</v>
      </c>
      <c r="W448" s="4">
        <f t="shared" si="18"/>
        <v>1992</v>
      </c>
    </row>
    <row r="449" spans="19:23" x14ac:dyDescent="0.2">
      <c r="S449" s="28" t="s">
        <v>165</v>
      </c>
      <c r="T449" s="5">
        <v>1992</v>
      </c>
      <c r="U449" s="233">
        <v>33685</v>
      </c>
      <c r="V449" s="233" t="str">
        <f t="shared" si="17"/>
        <v>0322</v>
      </c>
      <c r="W449" s="4">
        <f t="shared" si="18"/>
        <v>1992</v>
      </c>
    </row>
    <row r="450" spans="19:23" x14ac:dyDescent="0.2">
      <c r="S450" s="28" t="s">
        <v>166</v>
      </c>
      <c r="T450" s="5">
        <v>1992</v>
      </c>
      <c r="U450" s="233">
        <v>33686</v>
      </c>
      <c r="V450" s="233" t="str">
        <f t="shared" si="17"/>
        <v>0323</v>
      </c>
      <c r="W450" s="4">
        <f t="shared" si="18"/>
        <v>1992</v>
      </c>
    </row>
    <row r="451" spans="19:23" x14ac:dyDescent="0.2">
      <c r="S451" s="28" t="s">
        <v>167</v>
      </c>
      <c r="T451" s="5">
        <v>1992</v>
      </c>
      <c r="U451" s="233">
        <v>33687</v>
      </c>
      <c r="V451" s="233" t="str">
        <f t="shared" si="17"/>
        <v>0324</v>
      </c>
      <c r="W451" s="4">
        <f t="shared" si="18"/>
        <v>1992</v>
      </c>
    </row>
    <row r="452" spans="19:23" x14ac:dyDescent="0.2">
      <c r="S452" s="28" t="s">
        <v>168</v>
      </c>
      <c r="T452" s="5">
        <v>1992</v>
      </c>
      <c r="U452" s="233">
        <v>33688</v>
      </c>
      <c r="V452" s="233" t="str">
        <f t="shared" ref="V452:V515" si="19">TEXT(MONTH(U452),"00") &amp;TEXT(DAY(U452),"00")</f>
        <v>0325</v>
      </c>
      <c r="W452" s="4">
        <f t="shared" ref="W452:W515" si="20">YEAR(U452)</f>
        <v>1992</v>
      </c>
    </row>
    <row r="453" spans="19:23" x14ac:dyDescent="0.2">
      <c r="S453" s="28" t="s">
        <v>169</v>
      </c>
      <c r="T453" s="5">
        <v>1992</v>
      </c>
      <c r="U453" s="233">
        <v>33689</v>
      </c>
      <c r="V453" s="233" t="str">
        <f t="shared" si="19"/>
        <v>0326</v>
      </c>
      <c r="W453" s="4">
        <f t="shared" si="20"/>
        <v>1992</v>
      </c>
    </row>
    <row r="454" spans="19:23" x14ac:dyDescent="0.2">
      <c r="S454" s="28" t="s">
        <v>170</v>
      </c>
      <c r="T454" s="5">
        <v>1992</v>
      </c>
      <c r="U454" s="233">
        <v>33690</v>
      </c>
      <c r="V454" s="233" t="str">
        <f t="shared" si="19"/>
        <v>0327</v>
      </c>
      <c r="W454" s="4">
        <f t="shared" si="20"/>
        <v>1992</v>
      </c>
    </row>
    <row r="455" spans="19:23" x14ac:dyDescent="0.2">
      <c r="S455" s="28" t="s">
        <v>171</v>
      </c>
      <c r="T455" s="5">
        <v>1992</v>
      </c>
      <c r="U455" s="233">
        <v>33691</v>
      </c>
      <c r="V455" s="233" t="str">
        <f t="shared" si="19"/>
        <v>0328</v>
      </c>
      <c r="W455" s="4">
        <f t="shared" si="20"/>
        <v>1992</v>
      </c>
    </row>
    <row r="456" spans="19:23" x14ac:dyDescent="0.2">
      <c r="S456" s="28" t="s">
        <v>172</v>
      </c>
      <c r="T456" s="5">
        <v>1992</v>
      </c>
      <c r="U456" s="233">
        <v>33692</v>
      </c>
      <c r="V456" s="233" t="str">
        <f t="shared" si="19"/>
        <v>0329</v>
      </c>
      <c r="W456" s="4">
        <f t="shared" si="20"/>
        <v>1992</v>
      </c>
    </row>
    <row r="457" spans="19:23" x14ac:dyDescent="0.2">
      <c r="S457" s="28" t="s">
        <v>173</v>
      </c>
      <c r="T457" s="5">
        <v>1992</v>
      </c>
      <c r="U457" s="233">
        <v>33693</v>
      </c>
      <c r="V457" s="233" t="str">
        <f t="shared" si="19"/>
        <v>0330</v>
      </c>
      <c r="W457" s="4">
        <f t="shared" si="20"/>
        <v>1992</v>
      </c>
    </row>
    <row r="458" spans="19:23" x14ac:dyDescent="0.2">
      <c r="S458" s="28" t="s">
        <v>174</v>
      </c>
      <c r="T458" s="5">
        <v>1992</v>
      </c>
      <c r="U458" s="233">
        <v>33694</v>
      </c>
      <c r="V458" s="233" t="str">
        <f t="shared" si="19"/>
        <v>0331</v>
      </c>
      <c r="W458" s="4">
        <f t="shared" si="20"/>
        <v>1992</v>
      </c>
    </row>
    <row r="459" spans="19:23" x14ac:dyDescent="0.2">
      <c r="S459" s="28" t="s">
        <v>175</v>
      </c>
      <c r="T459" s="5">
        <v>1992</v>
      </c>
      <c r="U459" s="233">
        <v>33695</v>
      </c>
      <c r="V459" s="233" t="str">
        <f t="shared" si="19"/>
        <v>0401</v>
      </c>
      <c r="W459" s="4">
        <f t="shared" si="20"/>
        <v>1992</v>
      </c>
    </row>
    <row r="460" spans="19:23" x14ac:dyDescent="0.2">
      <c r="S460" s="28" t="s">
        <v>176</v>
      </c>
      <c r="T460" s="5">
        <v>1992</v>
      </c>
      <c r="U460" s="233">
        <v>33696</v>
      </c>
      <c r="V460" s="233" t="str">
        <f t="shared" si="19"/>
        <v>0402</v>
      </c>
      <c r="W460" s="4">
        <f t="shared" si="20"/>
        <v>1992</v>
      </c>
    </row>
    <row r="461" spans="19:23" x14ac:dyDescent="0.2">
      <c r="S461" s="28" t="s">
        <v>177</v>
      </c>
      <c r="T461" s="5">
        <v>1992</v>
      </c>
      <c r="U461" s="233">
        <v>33697</v>
      </c>
      <c r="V461" s="233" t="str">
        <f t="shared" si="19"/>
        <v>0403</v>
      </c>
      <c r="W461" s="4">
        <f t="shared" si="20"/>
        <v>1992</v>
      </c>
    </row>
    <row r="462" spans="19:23" x14ac:dyDescent="0.2">
      <c r="S462" s="28" t="s">
        <v>178</v>
      </c>
      <c r="T462" s="5">
        <v>1992</v>
      </c>
      <c r="U462" s="233">
        <v>33698</v>
      </c>
      <c r="V462" s="233" t="str">
        <f t="shared" si="19"/>
        <v>0404</v>
      </c>
      <c r="W462" s="4">
        <f t="shared" si="20"/>
        <v>1992</v>
      </c>
    </row>
    <row r="463" spans="19:23" x14ac:dyDescent="0.2">
      <c r="S463" s="28" t="s">
        <v>179</v>
      </c>
      <c r="T463" s="5">
        <v>1992</v>
      </c>
      <c r="U463" s="233">
        <v>33699</v>
      </c>
      <c r="V463" s="233" t="str">
        <f t="shared" si="19"/>
        <v>0405</v>
      </c>
      <c r="W463" s="4">
        <f t="shared" si="20"/>
        <v>1992</v>
      </c>
    </row>
    <row r="464" spans="19:23" x14ac:dyDescent="0.2">
      <c r="S464" s="28" t="s">
        <v>180</v>
      </c>
      <c r="T464" s="5">
        <v>1992</v>
      </c>
      <c r="U464" s="233">
        <v>33700</v>
      </c>
      <c r="V464" s="233" t="str">
        <f t="shared" si="19"/>
        <v>0406</v>
      </c>
      <c r="W464" s="4">
        <f t="shared" si="20"/>
        <v>1992</v>
      </c>
    </row>
    <row r="465" spans="19:23" x14ac:dyDescent="0.2">
      <c r="S465" s="28" t="s">
        <v>181</v>
      </c>
      <c r="T465" s="5">
        <v>1992</v>
      </c>
      <c r="U465" s="233">
        <v>33701</v>
      </c>
      <c r="V465" s="233" t="str">
        <f t="shared" si="19"/>
        <v>0407</v>
      </c>
      <c r="W465" s="4">
        <f t="shared" si="20"/>
        <v>1992</v>
      </c>
    </row>
    <row r="466" spans="19:23" x14ac:dyDescent="0.2">
      <c r="S466" s="28" t="s">
        <v>182</v>
      </c>
      <c r="T466" s="5">
        <v>1992</v>
      </c>
      <c r="U466" s="233">
        <v>33702</v>
      </c>
      <c r="V466" s="233" t="str">
        <f t="shared" si="19"/>
        <v>0408</v>
      </c>
      <c r="W466" s="4">
        <f t="shared" si="20"/>
        <v>1992</v>
      </c>
    </row>
    <row r="467" spans="19:23" x14ac:dyDescent="0.2">
      <c r="S467" s="28" t="s">
        <v>183</v>
      </c>
      <c r="T467" s="5">
        <v>1992</v>
      </c>
      <c r="U467" s="233">
        <v>33703</v>
      </c>
      <c r="V467" s="233" t="str">
        <f t="shared" si="19"/>
        <v>0409</v>
      </c>
      <c r="W467" s="4">
        <f t="shared" si="20"/>
        <v>1992</v>
      </c>
    </row>
    <row r="468" spans="19:23" x14ac:dyDescent="0.2">
      <c r="S468" s="28" t="s">
        <v>184</v>
      </c>
      <c r="T468" s="5">
        <v>1992</v>
      </c>
      <c r="U468" s="233">
        <v>33704</v>
      </c>
      <c r="V468" s="233" t="str">
        <f t="shared" si="19"/>
        <v>0410</v>
      </c>
      <c r="W468" s="4">
        <f t="shared" si="20"/>
        <v>1992</v>
      </c>
    </row>
    <row r="469" spans="19:23" x14ac:dyDescent="0.2">
      <c r="S469" s="28" t="s">
        <v>185</v>
      </c>
      <c r="T469" s="5">
        <v>1992</v>
      </c>
      <c r="U469" s="233">
        <v>33705</v>
      </c>
      <c r="V469" s="233" t="str">
        <f t="shared" si="19"/>
        <v>0411</v>
      </c>
      <c r="W469" s="4">
        <f t="shared" si="20"/>
        <v>1992</v>
      </c>
    </row>
    <row r="470" spans="19:23" x14ac:dyDescent="0.2">
      <c r="S470" s="28" t="s">
        <v>186</v>
      </c>
      <c r="T470" s="5">
        <v>1992</v>
      </c>
      <c r="U470" s="233">
        <v>33706</v>
      </c>
      <c r="V470" s="233" t="str">
        <f t="shared" si="19"/>
        <v>0412</v>
      </c>
      <c r="W470" s="4">
        <f t="shared" si="20"/>
        <v>1992</v>
      </c>
    </row>
    <row r="471" spans="19:23" x14ac:dyDescent="0.2">
      <c r="S471" s="28" t="s">
        <v>187</v>
      </c>
      <c r="T471" s="5">
        <v>1992</v>
      </c>
      <c r="U471" s="233">
        <v>33707</v>
      </c>
      <c r="V471" s="233" t="str">
        <f t="shared" si="19"/>
        <v>0413</v>
      </c>
      <c r="W471" s="4">
        <f t="shared" si="20"/>
        <v>1992</v>
      </c>
    </row>
    <row r="472" spans="19:23" x14ac:dyDescent="0.2">
      <c r="S472" s="28" t="s">
        <v>188</v>
      </c>
      <c r="T472" s="5">
        <v>1992</v>
      </c>
      <c r="U472" s="233">
        <v>33708</v>
      </c>
      <c r="V472" s="233" t="str">
        <f t="shared" si="19"/>
        <v>0414</v>
      </c>
      <c r="W472" s="4">
        <f t="shared" si="20"/>
        <v>1992</v>
      </c>
    </row>
    <row r="473" spans="19:23" x14ac:dyDescent="0.2">
      <c r="S473" s="28" t="s">
        <v>189</v>
      </c>
      <c r="T473" s="5">
        <v>1992</v>
      </c>
      <c r="U473" s="233">
        <v>33709</v>
      </c>
      <c r="V473" s="233" t="str">
        <f t="shared" si="19"/>
        <v>0415</v>
      </c>
      <c r="W473" s="4">
        <f t="shared" si="20"/>
        <v>1992</v>
      </c>
    </row>
    <row r="474" spans="19:23" x14ac:dyDescent="0.2">
      <c r="S474" s="28" t="s">
        <v>190</v>
      </c>
      <c r="T474" s="5">
        <v>1992</v>
      </c>
      <c r="U474" s="233">
        <v>33710</v>
      </c>
      <c r="V474" s="233" t="str">
        <f t="shared" si="19"/>
        <v>0416</v>
      </c>
      <c r="W474" s="4">
        <f t="shared" si="20"/>
        <v>1992</v>
      </c>
    </row>
    <row r="475" spans="19:23" x14ac:dyDescent="0.2">
      <c r="S475" s="28" t="s">
        <v>191</v>
      </c>
      <c r="T475" s="5">
        <v>1992</v>
      </c>
      <c r="U475" s="233">
        <v>33711</v>
      </c>
      <c r="V475" s="233" t="str">
        <f t="shared" si="19"/>
        <v>0417</v>
      </c>
      <c r="W475" s="4">
        <f t="shared" si="20"/>
        <v>1992</v>
      </c>
    </row>
    <row r="476" spans="19:23" x14ac:dyDescent="0.2">
      <c r="S476" s="28" t="s">
        <v>192</v>
      </c>
      <c r="T476" s="5">
        <v>1992</v>
      </c>
      <c r="U476" s="233">
        <v>33712</v>
      </c>
      <c r="V476" s="233" t="str">
        <f t="shared" si="19"/>
        <v>0418</v>
      </c>
      <c r="W476" s="4">
        <f t="shared" si="20"/>
        <v>1992</v>
      </c>
    </row>
    <row r="477" spans="19:23" x14ac:dyDescent="0.2">
      <c r="S477" s="28" t="s">
        <v>193</v>
      </c>
      <c r="T477" s="5">
        <v>1992</v>
      </c>
      <c r="U477" s="233">
        <v>33713</v>
      </c>
      <c r="V477" s="233" t="str">
        <f t="shared" si="19"/>
        <v>0419</v>
      </c>
      <c r="W477" s="4">
        <f t="shared" si="20"/>
        <v>1992</v>
      </c>
    </row>
    <row r="478" spans="19:23" x14ac:dyDescent="0.2">
      <c r="S478" s="28" t="s">
        <v>194</v>
      </c>
      <c r="T478" s="5">
        <v>1992</v>
      </c>
      <c r="U478" s="233">
        <v>33714</v>
      </c>
      <c r="V478" s="233" t="str">
        <f t="shared" si="19"/>
        <v>0420</v>
      </c>
      <c r="W478" s="4">
        <f t="shared" si="20"/>
        <v>1992</v>
      </c>
    </row>
    <row r="479" spans="19:23" x14ac:dyDescent="0.2">
      <c r="S479" s="28" t="s">
        <v>195</v>
      </c>
      <c r="T479" s="5">
        <v>1992</v>
      </c>
      <c r="U479" s="233">
        <v>33715</v>
      </c>
      <c r="V479" s="233" t="str">
        <f t="shared" si="19"/>
        <v>0421</v>
      </c>
      <c r="W479" s="4">
        <f t="shared" si="20"/>
        <v>1992</v>
      </c>
    </row>
    <row r="480" spans="19:23" x14ac:dyDescent="0.2">
      <c r="S480" s="28" t="s">
        <v>196</v>
      </c>
      <c r="T480" s="5">
        <v>1992</v>
      </c>
      <c r="U480" s="233">
        <v>33716</v>
      </c>
      <c r="V480" s="233" t="str">
        <f t="shared" si="19"/>
        <v>0422</v>
      </c>
      <c r="W480" s="4">
        <f t="shared" si="20"/>
        <v>1992</v>
      </c>
    </row>
    <row r="481" spans="19:23" x14ac:dyDescent="0.2">
      <c r="S481" s="28" t="s">
        <v>197</v>
      </c>
      <c r="T481" s="5">
        <v>1992</v>
      </c>
      <c r="U481" s="233">
        <v>33717</v>
      </c>
      <c r="V481" s="233" t="str">
        <f t="shared" si="19"/>
        <v>0423</v>
      </c>
      <c r="W481" s="4">
        <f t="shared" si="20"/>
        <v>1992</v>
      </c>
    </row>
    <row r="482" spans="19:23" x14ac:dyDescent="0.2">
      <c r="S482" s="28" t="s">
        <v>198</v>
      </c>
      <c r="T482" s="5">
        <v>1992</v>
      </c>
      <c r="U482" s="233">
        <v>33718</v>
      </c>
      <c r="V482" s="233" t="str">
        <f t="shared" si="19"/>
        <v>0424</v>
      </c>
      <c r="W482" s="4">
        <f t="shared" si="20"/>
        <v>1992</v>
      </c>
    </row>
    <row r="483" spans="19:23" x14ac:dyDescent="0.2">
      <c r="S483" s="28" t="s">
        <v>199</v>
      </c>
      <c r="T483" s="5">
        <v>1992</v>
      </c>
      <c r="U483" s="233">
        <v>33719</v>
      </c>
      <c r="V483" s="233" t="str">
        <f t="shared" si="19"/>
        <v>0425</v>
      </c>
      <c r="W483" s="4">
        <f t="shared" si="20"/>
        <v>1992</v>
      </c>
    </row>
    <row r="484" spans="19:23" x14ac:dyDescent="0.2">
      <c r="S484" s="28" t="s">
        <v>200</v>
      </c>
      <c r="T484" s="5">
        <v>1992</v>
      </c>
      <c r="U484" s="233">
        <v>33720</v>
      </c>
      <c r="V484" s="233" t="str">
        <f t="shared" si="19"/>
        <v>0426</v>
      </c>
      <c r="W484" s="4">
        <f t="shared" si="20"/>
        <v>1992</v>
      </c>
    </row>
    <row r="485" spans="19:23" x14ac:dyDescent="0.2">
      <c r="S485" s="28" t="s">
        <v>201</v>
      </c>
      <c r="T485" s="5">
        <v>1992</v>
      </c>
      <c r="U485" s="233">
        <v>33721</v>
      </c>
      <c r="V485" s="233" t="str">
        <f t="shared" si="19"/>
        <v>0427</v>
      </c>
      <c r="W485" s="4">
        <f t="shared" si="20"/>
        <v>1992</v>
      </c>
    </row>
    <row r="486" spans="19:23" x14ac:dyDescent="0.2">
      <c r="S486" s="28" t="s">
        <v>202</v>
      </c>
      <c r="T486" s="5">
        <v>1992</v>
      </c>
      <c r="U486" s="233">
        <v>33722</v>
      </c>
      <c r="V486" s="233" t="str">
        <f t="shared" si="19"/>
        <v>0428</v>
      </c>
      <c r="W486" s="4">
        <f t="shared" si="20"/>
        <v>1992</v>
      </c>
    </row>
    <row r="487" spans="19:23" x14ac:dyDescent="0.2">
      <c r="S487" s="28" t="s">
        <v>203</v>
      </c>
      <c r="T487" s="5">
        <v>1992</v>
      </c>
      <c r="U487" s="233">
        <v>33723</v>
      </c>
      <c r="V487" s="233" t="str">
        <f t="shared" si="19"/>
        <v>0429</v>
      </c>
      <c r="W487" s="4">
        <f t="shared" si="20"/>
        <v>1992</v>
      </c>
    </row>
    <row r="488" spans="19:23" x14ac:dyDescent="0.2">
      <c r="S488" s="28" t="s">
        <v>204</v>
      </c>
      <c r="T488" s="5">
        <v>1992</v>
      </c>
      <c r="U488" s="233">
        <v>33724</v>
      </c>
      <c r="V488" s="233" t="str">
        <f t="shared" si="19"/>
        <v>0430</v>
      </c>
      <c r="W488" s="4">
        <f t="shared" si="20"/>
        <v>1992</v>
      </c>
    </row>
    <row r="489" spans="19:23" x14ac:dyDescent="0.2">
      <c r="S489" s="28" t="s">
        <v>205</v>
      </c>
      <c r="T489" s="5">
        <v>1992</v>
      </c>
      <c r="U489" s="233">
        <v>33725</v>
      </c>
      <c r="V489" s="233" t="str">
        <f t="shared" si="19"/>
        <v>0501</v>
      </c>
      <c r="W489" s="4">
        <f t="shared" si="20"/>
        <v>1992</v>
      </c>
    </row>
    <row r="490" spans="19:23" x14ac:dyDescent="0.2">
      <c r="S490" s="28" t="s">
        <v>206</v>
      </c>
      <c r="T490" s="5">
        <v>1992</v>
      </c>
      <c r="U490" s="233">
        <v>33726</v>
      </c>
      <c r="V490" s="233" t="str">
        <f t="shared" si="19"/>
        <v>0502</v>
      </c>
      <c r="W490" s="4">
        <f t="shared" si="20"/>
        <v>1992</v>
      </c>
    </row>
    <row r="491" spans="19:23" x14ac:dyDescent="0.2">
      <c r="S491" s="28" t="s">
        <v>207</v>
      </c>
      <c r="T491" s="5">
        <v>1992</v>
      </c>
      <c r="U491" s="233">
        <v>33727</v>
      </c>
      <c r="V491" s="233" t="str">
        <f t="shared" si="19"/>
        <v>0503</v>
      </c>
      <c r="W491" s="4">
        <f t="shared" si="20"/>
        <v>1992</v>
      </c>
    </row>
    <row r="492" spans="19:23" x14ac:dyDescent="0.2">
      <c r="S492" s="28" t="s">
        <v>208</v>
      </c>
      <c r="T492" s="5">
        <v>1992</v>
      </c>
      <c r="U492" s="233">
        <v>33728</v>
      </c>
      <c r="V492" s="233" t="str">
        <f t="shared" si="19"/>
        <v>0504</v>
      </c>
      <c r="W492" s="4">
        <f t="shared" si="20"/>
        <v>1992</v>
      </c>
    </row>
    <row r="493" spans="19:23" x14ac:dyDescent="0.2">
      <c r="S493" s="28" t="s">
        <v>209</v>
      </c>
      <c r="T493" s="5">
        <v>1992</v>
      </c>
      <c r="U493" s="233">
        <v>33729</v>
      </c>
      <c r="V493" s="233" t="str">
        <f t="shared" si="19"/>
        <v>0505</v>
      </c>
      <c r="W493" s="4">
        <f t="shared" si="20"/>
        <v>1992</v>
      </c>
    </row>
    <row r="494" spans="19:23" x14ac:dyDescent="0.2">
      <c r="S494" s="28" t="s">
        <v>210</v>
      </c>
      <c r="T494" s="5">
        <v>1992</v>
      </c>
      <c r="U494" s="233">
        <v>33730</v>
      </c>
      <c r="V494" s="233" t="str">
        <f t="shared" si="19"/>
        <v>0506</v>
      </c>
      <c r="W494" s="4">
        <f t="shared" si="20"/>
        <v>1992</v>
      </c>
    </row>
    <row r="495" spans="19:23" x14ac:dyDescent="0.2">
      <c r="S495" s="28" t="s">
        <v>211</v>
      </c>
      <c r="T495" s="5">
        <v>1992</v>
      </c>
      <c r="U495" s="233">
        <v>33731</v>
      </c>
      <c r="V495" s="233" t="str">
        <f t="shared" si="19"/>
        <v>0507</v>
      </c>
      <c r="W495" s="4">
        <f t="shared" si="20"/>
        <v>1992</v>
      </c>
    </row>
    <row r="496" spans="19:23" x14ac:dyDescent="0.2">
      <c r="S496" s="28" t="s">
        <v>212</v>
      </c>
      <c r="T496" s="5">
        <v>1992</v>
      </c>
      <c r="U496" s="233">
        <v>33732</v>
      </c>
      <c r="V496" s="233" t="str">
        <f t="shared" si="19"/>
        <v>0508</v>
      </c>
      <c r="W496" s="4">
        <f t="shared" si="20"/>
        <v>1992</v>
      </c>
    </row>
    <row r="497" spans="19:23" x14ac:dyDescent="0.2">
      <c r="S497" s="28" t="s">
        <v>213</v>
      </c>
      <c r="T497" s="5">
        <v>1992</v>
      </c>
      <c r="U497" s="233">
        <v>33733</v>
      </c>
      <c r="V497" s="233" t="str">
        <f t="shared" si="19"/>
        <v>0509</v>
      </c>
      <c r="W497" s="4">
        <f t="shared" si="20"/>
        <v>1992</v>
      </c>
    </row>
    <row r="498" spans="19:23" x14ac:dyDescent="0.2">
      <c r="S498" s="28" t="s">
        <v>214</v>
      </c>
      <c r="T498" s="5">
        <v>1992</v>
      </c>
      <c r="U498" s="233">
        <v>33734</v>
      </c>
      <c r="V498" s="233" t="str">
        <f t="shared" si="19"/>
        <v>0510</v>
      </c>
      <c r="W498" s="4">
        <f t="shared" si="20"/>
        <v>1992</v>
      </c>
    </row>
    <row r="499" spans="19:23" x14ac:dyDescent="0.2">
      <c r="S499" s="28" t="s">
        <v>215</v>
      </c>
      <c r="T499" s="5">
        <v>1992</v>
      </c>
      <c r="U499" s="233">
        <v>33735</v>
      </c>
      <c r="V499" s="233" t="str">
        <f t="shared" si="19"/>
        <v>0511</v>
      </c>
      <c r="W499" s="4">
        <f t="shared" si="20"/>
        <v>1992</v>
      </c>
    </row>
    <row r="500" spans="19:23" x14ac:dyDescent="0.2">
      <c r="S500" s="28" t="s">
        <v>216</v>
      </c>
      <c r="T500" s="5">
        <v>1992</v>
      </c>
      <c r="U500" s="233">
        <v>33736</v>
      </c>
      <c r="V500" s="233" t="str">
        <f t="shared" si="19"/>
        <v>0512</v>
      </c>
      <c r="W500" s="4">
        <f t="shared" si="20"/>
        <v>1992</v>
      </c>
    </row>
    <row r="501" spans="19:23" x14ac:dyDescent="0.2">
      <c r="S501" s="28" t="s">
        <v>217</v>
      </c>
      <c r="T501" s="5">
        <v>1992</v>
      </c>
      <c r="U501" s="233">
        <v>33737</v>
      </c>
      <c r="V501" s="233" t="str">
        <f t="shared" si="19"/>
        <v>0513</v>
      </c>
      <c r="W501" s="4">
        <f t="shared" si="20"/>
        <v>1992</v>
      </c>
    </row>
    <row r="502" spans="19:23" x14ac:dyDescent="0.2">
      <c r="S502" s="28" t="s">
        <v>218</v>
      </c>
      <c r="T502" s="5">
        <v>1992</v>
      </c>
      <c r="U502" s="233">
        <v>33738</v>
      </c>
      <c r="V502" s="233" t="str">
        <f t="shared" si="19"/>
        <v>0514</v>
      </c>
      <c r="W502" s="4">
        <f t="shared" si="20"/>
        <v>1992</v>
      </c>
    </row>
    <row r="503" spans="19:23" x14ac:dyDescent="0.2">
      <c r="S503" s="28" t="s">
        <v>219</v>
      </c>
      <c r="T503" s="5">
        <v>1992</v>
      </c>
      <c r="U503" s="233">
        <v>33739</v>
      </c>
      <c r="V503" s="233" t="str">
        <f t="shared" si="19"/>
        <v>0515</v>
      </c>
      <c r="W503" s="4">
        <f t="shared" si="20"/>
        <v>1992</v>
      </c>
    </row>
    <row r="504" spans="19:23" x14ac:dyDescent="0.2">
      <c r="S504" s="28" t="s">
        <v>220</v>
      </c>
      <c r="T504" s="5">
        <v>1992</v>
      </c>
      <c r="U504" s="233">
        <v>33740</v>
      </c>
      <c r="V504" s="233" t="str">
        <f t="shared" si="19"/>
        <v>0516</v>
      </c>
      <c r="W504" s="4">
        <f t="shared" si="20"/>
        <v>1992</v>
      </c>
    </row>
    <row r="505" spans="19:23" x14ac:dyDescent="0.2">
      <c r="S505" s="28" t="s">
        <v>221</v>
      </c>
      <c r="T505" s="5">
        <v>1992</v>
      </c>
      <c r="U505" s="233">
        <v>33741</v>
      </c>
      <c r="V505" s="233" t="str">
        <f t="shared" si="19"/>
        <v>0517</v>
      </c>
      <c r="W505" s="4">
        <f t="shared" si="20"/>
        <v>1992</v>
      </c>
    </row>
    <row r="506" spans="19:23" x14ac:dyDescent="0.2">
      <c r="S506" s="28" t="s">
        <v>222</v>
      </c>
      <c r="T506" s="5">
        <v>1992</v>
      </c>
      <c r="U506" s="233">
        <v>33742</v>
      </c>
      <c r="V506" s="233" t="str">
        <f t="shared" si="19"/>
        <v>0518</v>
      </c>
      <c r="W506" s="4">
        <f t="shared" si="20"/>
        <v>1992</v>
      </c>
    </row>
    <row r="507" spans="19:23" x14ac:dyDescent="0.2">
      <c r="S507" s="28" t="s">
        <v>223</v>
      </c>
      <c r="T507" s="5">
        <v>1992</v>
      </c>
      <c r="U507" s="233">
        <v>33743</v>
      </c>
      <c r="V507" s="233" t="str">
        <f t="shared" si="19"/>
        <v>0519</v>
      </c>
      <c r="W507" s="4">
        <f t="shared" si="20"/>
        <v>1992</v>
      </c>
    </row>
    <row r="508" spans="19:23" x14ac:dyDescent="0.2">
      <c r="S508" s="28" t="s">
        <v>224</v>
      </c>
      <c r="T508" s="5">
        <v>1992</v>
      </c>
      <c r="U508" s="233">
        <v>33744</v>
      </c>
      <c r="V508" s="233" t="str">
        <f t="shared" si="19"/>
        <v>0520</v>
      </c>
      <c r="W508" s="4">
        <f t="shared" si="20"/>
        <v>1992</v>
      </c>
    </row>
    <row r="509" spans="19:23" x14ac:dyDescent="0.2">
      <c r="S509" s="28" t="s">
        <v>225</v>
      </c>
      <c r="T509" s="5">
        <v>1992</v>
      </c>
      <c r="U509" s="233">
        <v>33745</v>
      </c>
      <c r="V509" s="233" t="str">
        <f t="shared" si="19"/>
        <v>0521</v>
      </c>
      <c r="W509" s="4">
        <f t="shared" si="20"/>
        <v>1992</v>
      </c>
    </row>
    <row r="510" spans="19:23" x14ac:dyDescent="0.2">
      <c r="S510" s="28" t="s">
        <v>226</v>
      </c>
      <c r="T510" s="5">
        <v>1992</v>
      </c>
      <c r="U510" s="233">
        <v>33746</v>
      </c>
      <c r="V510" s="233" t="str">
        <f t="shared" si="19"/>
        <v>0522</v>
      </c>
      <c r="W510" s="4">
        <f t="shared" si="20"/>
        <v>1992</v>
      </c>
    </row>
    <row r="511" spans="19:23" x14ac:dyDescent="0.2">
      <c r="S511" s="28" t="s">
        <v>227</v>
      </c>
      <c r="T511" s="5">
        <v>1992</v>
      </c>
      <c r="U511" s="233">
        <v>33747</v>
      </c>
      <c r="V511" s="233" t="str">
        <f t="shared" si="19"/>
        <v>0523</v>
      </c>
      <c r="W511" s="4">
        <f t="shared" si="20"/>
        <v>1992</v>
      </c>
    </row>
    <row r="512" spans="19:23" x14ac:dyDescent="0.2">
      <c r="S512" s="28" t="s">
        <v>228</v>
      </c>
      <c r="T512" s="5">
        <v>1992</v>
      </c>
      <c r="U512" s="233">
        <v>33748</v>
      </c>
      <c r="V512" s="233" t="str">
        <f t="shared" si="19"/>
        <v>0524</v>
      </c>
      <c r="W512" s="4">
        <f t="shared" si="20"/>
        <v>1992</v>
      </c>
    </row>
    <row r="513" spans="19:23" x14ac:dyDescent="0.2">
      <c r="S513" s="28" t="s">
        <v>229</v>
      </c>
      <c r="T513" s="5">
        <v>1992</v>
      </c>
      <c r="U513" s="233">
        <v>33749</v>
      </c>
      <c r="V513" s="233" t="str">
        <f t="shared" si="19"/>
        <v>0525</v>
      </c>
      <c r="W513" s="4">
        <f t="shared" si="20"/>
        <v>1992</v>
      </c>
    </row>
    <row r="514" spans="19:23" x14ac:dyDescent="0.2">
      <c r="S514" s="28" t="s">
        <v>230</v>
      </c>
      <c r="T514" s="5">
        <v>1992</v>
      </c>
      <c r="U514" s="233">
        <v>33750</v>
      </c>
      <c r="V514" s="233" t="str">
        <f t="shared" si="19"/>
        <v>0526</v>
      </c>
      <c r="W514" s="4">
        <f t="shared" si="20"/>
        <v>1992</v>
      </c>
    </row>
    <row r="515" spans="19:23" x14ac:dyDescent="0.2">
      <c r="S515" s="28" t="s">
        <v>231</v>
      </c>
      <c r="T515" s="5">
        <v>1992</v>
      </c>
      <c r="U515" s="233">
        <v>33751</v>
      </c>
      <c r="V515" s="233" t="str">
        <f t="shared" si="19"/>
        <v>0527</v>
      </c>
      <c r="W515" s="4">
        <f t="shared" si="20"/>
        <v>1992</v>
      </c>
    </row>
    <row r="516" spans="19:23" x14ac:dyDescent="0.2">
      <c r="S516" s="28" t="s">
        <v>232</v>
      </c>
      <c r="T516" s="5">
        <v>1992</v>
      </c>
      <c r="U516" s="233">
        <v>33752</v>
      </c>
      <c r="V516" s="233" t="str">
        <f t="shared" ref="V516:V579" si="21">TEXT(MONTH(U516),"00") &amp;TEXT(DAY(U516),"00")</f>
        <v>0528</v>
      </c>
      <c r="W516" s="4">
        <f t="shared" ref="W516:W579" si="22">YEAR(U516)</f>
        <v>1992</v>
      </c>
    </row>
    <row r="517" spans="19:23" x14ac:dyDescent="0.2">
      <c r="S517" s="28" t="s">
        <v>233</v>
      </c>
      <c r="T517" s="5">
        <v>1992</v>
      </c>
      <c r="U517" s="233">
        <v>33753</v>
      </c>
      <c r="V517" s="233" t="str">
        <f t="shared" si="21"/>
        <v>0529</v>
      </c>
      <c r="W517" s="4">
        <f t="shared" si="22"/>
        <v>1992</v>
      </c>
    </row>
    <row r="518" spans="19:23" x14ac:dyDescent="0.2">
      <c r="S518" s="28" t="s">
        <v>234</v>
      </c>
      <c r="T518" s="5">
        <v>1992</v>
      </c>
      <c r="U518" s="233">
        <v>33754</v>
      </c>
      <c r="V518" s="233" t="str">
        <f t="shared" si="21"/>
        <v>0530</v>
      </c>
      <c r="W518" s="4">
        <f t="shared" si="22"/>
        <v>1992</v>
      </c>
    </row>
    <row r="519" spans="19:23" x14ac:dyDescent="0.2">
      <c r="S519" s="28" t="s">
        <v>235</v>
      </c>
      <c r="T519" s="5">
        <v>1992</v>
      </c>
      <c r="U519" s="233">
        <v>33755</v>
      </c>
      <c r="V519" s="233" t="str">
        <f t="shared" si="21"/>
        <v>0531</v>
      </c>
      <c r="W519" s="4">
        <f t="shared" si="22"/>
        <v>1992</v>
      </c>
    </row>
    <row r="520" spans="19:23" x14ac:dyDescent="0.2">
      <c r="S520" s="28" t="s">
        <v>236</v>
      </c>
      <c r="T520" s="5">
        <v>1992</v>
      </c>
      <c r="U520" s="233">
        <v>33756</v>
      </c>
      <c r="V520" s="233" t="str">
        <f t="shared" si="21"/>
        <v>0601</v>
      </c>
      <c r="W520" s="4">
        <f t="shared" si="22"/>
        <v>1992</v>
      </c>
    </row>
    <row r="521" spans="19:23" x14ac:dyDescent="0.2">
      <c r="S521" s="28" t="s">
        <v>237</v>
      </c>
      <c r="T521" s="5">
        <v>1992</v>
      </c>
      <c r="U521" s="233">
        <v>33757</v>
      </c>
      <c r="V521" s="233" t="str">
        <f t="shared" si="21"/>
        <v>0602</v>
      </c>
      <c r="W521" s="4">
        <f t="shared" si="22"/>
        <v>1992</v>
      </c>
    </row>
    <row r="522" spans="19:23" x14ac:dyDescent="0.2">
      <c r="S522" s="28" t="s">
        <v>238</v>
      </c>
      <c r="T522" s="5">
        <v>1992</v>
      </c>
      <c r="U522" s="233">
        <v>33758</v>
      </c>
      <c r="V522" s="233" t="str">
        <f t="shared" si="21"/>
        <v>0603</v>
      </c>
      <c r="W522" s="4">
        <f t="shared" si="22"/>
        <v>1992</v>
      </c>
    </row>
    <row r="523" spans="19:23" x14ac:dyDescent="0.2">
      <c r="S523" s="28" t="s">
        <v>239</v>
      </c>
      <c r="T523" s="5">
        <v>1992</v>
      </c>
      <c r="U523" s="233">
        <v>33759</v>
      </c>
      <c r="V523" s="233" t="str">
        <f t="shared" si="21"/>
        <v>0604</v>
      </c>
      <c r="W523" s="4">
        <f t="shared" si="22"/>
        <v>1992</v>
      </c>
    </row>
    <row r="524" spans="19:23" x14ac:dyDescent="0.2">
      <c r="S524" s="28" t="s">
        <v>240</v>
      </c>
      <c r="T524" s="5">
        <v>1992</v>
      </c>
      <c r="U524" s="233">
        <v>33760</v>
      </c>
      <c r="V524" s="233" t="str">
        <f t="shared" si="21"/>
        <v>0605</v>
      </c>
      <c r="W524" s="4">
        <f t="shared" si="22"/>
        <v>1992</v>
      </c>
    </row>
    <row r="525" spans="19:23" x14ac:dyDescent="0.2">
      <c r="S525" s="28" t="s">
        <v>241</v>
      </c>
      <c r="T525" s="5">
        <v>1992</v>
      </c>
      <c r="U525" s="233">
        <v>33761</v>
      </c>
      <c r="V525" s="233" t="str">
        <f t="shared" si="21"/>
        <v>0606</v>
      </c>
      <c r="W525" s="4">
        <f t="shared" si="22"/>
        <v>1992</v>
      </c>
    </row>
    <row r="526" spans="19:23" x14ac:dyDescent="0.2">
      <c r="S526" s="28" t="s">
        <v>242</v>
      </c>
      <c r="T526" s="5">
        <v>1992</v>
      </c>
      <c r="U526" s="233">
        <v>33762</v>
      </c>
      <c r="V526" s="233" t="str">
        <f t="shared" si="21"/>
        <v>0607</v>
      </c>
      <c r="W526" s="4">
        <f t="shared" si="22"/>
        <v>1992</v>
      </c>
    </row>
    <row r="527" spans="19:23" x14ac:dyDescent="0.2">
      <c r="S527" s="28" t="s">
        <v>243</v>
      </c>
      <c r="T527" s="5">
        <v>1992</v>
      </c>
      <c r="U527" s="233">
        <v>33763</v>
      </c>
      <c r="V527" s="233" t="str">
        <f t="shared" si="21"/>
        <v>0608</v>
      </c>
      <c r="W527" s="4">
        <f t="shared" si="22"/>
        <v>1992</v>
      </c>
    </row>
    <row r="528" spans="19:23" x14ac:dyDescent="0.2">
      <c r="S528" s="28" t="s">
        <v>244</v>
      </c>
      <c r="T528" s="5">
        <v>1992</v>
      </c>
      <c r="U528" s="233">
        <v>33764</v>
      </c>
      <c r="V528" s="233" t="str">
        <f t="shared" si="21"/>
        <v>0609</v>
      </c>
      <c r="W528" s="4">
        <f t="shared" si="22"/>
        <v>1992</v>
      </c>
    </row>
    <row r="529" spans="19:23" x14ac:dyDescent="0.2">
      <c r="S529" s="28" t="s">
        <v>245</v>
      </c>
      <c r="T529" s="5">
        <v>1992</v>
      </c>
      <c r="U529" s="233">
        <v>33765</v>
      </c>
      <c r="V529" s="233" t="str">
        <f t="shared" si="21"/>
        <v>0610</v>
      </c>
      <c r="W529" s="4">
        <f t="shared" si="22"/>
        <v>1992</v>
      </c>
    </row>
    <row r="530" spans="19:23" x14ac:dyDescent="0.2">
      <c r="S530" s="28" t="s">
        <v>246</v>
      </c>
      <c r="T530" s="5">
        <v>1992</v>
      </c>
      <c r="U530" s="233">
        <v>33766</v>
      </c>
      <c r="V530" s="233" t="str">
        <f t="shared" si="21"/>
        <v>0611</v>
      </c>
      <c r="W530" s="4">
        <f t="shared" si="22"/>
        <v>1992</v>
      </c>
    </row>
    <row r="531" spans="19:23" x14ac:dyDescent="0.2">
      <c r="S531" s="28" t="s">
        <v>247</v>
      </c>
      <c r="T531" s="5">
        <v>1992</v>
      </c>
      <c r="U531" s="233">
        <v>33767</v>
      </c>
      <c r="V531" s="233" t="str">
        <f t="shared" si="21"/>
        <v>0612</v>
      </c>
      <c r="W531" s="4">
        <f t="shared" si="22"/>
        <v>1992</v>
      </c>
    </row>
    <row r="532" spans="19:23" x14ac:dyDescent="0.2">
      <c r="S532" s="28" t="s">
        <v>248</v>
      </c>
      <c r="T532" s="5">
        <v>1992</v>
      </c>
      <c r="U532" s="233">
        <v>33768</v>
      </c>
      <c r="V532" s="233" t="str">
        <f t="shared" si="21"/>
        <v>0613</v>
      </c>
      <c r="W532" s="4">
        <f t="shared" si="22"/>
        <v>1992</v>
      </c>
    </row>
    <row r="533" spans="19:23" x14ac:dyDescent="0.2">
      <c r="S533" s="28" t="s">
        <v>249</v>
      </c>
      <c r="T533" s="5">
        <v>1992</v>
      </c>
      <c r="U533" s="233">
        <v>33769</v>
      </c>
      <c r="V533" s="233" t="str">
        <f t="shared" si="21"/>
        <v>0614</v>
      </c>
      <c r="W533" s="4">
        <f t="shared" si="22"/>
        <v>1992</v>
      </c>
    </row>
    <row r="534" spans="19:23" x14ac:dyDescent="0.2">
      <c r="S534" s="28" t="s">
        <v>250</v>
      </c>
      <c r="T534" s="5">
        <v>1992</v>
      </c>
      <c r="U534" s="233">
        <v>33770</v>
      </c>
      <c r="V534" s="233" t="str">
        <f t="shared" si="21"/>
        <v>0615</v>
      </c>
      <c r="W534" s="4">
        <f t="shared" si="22"/>
        <v>1992</v>
      </c>
    </row>
    <row r="535" spans="19:23" x14ac:dyDescent="0.2">
      <c r="S535" s="28" t="s">
        <v>251</v>
      </c>
      <c r="T535" s="5">
        <v>1992</v>
      </c>
      <c r="U535" s="233">
        <v>33771</v>
      </c>
      <c r="V535" s="233" t="str">
        <f t="shared" si="21"/>
        <v>0616</v>
      </c>
      <c r="W535" s="4">
        <f t="shared" si="22"/>
        <v>1992</v>
      </c>
    </row>
    <row r="536" spans="19:23" x14ac:dyDescent="0.2">
      <c r="S536" s="28" t="s">
        <v>252</v>
      </c>
      <c r="T536" s="5">
        <v>1992</v>
      </c>
      <c r="U536" s="233">
        <v>33772</v>
      </c>
      <c r="V536" s="233" t="str">
        <f t="shared" si="21"/>
        <v>0617</v>
      </c>
      <c r="W536" s="4">
        <f t="shared" si="22"/>
        <v>1992</v>
      </c>
    </row>
    <row r="537" spans="19:23" x14ac:dyDescent="0.2">
      <c r="S537" s="28" t="s">
        <v>253</v>
      </c>
      <c r="T537" s="5">
        <v>1992</v>
      </c>
      <c r="U537" s="233">
        <v>33773</v>
      </c>
      <c r="V537" s="233" t="str">
        <f t="shared" si="21"/>
        <v>0618</v>
      </c>
      <c r="W537" s="4">
        <f t="shared" si="22"/>
        <v>1992</v>
      </c>
    </row>
    <row r="538" spans="19:23" x14ac:dyDescent="0.2">
      <c r="S538" s="28" t="s">
        <v>254</v>
      </c>
      <c r="T538" s="5">
        <v>1992</v>
      </c>
      <c r="U538" s="233">
        <v>33774</v>
      </c>
      <c r="V538" s="233" t="str">
        <f t="shared" si="21"/>
        <v>0619</v>
      </c>
      <c r="W538" s="4">
        <f t="shared" si="22"/>
        <v>1992</v>
      </c>
    </row>
    <row r="539" spans="19:23" x14ac:dyDescent="0.2">
      <c r="S539" s="28" t="s">
        <v>255</v>
      </c>
      <c r="T539" s="5">
        <v>1992</v>
      </c>
      <c r="U539" s="233">
        <v>33775</v>
      </c>
      <c r="V539" s="233" t="str">
        <f t="shared" si="21"/>
        <v>0620</v>
      </c>
      <c r="W539" s="4">
        <f t="shared" si="22"/>
        <v>1992</v>
      </c>
    </row>
    <row r="540" spans="19:23" x14ac:dyDescent="0.2">
      <c r="S540" s="28" t="s">
        <v>256</v>
      </c>
      <c r="T540" s="5">
        <v>1992</v>
      </c>
      <c r="U540" s="233">
        <v>33776</v>
      </c>
      <c r="V540" s="233" t="str">
        <f t="shared" si="21"/>
        <v>0621</v>
      </c>
      <c r="W540" s="4">
        <f t="shared" si="22"/>
        <v>1992</v>
      </c>
    </row>
    <row r="541" spans="19:23" x14ac:dyDescent="0.2">
      <c r="S541" s="28" t="s">
        <v>257</v>
      </c>
      <c r="T541" s="5">
        <v>1992</v>
      </c>
      <c r="U541" s="233">
        <v>33777</v>
      </c>
      <c r="V541" s="233" t="str">
        <f t="shared" si="21"/>
        <v>0622</v>
      </c>
      <c r="W541" s="4">
        <f t="shared" si="22"/>
        <v>1992</v>
      </c>
    </row>
    <row r="542" spans="19:23" x14ac:dyDescent="0.2">
      <c r="S542" s="28" t="s">
        <v>258</v>
      </c>
      <c r="T542" s="5">
        <v>1992</v>
      </c>
      <c r="U542" s="233">
        <v>33778</v>
      </c>
      <c r="V542" s="233" t="str">
        <f t="shared" si="21"/>
        <v>0623</v>
      </c>
      <c r="W542" s="4">
        <f t="shared" si="22"/>
        <v>1992</v>
      </c>
    </row>
    <row r="543" spans="19:23" x14ac:dyDescent="0.2">
      <c r="S543" s="28" t="s">
        <v>259</v>
      </c>
      <c r="T543" s="5">
        <v>1992</v>
      </c>
      <c r="U543" s="233">
        <v>33779</v>
      </c>
      <c r="V543" s="233" t="str">
        <f t="shared" si="21"/>
        <v>0624</v>
      </c>
      <c r="W543" s="4">
        <f t="shared" si="22"/>
        <v>1992</v>
      </c>
    </row>
    <row r="544" spans="19:23" x14ac:dyDescent="0.2">
      <c r="S544" s="28" t="s">
        <v>260</v>
      </c>
      <c r="T544" s="5">
        <v>1992</v>
      </c>
      <c r="U544" s="233">
        <v>33780</v>
      </c>
      <c r="V544" s="233" t="str">
        <f t="shared" si="21"/>
        <v>0625</v>
      </c>
      <c r="W544" s="4">
        <f t="shared" si="22"/>
        <v>1992</v>
      </c>
    </row>
    <row r="545" spans="19:23" x14ac:dyDescent="0.2">
      <c r="S545" s="28" t="s">
        <v>261</v>
      </c>
      <c r="T545" s="5">
        <v>1992</v>
      </c>
      <c r="U545" s="233">
        <v>33781</v>
      </c>
      <c r="V545" s="233" t="str">
        <f t="shared" si="21"/>
        <v>0626</v>
      </c>
      <c r="W545" s="4">
        <f t="shared" si="22"/>
        <v>1992</v>
      </c>
    </row>
    <row r="546" spans="19:23" x14ac:dyDescent="0.2">
      <c r="S546" s="28" t="s">
        <v>262</v>
      </c>
      <c r="T546" s="5">
        <v>1992</v>
      </c>
      <c r="U546" s="233">
        <v>33782</v>
      </c>
      <c r="V546" s="233" t="str">
        <f t="shared" si="21"/>
        <v>0627</v>
      </c>
      <c r="W546" s="4">
        <f t="shared" si="22"/>
        <v>1992</v>
      </c>
    </row>
    <row r="547" spans="19:23" x14ac:dyDescent="0.2">
      <c r="S547" s="28" t="s">
        <v>263</v>
      </c>
      <c r="T547" s="5">
        <v>1992</v>
      </c>
      <c r="U547" s="233">
        <v>33783</v>
      </c>
      <c r="V547" s="233" t="str">
        <f t="shared" si="21"/>
        <v>0628</v>
      </c>
      <c r="W547" s="4">
        <f t="shared" si="22"/>
        <v>1992</v>
      </c>
    </row>
    <row r="548" spans="19:23" x14ac:dyDescent="0.2">
      <c r="S548" s="28" t="s">
        <v>264</v>
      </c>
      <c r="T548" s="5">
        <v>1992</v>
      </c>
      <c r="U548" s="233">
        <v>33784</v>
      </c>
      <c r="V548" s="233" t="str">
        <f t="shared" si="21"/>
        <v>0629</v>
      </c>
      <c r="W548" s="4">
        <f t="shared" si="22"/>
        <v>1992</v>
      </c>
    </row>
    <row r="549" spans="19:23" x14ac:dyDescent="0.2">
      <c r="S549" s="28" t="s">
        <v>265</v>
      </c>
      <c r="T549" s="5">
        <v>1992</v>
      </c>
      <c r="U549" s="233">
        <v>33785</v>
      </c>
      <c r="V549" s="233" t="str">
        <f t="shared" si="21"/>
        <v>0630</v>
      </c>
      <c r="W549" s="4">
        <f t="shared" si="22"/>
        <v>1992</v>
      </c>
    </row>
    <row r="550" spans="19:23" x14ac:dyDescent="0.2">
      <c r="S550" s="28" t="s">
        <v>266</v>
      </c>
      <c r="T550" s="5">
        <v>1992</v>
      </c>
      <c r="U550" s="233">
        <v>33786</v>
      </c>
      <c r="V550" s="233" t="str">
        <f t="shared" si="21"/>
        <v>0701</v>
      </c>
      <c r="W550" s="4">
        <f t="shared" si="22"/>
        <v>1992</v>
      </c>
    </row>
    <row r="551" spans="19:23" x14ac:dyDescent="0.2">
      <c r="S551" s="28" t="s">
        <v>267</v>
      </c>
      <c r="T551" s="5">
        <v>1992</v>
      </c>
      <c r="U551" s="233">
        <v>33787</v>
      </c>
      <c r="V551" s="233" t="str">
        <f t="shared" si="21"/>
        <v>0702</v>
      </c>
      <c r="W551" s="4">
        <f t="shared" si="22"/>
        <v>1992</v>
      </c>
    </row>
    <row r="552" spans="19:23" x14ac:dyDescent="0.2">
      <c r="S552" s="28" t="s">
        <v>268</v>
      </c>
      <c r="T552" s="5">
        <v>1992</v>
      </c>
      <c r="U552" s="233">
        <v>33788</v>
      </c>
      <c r="V552" s="233" t="str">
        <f t="shared" si="21"/>
        <v>0703</v>
      </c>
      <c r="W552" s="4">
        <f t="shared" si="22"/>
        <v>1992</v>
      </c>
    </row>
    <row r="553" spans="19:23" x14ac:dyDescent="0.2">
      <c r="S553" s="28" t="s">
        <v>269</v>
      </c>
      <c r="T553" s="5">
        <v>1992</v>
      </c>
      <c r="U553" s="233">
        <v>33789</v>
      </c>
      <c r="V553" s="233" t="str">
        <f t="shared" si="21"/>
        <v>0704</v>
      </c>
      <c r="W553" s="4">
        <f t="shared" si="22"/>
        <v>1992</v>
      </c>
    </row>
    <row r="554" spans="19:23" x14ac:dyDescent="0.2">
      <c r="S554" s="28" t="s">
        <v>270</v>
      </c>
      <c r="T554" s="5">
        <v>1992</v>
      </c>
      <c r="U554" s="233">
        <v>33790</v>
      </c>
      <c r="V554" s="233" t="str">
        <f t="shared" si="21"/>
        <v>0705</v>
      </c>
      <c r="W554" s="4">
        <f t="shared" si="22"/>
        <v>1992</v>
      </c>
    </row>
    <row r="555" spans="19:23" x14ac:dyDescent="0.2">
      <c r="S555" s="28" t="s">
        <v>271</v>
      </c>
      <c r="T555" s="5">
        <v>1992</v>
      </c>
      <c r="U555" s="233">
        <v>33791</v>
      </c>
      <c r="V555" s="233" t="str">
        <f t="shared" si="21"/>
        <v>0706</v>
      </c>
      <c r="W555" s="4">
        <f t="shared" si="22"/>
        <v>1992</v>
      </c>
    </row>
    <row r="556" spans="19:23" x14ac:dyDescent="0.2">
      <c r="S556" s="28" t="s">
        <v>272</v>
      </c>
      <c r="T556" s="5">
        <v>1992</v>
      </c>
      <c r="U556" s="233">
        <v>33792</v>
      </c>
      <c r="V556" s="233" t="str">
        <f t="shared" si="21"/>
        <v>0707</v>
      </c>
      <c r="W556" s="4">
        <f t="shared" si="22"/>
        <v>1992</v>
      </c>
    </row>
    <row r="557" spans="19:23" x14ac:dyDescent="0.2">
      <c r="S557" s="28" t="s">
        <v>273</v>
      </c>
      <c r="T557" s="5">
        <v>1992</v>
      </c>
      <c r="U557" s="233">
        <v>33793</v>
      </c>
      <c r="V557" s="233" t="str">
        <f t="shared" si="21"/>
        <v>0708</v>
      </c>
      <c r="W557" s="4">
        <f t="shared" si="22"/>
        <v>1992</v>
      </c>
    </row>
    <row r="558" spans="19:23" x14ac:dyDescent="0.2">
      <c r="S558" s="28" t="s">
        <v>274</v>
      </c>
      <c r="T558" s="5">
        <v>1992</v>
      </c>
      <c r="U558" s="233">
        <v>33794</v>
      </c>
      <c r="V558" s="233" t="str">
        <f t="shared" si="21"/>
        <v>0709</v>
      </c>
      <c r="W558" s="4">
        <f t="shared" si="22"/>
        <v>1992</v>
      </c>
    </row>
    <row r="559" spans="19:23" x14ac:dyDescent="0.2">
      <c r="S559" s="28" t="s">
        <v>275</v>
      </c>
      <c r="T559" s="5">
        <v>1992</v>
      </c>
      <c r="U559" s="233">
        <v>33795</v>
      </c>
      <c r="V559" s="233" t="str">
        <f t="shared" si="21"/>
        <v>0710</v>
      </c>
      <c r="W559" s="4">
        <f t="shared" si="22"/>
        <v>1992</v>
      </c>
    </row>
    <row r="560" spans="19:23" x14ac:dyDescent="0.2">
      <c r="S560" s="28" t="s">
        <v>276</v>
      </c>
      <c r="T560" s="5">
        <v>1992</v>
      </c>
      <c r="U560" s="233">
        <v>33796</v>
      </c>
      <c r="V560" s="233" t="str">
        <f t="shared" si="21"/>
        <v>0711</v>
      </c>
      <c r="W560" s="4">
        <f t="shared" si="22"/>
        <v>1992</v>
      </c>
    </row>
    <row r="561" spans="19:23" x14ac:dyDescent="0.2">
      <c r="S561" s="28" t="s">
        <v>277</v>
      </c>
      <c r="T561" s="5">
        <v>1992</v>
      </c>
      <c r="U561" s="233">
        <v>33797</v>
      </c>
      <c r="V561" s="233" t="str">
        <f t="shared" si="21"/>
        <v>0712</v>
      </c>
      <c r="W561" s="4">
        <f t="shared" si="22"/>
        <v>1992</v>
      </c>
    </row>
    <row r="562" spans="19:23" x14ac:dyDescent="0.2">
      <c r="S562" s="28" t="s">
        <v>278</v>
      </c>
      <c r="T562" s="5">
        <v>1992</v>
      </c>
      <c r="U562" s="233">
        <v>33798</v>
      </c>
      <c r="V562" s="233" t="str">
        <f t="shared" si="21"/>
        <v>0713</v>
      </c>
      <c r="W562" s="4">
        <f t="shared" si="22"/>
        <v>1992</v>
      </c>
    </row>
    <row r="563" spans="19:23" x14ac:dyDescent="0.2">
      <c r="S563" s="28" t="s">
        <v>279</v>
      </c>
      <c r="T563" s="5">
        <v>1992</v>
      </c>
      <c r="U563" s="233">
        <v>33799</v>
      </c>
      <c r="V563" s="233" t="str">
        <f t="shared" si="21"/>
        <v>0714</v>
      </c>
      <c r="W563" s="4">
        <f t="shared" si="22"/>
        <v>1992</v>
      </c>
    </row>
    <row r="564" spans="19:23" x14ac:dyDescent="0.2">
      <c r="S564" s="28" t="s">
        <v>280</v>
      </c>
      <c r="T564" s="5">
        <v>1992</v>
      </c>
      <c r="U564" s="233">
        <v>33800</v>
      </c>
      <c r="V564" s="233" t="str">
        <f t="shared" si="21"/>
        <v>0715</v>
      </c>
      <c r="W564" s="4">
        <f t="shared" si="22"/>
        <v>1992</v>
      </c>
    </row>
    <row r="565" spans="19:23" x14ac:dyDescent="0.2">
      <c r="S565" s="28" t="s">
        <v>281</v>
      </c>
      <c r="T565" s="5">
        <v>1992</v>
      </c>
      <c r="U565" s="233">
        <v>33801</v>
      </c>
      <c r="V565" s="233" t="str">
        <f t="shared" si="21"/>
        <v>0716</v>
      </c>
      <c r="W565" s="4">
        <f t="shared" si="22"/>
        <v>1992</v>
      </c>
    </row>
    <row r="566" spans="19:23" x14ac:dyDescent="0.2">
      <c r="S566" s="28" t="s">
        <v>282</v>
      </c>
      <c r="T566" s="5">
        <v>1992</v>
      </c>
      <c r="U566" s="233">
        <v>33802</v>
      </c>
      <c r="V566" s="233" t="str">
        <f t="shared" si="21"/>
        <v>0717</v>
      </c>
      <c r="W566" s="4">
        <f t="shared" si="22"/>
        <v>1992</v>
      </c>
    </row>
    <row r="567" spans="19:23" x14ac:dyDescent="0.2">
      <c r="S567" s="28" t="s">
        <v>283</v>
      </c>
      <c r="T567" s="5">
        <v>1992</v>
      </c>
      <c r="U567" s="233">
        <v>33803</v>
      </c>
      <c r="V567" s="233" t="str">
        <f t="shared" si="21"/>
        <v>0718</v>
      </c>
      <c r="W567" s="4">
        <f t="shared" si="22"/>
        <v>1992</v>
      </c>
    </row>
    <row r="568" spans="19:23" x14ac:dyDescent="0.2">
      <c r="S568" s="28" t="s">
        <v>284</v>
      </c>
      <c r="T568" s="5">
        <v>1992</v>
      </c>
      <c r="U568" s="233">
        <v>33804</v>
      </c>
      <c r="V568" s="233" t="str">
        <f t="shared" si="21"/>
        <v>0719</v>
      </c>
      <c r="W568" s="4">
        <f t="shared" si="22"/>
        <v>1992</v>
      </c>
    </row>
    <row r="569" spans="19:23" x14ac:dyDescent="0.2">
      <c r="S569" s="28" t="s">
        <v>285</v>
      </c>
      <c r="T569" s="5">
        <v>1992</v>
      </c>
      <c r="U569" s="233">
        <v>33805</v>
      </c>
      <c r="V569" s="233" t="str">
        <f t="shared" si="21"/>
        <v>0720</v>
      </c>
      <c r="W569" s="4">
        <f t="shared" si="22"/>
        <v>1992</v>
      </c>
    </row>
    <row r="570" spans="19:23" x14ac:dyDescent="0.2">
      <c r="S570" s="28" t="s">
        <v>286</v>
      </c>
      <c r="T570" s="5">
        <v>1992</v>
      </c>
      <c r="U570" s="233">
        <v>33806</v>
      </c>
      <c r="V570" s="233" t="str">
        <f t="shared" si="21"/>
        <v>0721</v>
      </c>
      <c r="W570" s="4">
        <f t="shared" si="22"/>
        <v>1992</v>
      </c>
    </row>
    <row r="571" spans="19:23" x14ac:dyDescent="0.2">
      <c r="S571" s="28" t="s">
        <v>287</v>
      </c>
      <c r="T571" s="5">
        <v>1992</v>
      </c>
      <c r="U571" s="233">
        <v>33807</v>
      </c>
      <c r="V571" s="233" t="str">
        <f t="shared" si="21"/>
        <v>0722</v>
      </c>
      <c r="W571" s="4">
        <f t="shared" si="22"/>
        <v>1992</v>
      </c>
    </row>
    <row r="572" spans="19:23" x14ac:dyDescent="0.2">
      <c r="S572" s="28" t="s">
        <v>288</v>
      </c>
      <c r="T572" s="5">
        <v>1992</v>
      </c>
      <c r="U572" s="233">
        <v>33808</v>
      </c>
      <c r="V572" s="233" t="str">
        <f t="shared" si="21"/>
        <v>0723</v>
      </c>
      <c r="W572" s="4">
        <f t="shared" si="22"/>
        <v>1992</v>
      </c>
    </row>
    <row r="573" spans="19:23" x14ac:dyDescent="0.2">
      <c r="S573" s="28" t="s">
        <v>289</v>
      </c>
      <c r="T573" s="5">
        <v>1992</v>
      </c>
      <c r="U573" s="233">
        <v>33809</v>
      </c>
      <c r="V573" s="233" t="str">
        <f t="shared" si="21"/>
        <v>0724</v>
      </c>
      <c r="W573" s="4">
        <f t="shared" si="22"/>
        <v>1992</v>
      </c>
    </row>
    <row r="574" spans="19:23" x14ac:dyDescent="0.2">
      <c r="S574" s="28" t="s">
        <v>290</v>
      </c>
      <c r="T574" s="5">
        <v>1992</v>
      </c>
      <c r="U574" s="233">
        <v>33810</v>
      </c>
      <c r="V574" s="233" t="str">
        <f t="shared" si="21"/>
        <v>0725</v>
      </c>
      <c r="W574" s="4">
        <f t="shared" si="22"/>
        <v>1992</v>
      </c>
    </row>
    <row r="575" spans="19:23" x14ac:dyDescent="0.2">
      <c r="S575" s="28" t="s">
        <v>291</v>
      </c>
      <c r="T575" s="5">
        <v>1992</v>
      </c>
      <c r="U575" s="233">
        <v>33811</v>
      </c>
      <c r="V575" s="233" t="str">
        <f t="shared" si="21"/>
        <v>0726</v>
      </c>
      <c r="W575" s="4">
        <f t="shared" si="22"/>
        <v>1992</v>
      </c>
    </row>
    <row r="576" spans="19:23" x14ac:dyDescent="0.2">
      <c r="S576" s="28" t="s">
        <v>292</v>
      </c>
      <c r="T576" s="5">
        <v>1992</v>
      </c>
      <c r="U576" s="233">
        <v>33812</v>
      </c>
      <c r="V576" s="233" t="str">
        <f t="shared" si="21"/>
        <v>0727</v>
      </c>
      <c r="W576" s="4">
        <f t="shared" si="22"/>
        <v>1992</v>
      </c>
    </row>
    <row r="577" spans="19:23" x14ac:dyDescent="0.2">
      <c r="S577" s="28" t="s">
        <v>293</v>
      </c>
      <c r="T577" s="5">
        <v>1992</v>
      </c>
      <c r="U577" s="233">
        <v>33813</v>
      </c>
      <c r="V577" s="233" t="str">
        <f t="shared" si="21"/>
        <v>0728</v>
      </c>
      <c r="W577" s="4">
        <f t="shared" si="22"/>
        <v>1992</v>
      </c>
    </row>
    <row r="578" spans="19:23" x14ac:dyDescent="0.2">
      <c r="S578" s="28" t="s">
        <v>294</v>
      </c>
      <c r="T578" s="5">
        <v>1992</v>
      </c>
      <c r="U578" s="233">
        <v>33814</v>
      </c>
      <c r="V578" s="233" t="str">
        <f t="shared" si="21"/>
        <v>0729</v>
      </c>
      <c r="W578" s="4">
        <f t="shared" si="22"/>
        <v>1992</v>
      </c>
    </row>
    <row r="579" spans="19:23" x14ac:dyDescent="0.2">
      <c r="S579" s="28" t="s">
        <v>295</v>
      </c>
      <c r="T579" s="5">
        <v>1992</v>
      </c>
      <c r="U579" s="233">
        <v>33815</v>
      </c>
      <c r="V579" s="233" t="str">
        <f t="shared" si="21"/>
        <v>0730</v>
      </c>
      <c r="W579" s="4">
        <f t="shared" si="22"/>
        <v>1992</v>
      </c>
    </row>
    <row r="580" spans="19:23" x14ac:dyDescent="0.2">
      <c r="S580" s="28" t="s">
        <v>296</v>
      </c>
      <c r="T580" s="5">
        <v>1992</v>
      </c>
      <c r="U580" s="233">
        <v>33816</v>
      </c>
      <c r="V580" s="233" t="str">
        <f t="shared" ref="V580:V643" si="23">TEXT(MONTH(U580),"00") &amp;TEXT(DAY(U580),"00")</f>
        <v>0731</v>
      </c>
      <c r="W580" s="4">
        <f t="shared" ref="W580:W643" si="24">YEAR(U580)</f>
        <v>1992</v>
      </c>
    </row>
    <row r="581" spans="19:23" x14ac:dyDescent="0.2">
      <c r="S581" s="28" t="s">
        <v>297</v>
      </c>
      <c r="T581" s="5">
        <v>1992</v>
      </c>
      <c r="U581" s="233">
        <v>33817</v>
      </c>
      <c r="V581" s="233" t="str">
        <f t="shared" si="23"/>
        <v>0801</v>
      </c>
      <c r="W581" s="4">
        <f t="shared" si="24"/>
        <v>1992</v>
      </c>
    </row>
    <row r="582" spans="19:23" x14ac:dyDescent="0.2">
      <c r="S582" s="28" t="s">
        <v>298</v>
      </c>
      <c r="T582" s="5">
        <v>1992</v>
      </c>
      <c r="U582" s="233">
        <v>33818</v>
      </c>
      <c r="V582" s="233" t="str">
        <f t="shared" si="23"/>
        <v>0802</v>
      </c>
      <c r="W582" s="4">
        <f t="shared" si="24"/>
        <v>1992</v>
      </c>
    </row>
    <row r="583" spans="19:23" x14ac:dyDescent="0.2">
      <c r="S583" s="28" t="s">
        <v>299</v>
      </c>
      <c r="T583" s="5">
        <v>1992</v>
      </c>
      <c r="U583" s="233">
        <v>33819</v>
      </c>
      <c r="V583" s="233" t="str">
        <f t="shared" si="23"/>
        <v>0803</v>
      </c>
      <c r="W583" s="4">
        <f t="shared" si="24"/>
        <v>1992</v>
      </c>
    </row>
    <row r="584" spans="19:23" x14ac:dyDescent="0.2">
      <c r="S584" s="28" t="s">
        <v>300</v>
      </c>
      <c r="T584" s="5">
        <v>1992</v>
      </c>
      <c r="U584" s="233">
        <v>33820</v>
      </c>
      <c r="V584" s="233" t="str">
        <f t="shared" si="23"/>
        <v>0804</v>
      </c>
      <c r="W584" s="4">
        <f t="shared" si="24"/>
        <v>1992</v>
      </c>
    </row>
    <row r="585" spans="19:23" x14ac:dyDescent="0.2">
      <c r="S585" s="28" t="s">
        <v>301</v>
      </c>
      <c r="T585" s="5">
        <v>1992</v>
      </c>
      <c r="U585" s="233">
        <v>33821</v>
      </c>
      <c r="V585" s="233" t="str">
        <f t="shared" si="23"/>
        <v>0805</v>
      </c>
      <c r="W585" s="4">
        <f t="shared" si="24"/>
        <v>1992</v>
      </c>
    </row>
    <row r="586" spans="19:23" x14ac:dyDescent="0.2">
      <c r="S586" s="28" t="s">
        <v>302</v>
      </c>
      <c r="T586" s="5">
        <v>1992</v>
      </c>
      <c r="U586" s="233">
        <v>33822</v>
      </c>
      <c r="V586" s="233" t="str">
        <f t="shared" si="23"/>
        <v>0806</v>
      </c>
      <c r="W586" s="4">
        <f t="shared" si="24"/>
        <v>1992</v>
      </c>
    </row>
    <row r="587" spans="19:23" x14ac:dyDescent="0.2">
      <c r="S587" s="28" t="s">
        <v>303</v>
      </c>
      <c r="T587" s="5">
        <v>1992</v>
      </c>
      <c r="U587" s="233">
        <v>33823</v>
      </c>
      <c r="V587" s="233" t="str">
        <f t="shared" si="23"/>
        <v>0807</v>
      </c>
      <c r="W587" s="4">
        <f t="shared" si="24"/>
        <v>1992</v>
      </c>
    </row>
    <row r="588" spans="19:23" x14ac:dyDescent="0.2">
      <c r="S588" s="28" t="s">
        <v>304</v>
      </c>
      <c r="T588" s="5">
        <v>1992</v>
      </c>
      <c r="U588" s="233">
        <v>33824</v>
      </c>
      <c r="V588" s="233" t="str">
        <f t="shared" si="23"/>
        <v>0808</v>
      </c>
      <c r="W588" s="4">
        <f t="shared" si="24"/>
        <v>1992</v>
      </c>
    </row>
    <row r="589" spans="19:23" x14ac:dyDescent="0.2">
      <c r="S589" s="28" t="s">
        <v>305</v>
      </c>
      <c r="T589" s="5">
        <v>1992</v>
      </c>
      <c r="U589" s="233">
        <v>33825</v>
      </c>
      <c r="V589" s="233" t="str">
        <f t="shared" si="23"/>
        <v>0809</v>
      </c>
      <c r="W589" s="4">
        <f t="shared" si="24"/>
        <v>1992</v>
      </c>
    </row>
    <row r="590" spans="19:23" x14ac:dyDescent="0.2">
      <c r="S590" s="28" t="s">
        <v>306</v>
      </c>
      <c r="T590" s="5">
        <v>1992</v>
      </c>
      <c r="U590" s="233">
        <v>33826</v>
      </c>
      <c r="V590" s="233" t="str">
        <f t="shared" si="23"/>
        <v>0810</v>
      </c>
      <c r="W590" s="4">
        <f t="shared" si="24"/>
        <v>1992</v>
      </c>
    </row>
    <row r="591" spans="19:23" x14ac:dyDescent="0.2">
      <c r="S591" s="28" t="s">
        <v>307</v>
      </c>
      <c r="T591" s="5">
        <v>1992</v>
      </c>
      <c r="U591" s="233">
        <v>33827</v>
      </c>
      <c r="V591" s="233" t="str">
        <f t="shared" si="23"/>
        <v>0811</v>
      </c>
      <c r="W591" s="4">
        <f t="shared" si="24"/>
        <v>1992</v>
      </c>
    </row>
    <row r="592" spans="19:23" x14ac:dyDescent="0.2">
      <c r="S592" s="28" t="s">
        <v>308</v>
      </c>
      <c r="T592" s="5">
        <v>1992</v>
      </c>
      <c r="U592" s="233">
        <v>33828</v>
      </c>
      <c r="V592" s="233" t="str">
        <f t="shared" si="23"/>
        <v>0812</v>
      </c>
      <c r="W592" s="4">
        <f t="shared" si="24"/>
        <v>1992</v>
      </c>
    </row>
    <row r="593" spans="19:23" x14ac:dyDescent="0.2">
      <c r="S593" s="28" t="s">
        <v>309</v>
      </c>
      <c r="T593" s="5">
        <v>1992</v>
      </c>
      <c r="U593" s="233">
        <v>33829</v>
      </c>
      <c r="V593" s="233" t="str">
        <f t="shared" si="23"/>
        <v>0813</v>
      </c>
      <c r="W593" s="4">
        <f t="shared" si="24"/>
        <v>1992</v>
      </c>
    </row>
    <row r="594" spans="19:23" x14ac:dyDescent="0.2">
      <c r="S594" s="28" t="s">
        <v>310</v>
      </c>
      <c r="T594" s="5">
        <v>1992</v>
      </c>
      <c r="U594" s="233">
        <v>33830</v>
      </c>
      <c r="V594" s="233" t="str">
        <f t="shared" si="23"/>
        <v>0814</v>
      </c>
      <c r="W594" s="4">
        <f t="shared" si="24"/>
        <v>1992</v>
      </c>
    </row>
    <row r="595" spans="19:23" x14ac:dyDescent="0.2">
      <c r="S595" s="28" t="s">
        <v>311</v>
      </c>
      <c r="T595" s="5">
        <v>1992</v>
      </c>
      <c r="U595" s="233">
        <v>33831</v>
      </c>
      <c r="V595" s="233" t="str">
        <f t="shared" si="23"/>
        <v>0815</v>
      </c>
      <c r="W595" s="4">
        <f t="shared" si="24"/>
        <v>1992</v>
      </c>
    </row>
    <row r="596" spans="19:23" x14ac:dyDescent="0.2">
      <c r="S596" s="28" t="s">
        <v>312</v>
      </c>
      <c r="T596" s="5">
        <v>1992</v>
      </c>
      <c r="U596" s="233">
        <v>33832</v>
      </c>
      <c r="V596" s="233" t="str">
        <f t="shared" si="23"/>
        <v>0816</v>
      </c>
      <c r="W596" s="4">
        <f t="shared" si="24"/>
        <v>1992</v>
      </c>
    </row>
    <row r="597" spans="19:23" x14ac:dyDescent="0.2">
      <c r="S597" s="28" t="s">
        <v>313</v>
      </c>
      <c r="T597" s="5">
        <v>1992</v>
      </c>
      <c r="U597" s="233">
        <v>33833</v>
      </c>
      <c r="V597" s="233" t="str">
        <f t="shared" si="23"/>
        <v>0817</v>
      </c>
      <c r="W597" s="4">
        <f t="shared" si="24"/>
        <v>1992</v>
      </c>
    </row>
    <row r="598" spans="19:23" x14ac:dyDescent="0.2">
      <c r="S598" s="28" t="s">
        <v>314</v>
      </c>
      <c r="T598" s="5">
        <v>1992</v>
      </c>
      <c r="U598" s="233">
        <v>33834</v>
      </c>
      <c r="V598" s="233" t="str">
        <f t="shared" si="23"/>
        <v>0818</v>
      </c>
      <c r="W598" s="4">
        <f t="shared" si="24"/>
        <v>1992</v>
      </c>
    </row>
    <row r="599" spans="19:23" x14ac:dyDescent="0.2">
      <c r="S599" s="28" t="s">
        <v>315</v>
      </c>
      <c r="T599" s="5">
        <v>1992</v>
      </c>
      <c r="U599" s="233">
        <v>33835</v>
      </c>
      <c r="V599" s="233" t="str">
        <f t="shared" si="23"/>
        <v>0819</v>
      </c>
      <c r="W599" s="4">
        <f t="shared" si="24"/>
        <v>1992</v>
      </c>
    </row>
    <row r="600" spans="19:23" x14ac:dyDescent="0.2">
      <c r="S600" s="28" t="s">
        <v>316</v>
      </c>
      <c r="T600" s="5">
        <v>1992</v>
      </c>
      <c r="U600" s="233">
        <v>33836</v>
      </c>
      <c r="V600" s="233" t="str">
        <f t="shared" si="23"/>
        <v>0820</v>
      </c>
      <c r="W600" s="4">
        <f t="shared" si="24"/>
        <v>1992</v>
      </c>
    </row>
    <row r="601" spans="19:23" x14ac:dyDescent="0.2">
      <c r="S601" s="28" t="s">
        <v>317</v>
      </c>
      <c r="T601" s="5">
        <v>1992</v>
      </c>
      <c r="U601" s="233">
        <v>33837</v>
      </c>
      <c r="V601" s="233" t="str">
        <f t="shared" si="23"/>
        <v>0821</v>
      </c>
      <c r="W601" s="4">
        <f t="shared" si="24"/>
        <v>1992</v>
      </c>
    </row>
    <row r="602" spans="19:23" x14ac:dyDescent="0.2">
      <c r="S602" s="28" t="s">
        <v>318</v>
      </c>
      <c r="T602" s="5">
        <v>1992</v>
      </c>
      <c r="U602" s="233">
        <v>33838</v>
      </c>
      <c r="V602" s="233" t="str">
        <f t="shared" si="23"/>
        <v>0822</v>
      </c>
      <c r="W602" s="4">
        <f t="shared" si="24"/>
        <v>1992</v>
      </c>
    </row>
    <row r="603" spans="19:23" x14ac:dyDescent="0.2">
      <c r="S603" s="28" t="s">
        <v>319</v>
      </c>
      <c r="T603" s="5">
        <v>1992</v>
      </c>
      <c r="U603" s="233">
        <v>33839</v>
      </c>
      <c r="V603" s="233" t="str">
        <f t="shared" si="23"/>
        <v>0823</v>
      </c>
      <c r="W603" s="4">
        <f t="shared" si="24"/>
        <v>1992</v>
      </c>
    </row>
    <row r="604" spans="19:23" x14ac:dyDescent="0.2">
      <c r="S604" s="28" t="s">
        <v>320</v>
      </c>
      <c r="T604" s="5">
        <v>1992</v>
      </c>
      <c r="U604" s="233">
        <v>33840</v>
      </c>
      <c r="V604" s="233" t="str">
        <f t="shared" si="23"/>
        <v>0824</v>
      </c>
      <c r="W604" s="4">
        <f t="shared" si="24"/>
        <v>1992</v>
      </c>
    </row>
    <row r="605" spans="19:23" x14ac:dyDescent="0.2">
      <c r="S605" s="28" t="s">
        <v>321</v>
      </c>
      <c r="T605" s="5">
        <v>1992</v>
      </c>
      <c r="U605" s="233">
        <v>33841</v>
      </c>
      <c r="V605" s="233" t="str">
        <f t="shared" si="23"/>
        <v>0825</v>
      </c>
      <c r="W605" s="4">
        <f t="shared" si="24"/>
        <v>1992</v>
      </c>
    </row>
    <row r="606" spans="19:23" x14ac:dyDescent="0.2">
      <c r="S606" s="28" t="s">
        <v>322</v>
      </c>
      <c r="T606" s="5">
        <v>1992</v>
      </c>
      <c r="U606" s="233">
        <v>33842</v>
      </c>
      <c r="V606" s="233" t="str">
        <f t="shared" si="23"/>
        <v>0826</v>
      </c>
      <c r="W606" s="4">
        <f t="shared" si="24"/>
        <v>1992</v>
      </c>
    </row>
    <row r="607" spans="19:23" x14ac:dyDescent="0.2">
      <c r="S607" s="28" t="s">
        <v>323</v>
      </c>
      <c r="T607" s="5">
        <v>1992</v>
      </c>
      <c r="U607" s="233">
        <v>33843</v>
      </c>
      <c r="V607" s="233" t="str">
        <f t="shared" si="23"/>
        <v>0827</v>
      </c>
      <c r="W607" s="4">
        <f t="shared" si="24"/>
        <v>1992</v>
      </c>
    </row>
    <row r="608" spans="19:23" x14ac:dyDescent="0.2">
      <c r="S608" s="28" t="s">
        <v>324</v>
      </c>
      <c r="T608" s="5">
        <v>1992</v>
      </c>
      <c r="U608" s="233">
        <v>33844</v>
      </c>
      <c r="V608" s="233" t="str">
        <f t="shared" si="23"/>
        <v>0828</v>
      </c>
      <c r="W608" s="4">
        <f t="shared" si="24"/>
        <v>1992</v>
      </c>
    </row>
    <row r="609" spans="19:23" x14ac:dyDescent="0.2">
      <c r="S609" s="28" t="s">
        <v>325</v>
      </c>
      <c r="T609" s="5">
        <v>1992</v>
      </c>
      <c r="U609" s="233">
        <v>33845</v>
      </c>
      <c r="V609" s="233" t="str">
        <f t="shared" si="23"/>
        <v>0829</v>
      </c>
      <c r="W609" s="4">
        <f t="shared" si="24"/>
        <v>1992</v>
      </c>
    </row>
    <row r="610" spans="19:23" x14ac:dyDescent="0.2">
      <c r="S610" s="28" t="s">
        <v>326</v>
      </c>
      <c r="T610" s="5">
        <v>1992</v>
      </c>
      <c r="U610" s="233">
        <v>33846</v>
      </c>
      <c r="V610" s="233" t="str">
        <f t="shared" si="23"/>
        <v>0830</v>
      </c>
      <c r="W610" s="4">
        <f t="shared" si="24"/>
        <v>1992</v>
      </c>
    </row>
    <row r="611" spans="19:23" x14ac:dyDescent="0.2">
      <c r="S611" s="28" t="s">
        <v>327</v>
      </c>
      <c r="T611" s="5">
        <v>1992</v>
      </c>
      <c r="U611" s="233">
        <v>33847</v>
      </c>
      <c r="V611" s="233" t="str">
        <f t="shared" si="23"/>
        <v>0831</v>
      </c>
      <c r="W611" s="4">
        <f t="shared" si="24"/>
        <v>1992</v>
      </c>
    </row>
    <row r="612" spans="19:23" x14ac:dyDescent="0.2">
      <c r="S612" s="28" t="s">
        <v>328</v>
      </c>
      <c r="T612" s="5">
        <v>1992</v>
      </c>
      <c r="U612" s="233">
        <v>33848</v>
      </c>
      <c r="V612" s="233" t="str">
        <f t="shared" si="23"/>
        <v>0901</v>
      </c>
      <c r="W612" s="4">
        <f t="shared" si="24"/>
        <v>1992</v>
      </c>
    </row>
    <row r="613" spans="19:23" x14ac:dyDescent="0.2">
      <c r="S613" s="28" t="s">
        <v>329</v>
      </c>
      <c r="T613" s="5">
        <v>1992</v>
      </c>
      <c r="U613" s="233">
        <v>33849</v>
      </c>
      <c r="V613" s="233" t="str">
        <f t="shared" si="23"/>
        <v>0902</v>
      </c>
      <c r="W613" s="4">
        <f t="shared" si="24"/>
        <v>1992</v>
      </c>
    </row>
    <row r="614" spans="19:23" x14ac:dyDescent="0.2">
      <c r="S614" s="28" t="s">
        <v>330</v>
      </c>
      <c r="T614" s="5">
        <v>1992</v>
      </c>
      <c r="U614" s="233">
        <v>33850</v>
      </c>
      <c r="V614" s="233" t="str">
        <f t="shared" si="23"/>
        <v>0903</v>
      </c>
      <c r="W614" s="4">
        <f t="shared" si="24"/>
        <v>1992</v>
      </c>
    </row>
    <row r="615" spans="19:23" x14ac:dyDescent="0.2">
      <c r="S615" s="28" t="s">
        <v>331</v>
      </c>
      <c r="T615" s="5">
        <v>1992</v>
      </c>
      <c r="U615" s="233">
        <v>33851</v>
      </c>
      <c r="V615" s="233" t="str">
        <f t="shared" si="23"/>
        <v>0904</v>
      </c>
      <c r="W615" s="4">
        <f t="shared" si="24"/>
        <v>1992</v>
      </c>
    </row>
    <row r="616" spans="19:23" x14ac:dyDescent="0.2">
      <c r="S616" s="28" t="s">
        <v>332</v>
      </c>
      <c r="T616" s="5">
        <v>1992</v>
      </c>
      <c r="U616" s="233">
        <v>33852</v>
      </c>
      <c r="V616" s="233" t="str">
        <f t="shared" si="23"/>
        <v>0905</v>
      </c>
      <c r="W616" s="4">
        <f t="shared" si="24"/>
        <v>1992</v>
      </c>
    </row>
    <row r="617" spans="19:23" x14ac:dyDescent="0.2">
      <c r="S617" s="28" t="s">
        <v>333</v>
      </c>
      <c r="T617" s="5">
        <v>1992</v>
      </c>
      <c r="U617" s="233">
        <v>33853</v>
      </c>
      <c r="V617" s="233" t="str">
        <f t="shared" si="23"/>
        <v>0906</v>
      </c>
      <c r="W617" s="4">
        <f t="shared" si="24"/>
        <v>1992</v>
      </c>
    </row>
    <row r="618" spans="19:23" x14ac:dyDescent="0.2">
      <c r="S618" s="28" t="s">
        <v>334</v>
      </c>
      <c r="T618" s="5">
        <v>1992</v>
      </c>
      <c r="U618" s="233">
        <v>33854</v>
      </c>
      <c r="V618" s="233" t="str">
        <f t="shared" si="23"/>
        <v>0907</v>
      </c>
      <c r="W618" s="4">
        <f t="shared" si="24"/>
        <v>1992</v>
      </c>
    </row>
    <row r="619" spans="19:23" x14ac:dyDescent="0.2">
      <c r="S619" s="28" t="s">
        <v>335</v>
      </c>
      <c r="T619" s="5">
        <v>1992</v>
      </c>
      <c r="U619" s="233">
        <v>33855</v>
      </c>
      <c r="V619" s="233" t="str">
        <f t="shared" si="23"/>
        <v>0908</v>
      </c>
      <c r="W619" s="4">
        <f t="shared" si="24"/>
        <v>1992</v>
      </c>
    </row>
    <row r="620" spans="19:23" x14ac:dyDescent="0.2">
      <c r="S620" s="28" t="s">
        <v>336</v>
      </c>
      <c r="T620" s="5">
        <v>1992</v>
      </c>
      <c r="U620" s="233">
        <v>33856</v>
      </c>
      <c r="V620" s="233" t="str">
        <f t="shared" si="23"/>
        <v>0909</v>
      </c>
      <c r="W620" s="4">
        <f t="shared" si="24"/>
        <v>1992</v>
      </c>
    </row>
    <row r="621" spans="19:23" x14ac:dyDescent="0.2">
      <c r="S621" s="28" t="s">
        <v>337</v>
      </c>
      <c r="T621" s="5">
        <v>1992</v>
      </c>
      <c r="U621" s="233">
        <v>33857</v>
      </c>
      <c r="V621" s="233" t="str">
        <f t="shared" si="23"/>
        <v>0910</v>
      </c>
      <c r="W621" s="4">
        <f t="shared" si="24"/>
        <v>1992</v>
      </c>
    </row>
    <row r="622" spans="19:23" x14ac:dyDescent="0.2">
      <c r="S622" s="28" t="s">
        <v>338</v>
      </c>
      <c r="T622" s="5">
        <v>1992</v>
      </c>
      <c r="U622" s="233">
        <v>33858</v>
      </c>
      <c r="V622" s="233" t="str">
        <f t="shared" si="23"/>
        <v>0911</v>
      </c>
      <c r="W622" s="4">
        <f t="shared" si="24"/>
        <v>1992</v>
      </c>
    </row>
    <row r="623" spans="19:23" x14ac:dyDescent="0.2">
      <c r="S623" s="28" t="s">
        <v>339</v>
      </c>
      <c r="T623" s="5">
        <v>1992</v>
      </c>
      <c r="U623" s="233">
        <v>33859</v>
      </c>
      <c r="V623" s="233" t="str">
        <f t="shared" si="23"/>
        <v>0912</v>
      </c>
      <c r="W623" s="4">
        <f t="shared" si="24"/>
        <v>1992</v>
      </c>
    </row>
    <row r="624" spans="19:23" x14ac:dyDescent="0.2">
      <c r="S624" s="28" t="s">
        <v>340</v>
      </c>
      <c r="T624" s="5">
        <v>1992</v>
      </c>
      <c r="U624" s="233">
        <v>33860</v>
      </c>
      <c r="V624" s="233" t="str">
        <f t="shared" si="23"/>
        <v>0913</v>
      </c>
      <c r="W624" s="4">
        <f t="shared" si="24"/>
        <v>1992</v>
      </c>
    </row>
    <row r="625" spans="19:23" x14ac:dyDescent="0.2">
      <c r="S625" s="28" t="s">
        <v>341</v>
      </c>
      <c r="T625" s="5">
        <v>1992</v>
      </c>
      <c r="U625" s="233">
        <v>33861</v>
      </c>
      <c r="V625" s="233" t="str">
        <f t="shared" si="23"/>
        <v>0914</v>
      </c>
      <c r="W625" s="4">
        <f t="shared" si="24"/>
        <v>1992</v>
      </c>
    </row>
    <row r="626" spans="19:23" x14ac:dyDescent="0.2">
      <c r="S626" s="28" t="s">
        <v>342</v>
      </c>
      <c r="T626" s="5">
        <v>1992</v>
      </c>
      <c r="U626" s="233">
        <v>33862</v>
      </c>
      <c r="V626" s="233" t="str">
        <f t="shared" si="23"/>
        <v>0915</v>
      </c>
      <c r="W626" s="4">
        <f t="shared" si="24"/>
        <v>1992</v>
      </c>
    </row>
    <row r="627" spans="19:23" x14ac:dyDescent="0.2">
      <c r="S627" s="28" t="s">
        <v>343</v>
      </c>
      <c r="T627" s="5">
        <v>1992</v>
      </c>
      <c r="U627" s="233">
        <v>33863</v>
      </c>
      <c r="V627" s="233" t="str">
        <f t="shared" si="23"/>
        <v>0916</v>
      </c>
      <c r="W627" s="4">
        <f t="shared" si="24"/>
        <v>1992</v>
      </c>
    </row>
    <row r="628" spans="19:23" x14ac:dyDescent="0.2">
      <c r="S628" s="28" t="s">
        <v>344</v>
      </c>
      <c r="T628" s="5">
        <v>1992</v>
      </c>
      <c r="U628" s="233">
        <v>33864</v>
      </c>
      <c r="V628" s="233" t="str">
        <f t="shared" si="23"/>
        <v>0917</v>
      </c>
      <c r="W628" s="4">
        <f t="shared" si="24"/>
        <v>1992</v>
      </c>
    </row>
    <row r="629" spans="19:23" x14ac:dyDescent="0.2">
      <c r="S629" s="28" t="s">
        <v>345</v>
      </c>
      <c r="T629" s="5">
        <v>1992</v>
      </c>
      <c r="U629" s="233">
        <v>33865</v>
      </c>
      <c r="V629" s="233" t="str">
        <f t="shared" si="23"/>
        <v>0918</v>
      </c>
      <c r="W629" s="4">
        <f t="shared" si="24"/>
        <v>1992</v>
      </c>
    </row>
    <row r="630" spans="19:23" x14ac:dyDescent="0.2">
      <c r="S630" s="28" t="s">
        <v>346</v>
      </c>
      <c r="T630" s="5">
        <v>1992</v>
      </c>
      <c r="U630" s="233">
        <v>33866</v>
      </c>
      <c r="V630" s="233" t="str">
        <f t="shared" si="23"/>
        <v>0919</v>
      </c>
      <c r="W630" s="4">
        <f t="shared" si="24"/>
        <v>1992</v>
      </c>
    </row>
    <row r="631" spans="19:23" x14ac:dyDescent="0.2">
      <c r="S631" s="28" t="s">
        <v>347</v>
      </c>
      <c r="T631" s="5">
        <v>1992</v>
      </c>
      <c r="U631" s="233">
        <v>33867</v>
      </c>
      <c r="V631" s="233" t="str">
        <f t="shared" si="23"/>
        <v>0920</v>
      </c>
      <c r="W631" s="4">
        <f t="shared" si="24"/>
        <v>1992</v>
      </c>
    </row>
    <row r="632" spans="19:23" x14ac:dyDescent="0.2">
      <c r="S632" s="28" t="s">
        <v>348</v>
      </c>
      <c r="T632" s="5">
        <v>1992</v>
      </c>
      <c r="U632" s="233">
        <v>33868</v>
      </c>
      <c r="V632" s="233" t="str">
        <f t="shared" si="23"/>
        <v>0921</v>
      </c>
      <c r="W632" s="4">
        <f t="shared" si="24"/>
        <v>1992</v>
      </c>
    </row>
    <row r="633" spans="19:23" x14ac:dyDescent="0.2">
      <c r="S633" s="28" t="s">
        <v>349</v>
      </c>
      <c r="T633" s="5">
        <v>1992</v>
      </c>
      <c r="U633" s="233">
        <v>33869</v>
      </c>
      <c r="V633" s="233" t="str">
        <f t="shared" si="23"/>
        <v>0922</v>
      </c>
      <c r="W633" s="4">
        <f t="shared" si="24"/>
        <v>1992</v>
      </c>
    </row>
    <row r="634" spans="19:23" x14ac:dyDescent="0.2">
      <c r="S634" s="28" t="s">
        <v>350</v>
      </c>
      <c r="T634" s="5">
        <v>1992</v>
      </c>
      <c r="U634" s="233">
        <v>33870</v>
      </c>
      <c r="V634" s="233" t="str">
        <f t="shared" si="23"/>
        <v>0923</v>
      </c>
      <c r="W634" s="4">
        <f t="shared" si="24"/>
        <v>1992</v>
      </c>
    </row>
    <row r="635" spans="19:23" x14ac:dyDescent="0.2">
      <c r="S635" s="28" t="s">
        <v>351</v>
      </c>
      <c r="T635" s="5">
        <v>1992</v>
      </c>
      <c r="U635" s="233">
        <v>33871</v>
      </c>
      <c r="V635" s="233" t="str">
        <f t="shared" si="23"/>
        <v>0924</v>
      </c>
      <c r="W635" s="4">
        <f t="shared" si="24"/>
        <v>1992</v>
      </c>
    </row>
    <row r="636" spans="19:23" x14ac:dyDescent="0.2">
      <c r="S636" s="28" t="s">
        <v>352</v>
      </c>
      <c r="T636" s="5">
        <v>1992</v>
      </c>
      <c r="U636" s="233">
        <v>33872</v>
      </c>
      <c r="V636" s="233" t="str">
        <f t="shared" si="23"/>
        <v>0925</v>
      </c>
      <c r="W636" s="4">
        <f t="shared" si="24"/>
        <v>1992</v>
      </c>
    </row>
    <row r="637" spans="19:23" x14ac:dyDescent="0.2">
      <c r="S637" s="28" t="s">
        <v>353</v>
      </c>
      <c r="T637" s="5">
        <v>1992</v>
      </c>
      <c r="U637" s="233">
        <v>33873</v>
      </c>
      <c r="V637" s="233" t="str">
        <f t="shared" si="23"/>
        <v>0926</v>
      </c>
      <c r="W637" s="4">
        <f t="shared" si="24"/>
        <v>1992</v>
      </c>
    </row>
    <row r="638" spans="19:23" x14ac:dyDescent="0.2">
      <c r="S638" s="28" t="s">
        <v>354</v>
      </c>
      <c r="T638" s="5">
        <v>1992</v>
      </c>
      <c r="U638" s="233">
        <v>33874</v>
      </c>
      <c r="V638" s="233" t="str">
        <f t="shared" si="23"/>
        <v>0927</v>
      </c>
      <c r="W638" s="4">
        <f t="shared" si="24"/>
        <v>1992</v>
      </c>
    </row>
    <row r="639" spans="19:23" x14ac:dyDescent="0.2">
      <c r="S639" s="28" t="s">
        <v>355</v>
      </c>
      <c r="T639" s="5">
        <v>1992</v>
      </c>
      <c r="U639" s="233">
        <v>33875</v>
      </c>
      <c r="V639" s="233" t="str">
        <f t="shared" si="23"/>
        <v>0928</v>
      </c>
      <c r="W639" s="4">
        <f t="shared" si="24"/>
        <v>1992</v>
      </c>
    </row>
    <row r="640" spans="19:23" x14ac:dyDescent="0.2">
      <c r="S640" s="28" t="s">
        <v>356</v>
      </c>
      <c r="T640" s="5">
        <v>1992</v>
      </c>
      <c r="U640" s="233">
        <v>33876</v>
      </c>
      <c r="V640" s="233" t="str">
        <f t="shared" si="23"/>
        <v>0929</v>
      </c>
      <c r="W640" s="4">
        <f t="shared" si="24"/>
        <v>1992</v>
      </c>
    </row>
    <row r="641" spans="19:23" x14ac:dyDescent="0.2">
      <c r="S641" s="28" t="s">
        <v>357</v>
      </c>
      <c r="T641" s="5">
        <v>1992</v>
      </c>
      <c r="U641" s="233">
        <v>33877</v>
      </c>
      <c r="V641" s="233" t="str">
        <f t="shared" si="23"/>
        <v>0930</v>
      </c>
      <c r="W641" s="4">
        <f t="shared" si="24"/>
        <v>1992</v>
      </c>
    </row>
    <row r="642" spans="19:23" x14ac:dyDescent="0.2">
      <c r="S642" s="28" t="s">
        <v>358</v>
      </c>
      <c r="T642" s="5">
        <v>1992</v>
      </c>
      <c r="U642" s="233">
        <v>33878</v>
      </c>
      <c r="V642" s="233" t="str">
        <f t="shared" si="23"/>
        <v>1001</v>
      </c>
      <c r="W642" s="4">
        <f t="shared" si="24"/>
        <v>1992</v>
      </c>
    </row>
    <row r="643" spans="19:23" x14ac:dyDescent="0.2">
      <c r="S643" s="28" t="s">
        <v>359</v>
      </c>
      <c r="T643" s="5">
        <v>1992</v>
      </c>
      <c r="U643" s="233">
        <v>33879</v>
      </c>
      <c r="V643" s="233" t="str">
        <f t="shared" si="23"/>
        <v>1002</v>
      </c>
      <c r="W643" s="4">
        <f t="shared" si="24"/>
        <v>1992</v>
      </c>
    </row>
    <row r="644" spans="19:23" x14ac:dyDescent="0.2">
      <c r="S644" s="28" t="s">
        <v>360</v>
      </c>
      <c r="T644" s="5">
        <v>1992</v>
      </c>
      <c r="U644" s="233">
        <v>33880</v>
      </c>
      <c r="V644" s="233" t="str">
        <f t="shared" ref="V644:V707" si="25">TEXT(MONTH(U644),"00") &amp;TEXT(DAY(U644),"00")</f>
        <v>1003</v>
      </c>
      <c r="W644" s="4">
        <f t="shared" ref="W644:W707" si="26">YEAR(U644)</f>
        <v>1992</v>
      </c>
    </row>
    <row r="645" spans="19:23" x14ac:dyDescent="0.2">
      <c r="S645" s="28" t="s">
        <v>361</v>
      </c>
      <c r="T645" s="5">
        <v>1992</v>
      </c>
      <c r="U645" s="233">
        <v>33881</v>
      </c>
      <c r="V645" s="233" t="str">
        <f t="shared" si="25"/>
        <v>1004</v>
      </c>
      <c r="W645" s="4">
        <f t="shared" si="26"/>
        <v>1992</v>
      </c>
    </row>
    <row r="646" spans="19:23" x14ac:dyDescent="0.2">
      <c r="S646" s="28" t="s">
        <v>362</v>
      </c>
      <c r="T646" s="5">
        <v>1992</v>
      </c>
      <c r="U646" s="233">
        <v>33882</v>
      </c>
      <c r="V646" s="233" t="str">
        <f t="shared" si="25"/>
        <v>1005</v>
      </c>
      <c r="W646" s="4">
        <f t="shared" si="26"/>
        <v>1992</v>
      </c>
    </row>
    <row r="647" spans="19:23" x14ac:dyDescent="0.2">
      <c r="S647" s="28" t="s">
        <v>363</v>
      </c>
      <c r="T647" s="5">
        <v>1992</v>
      </c>
      <c r="U647" s="233">
        <v>33883</v>
      </c>
      <c r="V647" s="233" t="str">
        <f t="shared" si="25"/>
        <v>1006</v>
      </c>
      <c r="W647" s="4">
        <f t="shared" si="26"/>
        <v>1992</v>
      </c>
    </row>
    <row r="648" spans="19:23" x14ac:dyDescent="0.2">
      <c r="S648" s="28" t="s">
        <v>364</v>
      </c>
      <c r="T648" s="5">
        <v>1992</v>
      </c>
      <c r="U648" s="233">
        <v>33884</v>
      </c>
      <c r="V648" s="233" t="str">
        <f t="shared" si="25"/>
        <v>1007</v>
      </c>
      <c r="W648" s="4">
        <f t="shared" si="26"/>
        <v>1992</v>
      </c>
    </row>
    <row r="649" spans="19:23" x14ac:dyDescent="0.2">
      <c r="S649" s="28" t="s">
        <v>365</v>
      </c>
      <c r="T649" s="5">
        <v>1992</v>
      </c>
      <c r="U649" s="233">
        <v>33885</v>
      </c>
      <c r="V649" s="233" t="str">
        <f t="shared" si="25"/>
        <v>1008</v>
      </c>
      <c r="W649" s="4">
        <f t="shared" si="26"/>
        <v>1992</v>
      </c>
    </row>
    <row r="650" spans="19:23" x14ac:dyDescent="0.2">
      <c r="S650" s="28" t="s">
        <v>366</v>
      </c>
      <c r="T650" s="5">
        <v>1992</v>
      </c>
      <c r="U650" s="233">
        <v>33886</v>
      </c>
      <c r="V650" s="233" t="str">
        <f t="shared" si="25"/>
        <v>1009</v>
      </c>
      <c r="W650" s="4">
        <f t="shared" si="26"/>
        <v>1992</v>
      </c>
    </row>
    <row r="651" spans="19:23" x14ac:dyDescent="0.2">
      <c r="S651" s="28" t="s">
        <v>367</v>
      </c>
      <c r="T651" s="5">
        <v>1992</v>
      </c>
      <c r="U651" s="233">
        <v>33887</v>
      </c>
      <c r="V651" s="233" t="str">
        <f t="shared" si="25"/>
        <v>1010</v>
      </c>
      <c r="W651" s="4">
        <f t="shared" si="26"/>
        <v>1992</v>
      </c>
    </row>
    <row r="652" spans="19:23" x14ac:dyDescent="0.2">
      <c r="S652" s="28" t="s">
        <v>368</v>
      </c>
      <c r="T652" s="5">
        <v>1992</v>
      </c>
      <c r="U652" s="233">
        <v>33888</v>
      </c>
      <c r="V652" s="233" t="str">
        <f t="shared" si="25"/>
        <v>1011</v>
      </c>
      <c r="W652" s="4">
        <f t="shared" si="26"/>
        <v>1992</v>
      </c>
    </row>
    <row r="653" spans="19:23" x14ac:dyDescent="0.2">
      <c r="S653" s="28" t="s">
        <v>369</v>
      </c>
      <c r="T653" s="5">
        <v>1992</v>
      </c>
      <c r="U653" s="233">
        <v>33889</v>
      </c>
      <c r="V653" s="233" t="str">
        <f t="shared" si="25"/>
        <v>1012</v>
      </c>
      <c r="W653" s="4">
        <f t="shared" si="26"/>
        <v>1992</v>
      </c>
    </row>
    <row r="654" spans="19:23" x14ac:dyDescent="0.2">
      <c r="S654" s="28" t="s">
        <v>370</v>
      </c>
      <c r="T654" s="5">
        <v>1992</v>
      </c>
      <c r="U654" s="233">
        <v>33890</v>
      </c>
      <c r="V654" s="233" t="str">
        <f t="shared" si="25"/>
        <v>1013</v>
      </c>
      <c r="W654" s="4">
        <f t="shared" si="26"/>
        <v>1992</v>
      </c>
    </row>
    <row r="655" spans="19:23" x14ac:dyDescent="0.2">
      <c r="S655" s="28" t="s">
        <v>371</v>
      </c>
      <c r="T655" s="5">
        <v>1992</v>
      </c>
      <c r="U655" s="233">
        <v>33891</v>
      </c>
      <c r="V655" s="233" t="str">
        <f t="shared" si="25"/>
        <v>1014</v>
      </c>
      <c r="W655" s="4">
        <f t="shared" si="26"/>
        <v>1992</v>
      </c>
    </row>
    <row r="656" spans="19:23" x14ac:dyDescent="0.2">
      <c r="S656" s="28" t="s">
        <v>372</v>
      </c>
      <c r="T656" s="5">
        <v>1992</v>
      </c>
      <c r="U656" s="233">
        <v>33892</v>
      </c>
      <c r="V656" s="233" t="str">
        <f t="shared" si="25"/>
        <v>1015</v>
      </c>
      <c r="W656" s="4">
        <f t="shared" si="26"/>
        <v>1992</v>
      </c>
    </row>
    <row r="657" spans="19:23" x14ac:dyDescent="0.2">
      <c r="S657" s="28" t="s">
        <v>373</v>
      </c>
      <c r="T657" s="5">
        <v>1992</v>
      </c>
      <c r="U657" s="233">
        <v>33893</v>
      </c>
      <c r="V657" s="233" t="str">
        <f t="shared" si="25"/>
        <v>1016</v>
      </c>
      <c r="W657" s="4">
        <f t="shared" si="26"/>
        <v>1992</v>
      </c>
    </row>
    <row r="658" spans="19:23" x14ac:dyDescent="0.2">
      <c r="S658" s="28" t="s">
        <v>374</v>
      </c>
      <c r="T658" s="5">
        <v>1992</v>
      </c>
      <c r="U658" s="233">
        <v>33894</v>
      </c>
      <c r="V658" s="233" t="str">
        <f t="shared" si="25"/>
        <v>1017</v>
      </c>
      <c r="W658" s="4">
        <f t="shared" si="26"/>
        <v>1992</v>
      </c>
    </row>
    <row r="659" spans="19:23" x14ac:dyDescent="0.2">
      <c r="S659" s="28" t="s">
        <v>375</v>
      </c>
      <c r="T659" s="5">
        <v>1992</v>
      </c>
      <c r="U659" s="233">
        <v>33895</v>
      </c>
      <c r="V659" s="233" t="str">
        <f t="shared" si="25"/>
        <v>1018</v>
      </c>
      <c r="W659" s="4">
        <f t="shared" si="26"/>
        <v>1992</v>
      </c>
    </row>
    <row r="660" spans="19:23" x14ac:dyDescent="0.2">
      <c r="S660" s="28" t="s">
        <v>376</v>
      </c>
      <c r="T660" s="5">
        <v>1992</v>
      </c>
      <c r="U660" s="233">
        <v>33896</v>
      </c>
      <c r="V660" s="233" t="str">
        <f t="shared" si="25"/>
        <v>1019</v>
      </c>
      <c r="W660" s="4">
        <f t="shared" si="26"/>
        <v>1992</v>
      </c>
    </row>
    <row r="661" spans="19:23" x14ac:dyDescent="0.2">
      <c r="S661" s="28" t="s">
        <v>377</v>
      </c>
      <c r="T661" s="5">
        <v>1992</v>
      </c>
      <c r="U661" s="233">
        <v>33897</v>
      </c>
      <c r="V661" s="233" t="str">
        <f t="shared" si="25"/>
        <v>1020</v>
      </c>
      <c r="W661" s="4">
        <f t="shared" si="26"/>
        <v>1992</v>
      </c>
    </row>
    <row r="662" spans="19:23" x14ac:dyDescent="0.2">
      <c r="S662" s="28" t="s">
        <v>378</v>
      </c>
      <c r="T662" s="5">
        <v>1992</v>
      </c>
      <c r="U662" s="233">
        <v>33898</v>
      </c>
      <c r="V662" s="233" t="str">
        <f t="shared" si="25"/>
        <v>1021</v>
      </c>
      <c r="W662" s="4">
        <f t="shared" si="26"/>
        <v>1992</v>
      </c>
    </row>
    <row r="663" spans="19:23" x14ac:dyDescent="0.2">
      <c r="S663" s="28" t="s">
        <v>379</v>
      </c>
      <c r="T663" s="5">
        <v>1992</v>
      </c>
      <c r="U663" s="233">
        <v>33899</v>
      </c>
      <c r="V663" s="233" t="str">
        <f t="shared" si="25"/>
        <v>1022</v>
      </c>
      <c r="W663" s="4">
        <f t="shared" si="26"/>
        <v>1992</v>
      </c>
    </row>
    <row r="664" spans="19:23" x14ac:dyDescent="0.2">
      <c r="S664" s="28" t="s">
        <v>380</v>
      </c>
      <c r="T664" s="5">
        <v>1992</v>
      </c>
      <c r="U664" s="233">
        <v>33900</v>
      </c>
      <c r="V664" s="233" t="str">
        <f t="shared" si="25"/>
        <v>1023</v>
      </c>
      <c r="W664" s="4">
        <f t="shared" si="26"/>
        <v>1992</v>
      </c>
    </row>
    <row r="665" spans="19:23" x14ac:dyDescent="0.2">
      <c r="S665" s="28" t="s">
        <v>381</v>
      </c>
      <c r="T665" s="5">
        <v>1992</v>
      </c>
      <c r="U665" s="233">
        <v>33901</v>
      </c>
      <c r="V665" s="233" t="str">
        <f t="shared" si="25"/>
        <v>1024</v>
      </c>
      <c r="W665" s="4">
        <f t="shared" si="26"/>
        <v>1992</v>
      </c>
    </row>
    <row r="666" spans="19:23" x14ac:dyDescent="0.2">
      <c r="S666" s="28" t="s">
        <v>382</v>
      </c>
      <c r="T666" s="5">
        <v>1992</v>
      </c>
      <c r="U666" s="233">
        <v>33902</v>
      </c>
      <c r="V666" s="233" t="str">
        <f t="shared" si="25"/>
        <v>1025</v>
      </c>
      <c r="W666" s="4">
        <f t="shared" si="26"/>
        <v>1992</v>
      </c>
    </row>
    <row r="667" spans="19:23" x14ac:dyDescent="0.2">
      <c r="S667" s="28" t="s">
        <v>383</v>
      </c>
      <c r="T667" s="5">
        <v>1992</v>
      </c>
      <c r="U667" s="233">
        <v>33903</v>
      </c>
      <c r="V667" s="233" t="str">
        <f t="shared" si="25"/>
        <v>1026</v>
      </c>
      <c r="W667" s="4">
        <f t="shared" si="26"/>
        <v>1992</v>
      </c>
    </row>
    <row r="668" spans="19:23" x14ac:dyDescent="0.2">
      <c r="S668" s="28" t="s">
        <v>384</v>
      </c>
      <c r="T668" s="5">
        <v>1992</v>
      </c>
      <c r="U668" s="233">
        <v>33904</v>
      </c>
      <c r="V668" s="233" t="str">
        <f t="shared" si="25"/>
        <v>1027</v>
      </c>
      <c r="W668" s="4">
        <f t="shared" si="26"/>
        <v>1992</v>
      </c>
    </row>
    <row r="669" spans="19:23" x14ac:dyDescent="0.2">
      <c r="S669" s="28" t="s">
        <v>385</v>
      </c>
      <c r="T669" s="5">
        <v>1992</v>
      </c>
      <c r="U669" s="233">
        <v>33905</v>
      </c>
      <c r="V669" s="233" t="str">
        <f t="shared" si="25"/>
        <v>1028</v>
      </c>
      <c r="W669" s="4">
        <f t="shared" si="26"/>
        <v>1992</v>
      </c>
    </row>
    <row r="670" spans="19:23" x14ac:dyDescent="0.2">
      <c r="S670" s="28" t="s">
        <v>386</v>
      </c>
      <c r="T670" s="5">
        <v>1992</v>
      </c>
      <c r="U670" s="233">
        <v>33906</v>
      </c>
      <c r="V670" s="233" t="str">
        <f t="shared" si="25"/>
        <v>1029</v>
      </c>
      <c r="W670" s="4">
        <f t="shared" si="26"/>
        <v>1992</v>
      </c>
    </row>
    <row r="671" spans="19:23" x14ac:dyDescent="0.2">
      <c r="S671" s="28" t="s">
        <v>387</v>
      </c>
      <c r="T671" s="5">
        <v>1992</v>
      </c>
      <c r="U671" s="233">
        <v>33907</v>
      </c>
      <c r="V671" s="233" t="str">
        <f t="shared" si="25"/>
        <v>1030</v>
      </c>
      <c r="W671" s="4">
        <f t="shared" si="26"/>
        <v>1992</v>
      </c>
    </row>
    <row r="672" spans="19:23" x14ac:dyDescent="0.2">
      <c r="S672" s="28" t="s">
        <v>388</v>
      </c>
      <c r="T672" s="5">
        <v>1992</v>
      </c>
      <c r="U672" s="233">
        <v>33908</v>
      </c>
      <c r="V672" s="233" t="str">
        <f t="shared" si="25"/>
        <v>1031</v>
      </c>
      <c r="W672" s="4">
        <f t="shared" si="26"/>
        <v>1992</v>
      </c>
    </row>
    <row r="673" spans="19:23" x14ac:dyDescent="0.2">
      <c r="S673" s="28" t="s">
        <v>389</v>
      </c>
      <c r="T673" s="5">
        <v>1992</v>
      </c>
      <c r="U673" s="233">
        <v>33909</v>
      </c>
      <c r="V673" s="233" t="str">
        <f t="shared" si="25"/>
        <v>1101</v>
      </c>
      <c r="W673" s="4">
        <f t="shared" si="26"/>
        <v>1992</v>
      </c>
    </row>
    <row r="674" spans="19:23" x14ac:dyDescent="0.2">
      <c r="S674" s="28" t="s">
        <v>390</v>
      </c>
      <c r="T674" s="5">
        <v>1992</v>
      </c>
      <c r="U674" s="233">
        <v>33910</v>
      </c>
      <c r="V674" s="233" t="str">
        <f t="shared" si="25"/>
        <v>1102</v>
      </c>
      <c r="W674" s="4">
        <f t="shared" si="26"/>
        <v>1992</v>
      </c>
    </row>
    <row r="675" spans="19:23" x14ac:dyDescent="0.2">
      <c r="S675" s="28" t="s">
        <v>391</v>
      </c>
      <c r="T675" s="5">
        <v>1992</v>
      </c>
      <c r="U675" s="233">
        <v>33911</v>
      </c>
      <c r="V675" s="233" t="str">
        <f t="shared" si="25"/>
        <v>1103</v>
      </c>
      <c r="W675" s="4">
        <f t="shared" si="26"/>
        <v>1992</v>
      </c>
    </row>
    <row r="676" spans="19:23" x14ac:dyDescent="0.2">
      <c r="S676" s="28" t="s">
        <v>392</v>
      </c>
      <c r="T676" s="5">
        <v>1992</v>
      </c>
      <c r="U676" s="233">
        <v>33912</v>
      </c>
      <c r="V676" s="233" t="str">
        <f t="shared" si="25"/>
        <v>1104</v>
      </c>
      <c r="W676" s="4">
        <f t="shared" si="26"/>
        <v>1992</v>
      </c>
    </row>
    <row r="677" spans="19:23" x14ac:dyDescent="0.2">
      <c r="S677" s="28" t="s">
        <v>393</v>
      </c>
      <c r="T677" s="5">
        <v>1992</v>
      </c>
      <c r="U677" s="233">
        <v>33913</v>
      </c>
      <c r="V677" s="233" t="str">
        <f t="shared" si="25"/>
        <v>1105</v>
      </c>
      <c r="W677" s="4">
        <f t="shared" si="26"/>
        <v>1992</v>
      </c>
    </row>
    <row r="678" spans="19:23" x14ac:dyDescent="0.2">
      <c r="S678" s="28" t="s">
        <v>394</v>
      </c>
      <c r="T678" s="5">
        <v>1992</v>
      </c>
      <c r="U678" s="233">
        <v>33914</v>
      </c>
      <c r="V678" s="233" t="str">
        <f t="shared" si="25"/>
        <v>1106</v>
      </c>
      <c r="W678" s="4">
        <f t="shared" si="26"/>
        <v>1992</v>
      </c>
    </row>
    <row r="679" spans="19:23" x14ac:dyDescent="0.2">
      <c r="S679" s="28" t="s">
        <v>395</v>
      </c>
      <c r="T679" s="5">
        <v>1992</v>
      </c>
      <c r="U679" s="233">
        <v>33915</v>
      </c>
      <c r="V679" s="233" t="str">
        <f t="shared" si="25"/>
        <v>1107</v>
      </c>
      <c r="W679" s="4">
        <f t="shared" si="26"/>
        <v>1992</v>
      </c>
    </row>
    <row r="680" spans="19:23" x14ac:dyDescent="0.2">
      <c r="S680" s="28" t="s">
        <v>396</v>
      </c>
      <c r="T680" s="5">
        <v>1992</v>
      </c>
      <c r="U680" s="233">
        <v>33916</v>
      </c>
      <c r="V680" s="233" t="str">
        <f t="shared" si="25"/>
        <v>1108</v>
      </c>
      <c r="W680" s="4">
        <f t="shared" si="26"/>
        <v>1992</v>
      </c>
    </row>
    <row r="681" spans="19:23" x14ac:dyDescent="0.2">
      <c r="S681" s="28" t="s">
        <v>397</v>
      </c>
      <c r="T681" s="5">
        <v>1992</v>
      </c>
      <c r="U681" s="233">
        <v>33917</v>
      </c>
      <c r="V681" s="233" t="str">
        <f t="shared" si="25"/>
        <v>1109</v>
      </c>
      <c r="W681" s="4">
        <f t="shared" si="26"/>
        <v>1992</v>
      </c>
    </row>
    <row r="682" spans="19:23" x14ac:dyDescent="0.2">
      <c r="S682" s="28" t="s">
        <v>398</v>
      </c>
      <c r="T682" s="5">
        <v>1992</v>
      </c>
      <c r="U682" s="233">
        <v>33918</v>
      </c>
      <c r="V682" s="233" t="str">
        <f t="shared" si="25"/>
        <v>1110</v>
      </c>
      <c r="W682" s="4">
        <f t="shared" si="26"/>
        <v>1992</v>
      </c>
    </row>
    <row r="683" spans="19:23" x14ac:dyDescent="0.2">
      <c r="S683" s="28" t="s">
        <v>399</v>
      </c>
      <c r="T683" s="5">
        <v>1992</v>
      </c>
      <c r="U683" s="233">
        <v>33919</v>
      </c>
      <c r="V683" s="233" t="str">
        <f t="shared" si="25"/>
        <v>1111</v>
      </c>
      <c r="W683" s="4">
        <f t="shared" si="26"/>
        <v>1992</v>
      </c>
    </row>
    <row r="684" spans="19:23" x14ac:dyDescent="0.2">
      <c r="S684" s="28" t="s">
        <v>400</v>
      </c>
      <c r="T684" s="5">
        <v>1992</v>
      </c>
      <c r="U684" s="233">
        <v>33920</v>
      </c>
      <c r="V684" s="233" t="str">
        <f t="shared" si="25"/>
        <v>1112</v>
      </c>
      <c r="W684" s="4">
        <f t="shared" si="26"/>
        <v>1992</v>
      </c>
    </row>
    <row r="685" spans="19:23" x14ac:dyDescent="0.2">
      <c r="S685" s="28" t="s">
        <v>401</v>
      </c>
      <c r="T685" s="5">
        <v>1992</v>
      </c>
      <c r="U685" s="233">
        <v>33921</v>
      </c>
      <c r="V685" s="233" t="str">
        <f t="shared" si="25"/>
        <v>1113</v>
      </c>
      <c r="W685" s="4">
        <f t="shared" si="26"/>
        <v>1992</v>
      </c>
    </row>
    <row r="686" spans="19:23" x14ac:dyDescent="0.2">
      <c r="S686" s="28" t="s">
        <v>402</v>
      </c>
      <c r="T686" s="5">
        <v>1992</v>
      </c>
      <c r="U686" s="233">
        <v>33922</v>
      </c>
      <c r="V686" s="233" t="str">
        <f t="shared" si="25"/>
        <v>1114</v>
      </c>
      <c r="W686" s="4">
        <f t="shared" si="26"/>
        <v>1992</v>
      </c>
    </row>
    <row r="687" spans="19:23" x14ac:dyDescent="0.2">
      <c r="S687" s="28" t="s">
        <v>403</v>
      </c>
      <c r="T687" s="5">
        <v>1992</v>
      </c>
      <c r="U687" s="233">
        <v>33923</v>
      </c>
      <c r="V687" s="233" t="str">
        <f t="shared" si="25"/>
        <v>1115</v>
      </c>
      <c r="W687" s="4">
        <f t="shared" si="26"/>
        <v>1992</v>
      </c>
    </row>
    <row r="688" spans="19:23" x14ac:dyDescent="0.2">
      <c r="S688" s="28" t="s">
        <v>404</v>
      </c>
      <c r="T688" s="5">
        <v>1992</v>
      </c>
      <c r="U688" s="233">
        <v>33924</v>
      </c>
      <c r="V688" s="233" t="str">
        <f t="shared" si="25"/>
        <v>1116</v>
      </c>
      <c r="W688" s="4">
        <f t="shared" si="26"/>
        <v>1992</v>
      </c>
    </row>
    <row r="689" spans="19:23" x14ac:dyDescent="0.2">
      <c r="S689" s="28" t="s">
        <v>405</v>
      </c>
      <c r="T689" s="5">
        <v>1992</v>
      </c>
      <c r="U689" s="233">
        <v>33925</v>
      </c>
      <c r="V689" s="233" t="str">
        <f t="shared" si="25"/>
        <v>1117</v>
      </c>
      <c r="W689" s="4">
        <f t="shared" si="26"/>
        <v>1992</v>
      </c>
    </row>
    <row r="690" spans="19:23" x14ac:dyDescent="0.2">
      <c r="S690" s="28" t="s">
        <v>406</v>
      </c>
      <c r="T690" s="5">
        <v>1992</v>
      </c>
      <c r="U690" s="233">
        <v>33926</v>
      </c>
      <c r="V690" s="233" t="str">
        <f t="shared" si="25"/>
        <v>1118</v>
      </c>
      <c r="W690" s="4">
        <f t="shared" si="26"/>
        <v>1992</v>
      </c>
    </row>
    <row r="691" spans="19:23" x14ac:dyDescent="0.2">
      <c r="S691" s="28" t="s">
        <v>407</v>
      </c>
      <c r="T691" s="5">
        <v>1992</v>
      </c>
      <c r="U691" s="233">
        <v>33927</v>
      </c>
      <c r="V691" s="233" t="str">
        <f t="shared" si="25"/>
        <v>1119</v>
      </c>
      <c r="W691" s="4">
        <f t="shared" si="26"/>
        <v>1992</v>
      </c>
    </row>
    <row r="692" spans="19:23" x14ac:dyDescent="0.2">
      <c r="S692" s="28" t="s">
        <v>408</v>
      </c>
      <c r="T692" s="5">
        <v>1992</v>
      </c>
      <c r="U692" s="233">
        <v>33928</v>
      </c>
      <c r="V692" s="233" t="str">
        <f t="shared" si="25"/>
        <v>1120</v>
      </c>
      <c r="W692" s="4">
        <f t="shared" si="26"/>
        <v>1992</v>
      </c>
    </row>
    <row r="693" spans="19:23" x14ac:dyDescent="0.2">
      <c r="S693" s="28" t="s">
        <v>409</v>
      </c>
      <c r="T693" s="5">
        <v>1992</v>
      </c>
      <c r="U693" s="233">
        <v>33929</v>
      </c>
      <c r="V693" s="233" t="str">
        <f t="shared" si="25"/>
        <v>1121</v>
      </c>
      <c r="W693" s="4">
        <f t="shared" si="26"/>
        <v>1992</v>
      </c>
    </row>
    <row r="694" spans="19:23" x14ac:dyDescent="0.2">
      <c r="S694" s="28" t="s">
        <v>410</v>
      </c>
      <c r="T694" s="5">
        <v>1992</v>
      </c>
      <c r="U694" s="233">
        <v>33930</v>
      </c>
      <c r="V694" s="233" t="str">
        <f t="shared" si="25"/>
        <v>1122</v>
      </c>
      <c r="W694" s="4">
        <f t="shared" si="26"/>
        <v>1992</v>
      </c>
    </row>
    <row r="695" spans="19:23" x14ac:dyDescent="0.2">
      <c r="S695" s="28" t="s">
        <v>411</v>
      </c>
      <c r="T695" s="5">
        <v>1992</v>
      </c>
      <c r="U695" s="233">
        <v>33931</v>
      </c>
      <c r="V695" s="233" t="str">
        <f t="shared" si="25"/>
        <v>1123</v>
      </c>
      <c r="W695" s="4">
        <f t="shared" si="26"/>
        <v>1992</v>
      </c>
    </row>
    <row r="696" spans="19:23" x14ac:dyDescent="0.2">
      <c r="S696" s="28" t="s">
        <v>412</v>
      </c>
      <c r="T696" s="5">
        <v>1992</v>
      </c>
      <c r="U696" s="233">
        <v>33932</v>
      </c>
      <c r="V696" s="233" t="str">
        <f t="shared" si="25"/>
        <v>1124</v>
      </c>
      <c r="W696" s="4">
        <f t="shared" si="26"/>
        <v>1992</v>
      </c>
    </row>
    <row r="697" spans="19:23" x14ac:dyDescent="0.2">
      <c r="S697" s="28" t="s">
        <v>413</v>
      </c>
      <c r="T697" s="5">
        <v>1992</v>
      </c>
      <c r="U697" s="233">
        <v>33933</v>
      </c>
      <c r="V697" s="233" t="str">
        <f t="shared" si="25"/>
        <v>1125</v>
      </c>
      <c r="W697" s="4">
        <f t="shared" si="26"/>
        <v>1992</v>
      </c>
    </row>
    <row r="698" spans="19:23" x14ac:dyDescent="0.2">
      <c r="S698" s="28" t="s">
        <v>414</v>
      </c>
      <c r="T698" s="5">
        <v>1992</v>
      </c>
      <c r="U698" s="233">
        <v>33934</v>
      </c>
      <c r="V698" s="233" t="str">
        <f t="shared" si="25"/>
        <v>1126</v>
      </c>
      <c r="W698" s="4">
        <f t="shared" si="26"/>
        <v>1992</v>
      </c>
    </row>
    <row r="699" spans="19:23" x14ac:dyDescent="0.2">
      <c r="S699" s="28" t="s">
        <v>415</v>
      </c>
      <c r="T699" s="5">
        <v>1992</v>
      </c>
      <c r="U699" s="233">
        <v>33935</v>
      </c>
      <c r="V699" s="233" t="str">
        <f t="shared" si="25"/>
        <v>1127</v>
      </c>
      <c r="W699" s="4">
        <f t="shared" si="26"/>
        <v>1992</v>
      </c>
    </row>
    <row r="700" spans="19:23" x14ac:dyDescent="0.2">
      <c r="S700" s="28" t="s">
        <v>416</v>
      </c>
      <c r="T700" s="5">
        <v>1992</v>
      </c>
      <c r="U700" s="233">
        <v>33936</v>
      </c>
      <c r="V700" s="233" t="str">
        <f t="shared" si="25"/>
        <v>1128</v>
      </c>
      <c r="W700" s="4">
        <f t="shared" si="26"/>
        <v>1992</v>
      </c>
    </row>
    <row r="701" spans="19:23" x14ac:dyDescent="0.2">
      <c r="S701" s="28" t="s">
        <v>417</v>
      </c>
      <c r="T701" s="5">
        <v>1992</v>
      </c>
      <c r="U701" s="233">
        <v>33937</v>
      </c>
      <c r="V701" s="233" t="str">
        <f t="shared" si="25"/>
        <v>1129</v>
      </c>
      <c r="W701" s="4">
        <f t="shared" si="26"/>
        <v>1992</v>
      </c>
    </row>
    <row r="702" spans="19:23" x14ac:dyDescent="0.2">
      <c r="S702" s="28" t="s">
        <v>418</v>
      </c>
      <c r="T702" s="5">
        <v>1992</v>
      </c>
      <c r="U702" s="233">
        <v>33938</v>
      </c>
      <c r="V702" s="233" t="str">
        <f t="shared" si="25"/>
        <v>1130</v>
      </c>
      <c r="W702" s="4">
        <f t="shared" si="26"/>
        <v>1992</v>
      </c>
    </row>
    <row r="703" spans="19:23" x14ac:dyDescent="0.2">
      <c r="S703" s="28" t="s">
        <v>419</v>
      </c>
      <c r="T703" s="5">
        <v>1992</v>
      </c>
      <c r="U703" s="233">
        <v>33939</v>
      </c>
      <c r="V703" s="233" t="str">
        <f t="shared" si="25"/>
        <v>1201</v>
      </c>
      <c r="W703" s="4">
        <f t="shared" si="26"/>
        <v>1992</v>
      </c>
    </row>
    <row r="704" spans="19:23" x14ac:dyDescent="0.2">
      <c r="S704" s="28" t="s">
        <v>420</v>
      </c>
      <c r="T704" s="5">
        <v>1992</v>
      </c>
      <c r="U704" s="233">
        <v>33940</v>
      </c>
      <c r="V704" s="233" t="str">
        <f t="shared" si="25"/>
        <v>1202</v>
      </c>
      <c r="W704" s="4">
        <f t="shared" si="26"/>
        <v>1992</v>
      </c>
    </row>
    <row r="705" spans="19:23" x14ac:dyDescent="0.2">
      <c r="S705" s="28" t="s">
        <v>421</v>
      </c>
      <c r="T705" s="5">
        <v>1992</v>
      </c>
      <c r="U705" s="233">
        <v>33941</v>
      </c>
      <c r="V705" s="233" t="str">
        <f t="shared" si="25"/>
        <v>1203</v>
      </c>
      <c r="W705" s="4">
        <f t="shared" si="26"/>
        <v>1992</v>
      </c>
    </row>
    <row r="706" spans="19:23" x14ac:dyDescent="0.2">
      <c r="S706" s="28" t="s">
        <v>422</v>
      </c>
      <c r="T706" s="5">
        <v>1992</v>
      </c>
      <c r="U706" s="233">
        <v>33942</v>
      </c>
      <c r="V706" s="233" t="str">
        <f t="shared" si="25"/>
        <v>1204</v>
      </c>
      <c r="W706" s="4">
        <f t="shared" si="26"/>
        <v>1992</v>
      </c>
    </row>
    <row r="707" spans="19:23" x14ac:dyDescent="0.2">
      <c r="S707" s="28" t="s">
        <v>423</v>
      </c>
      <c r="T707" s="5">
        <v>1992</v>
      </c>
      <c r="U707" s="233">
        <v>33943</v>
      </c>
      <c r="V707" s="233" t="str">
        <f t="shared" si="25"/>
        <v>1205</v>
      </c>
      <c r="W707" s="4">
        <f t="shared" si="26"/>
        <v>1992</v>
      </c>
    </row>
    <row r="708" spans="19:23" x14ac:dyDescent="0.2">
      <c r="S708" s="28" t="s">
        <v>424</v>
      </c>
      <c r="T708" s="5">
        <v>1992</v>
      </c>
      <c r="U708" s="233">
        <v>33944</v>
      </c>
      <c r="V708" s="233" t="str">
        <f t="shared" ref="V708:V771" si="27">TEXT(MONTH(U708),"00") &amp;TEXT(DAY(U708),"00")</f>
        <v>1206</v>
      </c>
      <c r="W708" s="4">
        <f t="shared" ref="W708:W771" si="28">YEAR(U708)</f>
        <v>1992</v>
      </c>
    </row>
    <row r="709" spans="19:23" x14ac:dyDescent="0.2">
      <c r="S709" s="28" t="s">
        <v>425</v>
      </c>
      <c r="T709" s="5">
        <v>1992</v>
      </c>
      <c r="U709" s="233">
        <v>33945</v>
      </c>
      <c r="V709" s="233" t="str">
        <f t="shared" si="27"/>
        <v>1207</v>
      </c>
      <c r="W709" s="4">
        <f t="shared" si="28"/>
        <v>1992</v>
      </c>
    </row>
    <row r="710" spans="19:23" x14ac:dyDescent="0.2">
      <c r="S710" s="28" t="s">
        <v>426</v>
      </c>
      <c r="T710" s="5">
        <v>1992</v>
      </c>
      <c r="U710" s="233">
        <v>33946</v>
      </c>
      <c r="V710" s="233" t="str">
        <f t="shared" si="27"/>
        <v>1208</v>
      </c>
      <c r="W710" s="4">
        <f t="shared" si="28"/>
        <v>1992</v>
      </c>
    </row>
    <row r="711" spans="19:23" x14ac:dyDescent="0.2">
      <c r="S711" s="28" t="s">
        <v>427</v>
      </c>
      <c r="T711" s="5">
        <v>1992</v>
      </c>
      <c r="U711" s="233">
        <v>33947</v>
      </c>
      <c r="V711" s="233" t="str">
        <f t="shared" si="27"/>
        <v>1209</v>
      </c>
      <c r="W711" s="4">
        <f t="shared" si="28"/>
        <v>1992</v>
      </c>
    </row>
    <row r="712" spans="19:23" x14ac:dyDescent="0.2">
      <c r="S712" s="28" t="s">
        <v>428</v>
      </c>
      <c r="T712" s="5">
        <v>1992</v>
      </c>
      <c r="U712" s="233">
        <v>33948</v>
      </c>
      <c r="V712" s="233" t="str">
        <f t="shared" si="27"/>
        <v>1210</v>
      </c>
      <c r="W712" s="4">
        <f t="shared" si="28"/>
        <v>1992</v>
      </c>
    </row>
    <row r="713" spans="19:23" x14ac:dyDescent="0.2">
      <c r="S713" s="28" t="s">
        <v>429</v>
      </c>
      <c r="T713" s="5">
        <v>1992</v>
      </c>
      <c r="U713" s="233">
        <v>33949</v>
      </c>
      <c r="V713" s="233" t="str">
        <f t="shared" si="27"/>
        <v>1211</v>
      </c>
      <c r="W713" s="4">
        <f t="shared" si="28"/>
        <v>1992</v>
      </c>
    </row>
    <row r="714" spans="19:23" x14ac:dyDescent="0.2">
      <c r="S714" s="28" t="s">
        <v>430</v>
      </c>
      <c r="T714" s="5">
        <v>1992</v>
      </c>
      <c r="U714" s="233">
        <v>33950</v>
      </c>
      <c r="V714" s="233" t="str">
        <f t="shared" si="27"/>
        <v>1212</v>
      </c>
      <c r="W714" s="4">
        <f t="shared" si="28"/>
        <v>1992</v>
      </c>
    </row>
    <row r="715" spans="19:23" x14ac:dyDescent="0.2">
      <c r="S715" s="28" t="s">
        <v>431</v>
      </c>
      <c r="T715" s="5">
        <v>1992</v>
      </c>
      <c r="U715" s="233">
        <v>33951</v>
      </c>
      <c r="V715" s="233" t="str">
        <f t="shared" si="27"/>
        <v>1213</v>
      </c>
      <c r="W715" s="4">
        <f t="shared" si="28"/>
        <v>1992</v>
      </c>
    </row>
    <row r="716" spans="19:23" x14ac:dyDescent="0.2">
      <c r="S716" s="28" t="s">
        <v>432</v>
      </c>
      <c r="T716" s="5">
        <v>1992</v>
      </c>
      <c r="U716" s="233">
        <v>33952</v>
      </c>
      <c r="V716" s="233" t="str">
        <f t="shared" si="27"/>
        <v>1214</v>
      </c>
      <c r="W716" s="4">
        <f t="shared" si="28"/>
        <v>1992</v>
      </c>
    </row>
    <row r="717" spans="19:23" x14ac:dyDescent="0.2">
      <c r="S717" s="28" t="s">
        <v>433</v>
      </c>
      <c r="T717" s="5">
        <v>1992</v>
      </c>
      <c r="U717" s="233">
        <v>33953</v>
      </c>
      <c r="V717" s="233" t="str">
        <f t="shared" si="27"/>
        <v>1215</v>
      </c>
      <c r="W717" s="4">
        <f t="shared" si="28"/>
        <v>1992</v>
      </c>
    </row>
    <row r="718" spans="19:23" x14ac:dyDescent="0.2">
      <c r="S718" s="28" t="s">
        <v>434</v>
      </c>
      <c r="T718" s="5">
        <v>1992</v>
      </c>
      <c r="U718" s="233">
        <v>33954</v>
      </c>
      <c r="V718" s="233" t="str">
        <f t="shared" si="27"/>
        <v>1216</v>
      </c>
      <c r="W718" s="4">
        <f t="shared" si="28"/>
        <v>1992</v>
      </c>
    </row>
    <row r="719" spans="19:23" x14ac:dyDescent="0.2">
      <c r="S719" s="28" t="s">
        <v>435</v>
      </c>
      <c r="T719" s="5">
        <v>1992</v>
      </c>
      <c r="U719" s="233">
        <v>33955</v>
      </c>
      <c r="V719" s="233" t="str">
        <f t="shared" si="27"/>
        <v>1217</v>
      </c>
      <c r="W719" s="4">
        <f t="shared" si="28"/>
        <v>1992</v>
      </c>
    </row>
    <row r="720" spans="19:23" x14ac:dyDescent="0.2">
      <c r="S720" s="28" t="s">
        <v>436</v>
      </c>
      <c r="T720" s="5">
        <v>1992</v>
      </c>
      <c r="U720" s="233">
        <v>33956</v>
      </c>
      <c r="V720" s="233" t="str">
        <f t="shared" si="27"/>
        <v>1218</v>
      </c>
      <c r="W720" s="4">
        <f t="shared" si="28"/>
        <v>1992</v>
      </c>
    </row>
    <row r="721" spans="19:23" x14ac:dyDescent="0.2">
      <c r="S721" s="28" t="s">
        <v>437</v>
      </c>
      <c r="T721" s="5">
        <v>1992</v>
      </c>
      <c r="U721" s="233">
        <v>33957</v>
      </c>
      <c r="V721" s="233" t="str">
        <f t="shared" si="27"/>
        <v>1219</v>
      </c>
      <c r="W721" s="4">
        <f t="shared" si="28"/>
        <v>1992</v>
      </c>
    </row>
    <row r="722" spans="19:23" x14ac:dyDescent="0.2">
      <c r="S722" s="28" t="s">
        <v>438</v>
      </c>
      <c r="T722" s="5">
        <v>1992</v>
      </c>
      <c r="U722" s="233">
        <v>33958</v>
      </c>
      <c r="V722" s="233" t="str">
        <f t="shared" si="27"/>
        <v>1220</v>
      </c>
      <c r="W722" s="4">
        <f t="shared" si="28"/>
        <v>1992</v>
      </c>
    </row>
    <row r="723" spans="19:23" x14ac:dyDescent="0.2">
      <c r="S723" s="28" t="s">
        <v>439</v>
      </c>
      <c r="T723" s="5">
        <v>1992</v>
      </c>
      <c r="U723" s="233">
        <v>33959</v>
      </c>
      <c r="V723" s="233" t="str">
        <f t="shared" si="27"/>
        <v>1221</v>
      </c>
      <c r="W723" s="4">
        <f t="shared" si="28"/>
        <v>1992</v>
      </c>
    </row>
    <row r="724" spans="19:23" x14ac:dyDescent="0.2">
      <c r="S724" s="28" t="s">
        <v>440</v>
      </c>
      <c r="T724" s="5">
        <v>1992</v>
      </c>
      <c r="U724" s="233">
        <v>33960</v>
      </c>
      <c r="V724" s="233" t="str">
        <f t="shared" si="27"/>
        <v>1222</v>
      </c>
      <c r="W724" s="4">
        <f t="shared" si="28"/>
        <v>1992</v>
      </c>
    </row>
    <row r="725" spans="19:23" x14ac:dyDescent="0.2">
      <c r="S725" s="28" t="s">
        <v>441</v>
      </c>
      <c r="T725" s="5">
        <v>1992</v>
      </c>
      <c r="U725" s="233">
        <v>33961</v>
      </c>
      <c r="V725" s="233" t="str">
        <f t="shared" si="27"/>
        <v>1223</v>
      </c>
      <c r="W725" s="4">
        <f t="shared" si="28"/>
        <v>1992</v>
      </c>
    </row>
    <row r="726" spans="19:23" x14ac:dyDescent="0.2">
      <c r="S726" s="28" t="s">
        <v>442</v>
      </c>
      <c r="T726" s="5">
        <v>1992</v>
      </c>
      <c r="U726" s="233">
        <v>33962</v>
      </c>
      <c r="V726" s="233" t="str">
        <f t="shared" si="27"/>
        <v>1224</v>
      </c>
      <c r="W726" s="4">
        <f t="shared" si="28"/>
        <v>1992</v>
      </c>
    </row>
    <row r="727" spans="19:23" x14ac:dyDescent="0.2">
      <c r="S727" s="28" t="s">
        <v>443</v>
      </c>
      <c r="T727" s="5">
        <v>1992</v>
      </c>
      <c r="U727" s="233">
        <v>33963</v>
      </c>
      <c r="V727" s="233" t="str">
        <f t="shared" si="27"/>
        <v>1225</v>
      </c>
      <c r="W727" s="4">
        <f t="shared" si="28"/>
        <v>1992</v>
      </c>
    </row>
    <row r="728" spans="19:23" x14ac:dyDescent="0.2">
      <c r="S728" s="28" t="s">
        <v>444</v>
      </c>
      <c r="T728" s="5">
        <v>1992</v>
      </c>
      <c r="U728" s="233">
        <v>33964</v>
      </c>
      <c r="V728" s="233" t="str">
        <f t="shared" si="27"/>
        <v>1226</v>
      </c>
      <c r="W728" s="4">
        <f t="shared" si="28"/>
        <v>1992</v>
      </c>
    </row>
    <row r="729" spans="19:23" x14ac:dyDescent="0.2">
      <c r="S729" s="28" t="s">
        <v>445</v>
      </c>
      <c r="T729" s="5">
        <v>1992</v>
      </c>
      <c r="U729" s="233">
        <v>33965</v>
      </c>
      <c r="V729" s="233" t="str">
        <f t="shared" si="27"/>
        <v>1227</v>
      </c>
      <c r="W729" s="4">
        <f t="shared" si="28"/>
        <v>1992</v>
      </c>
    </row>
    <row r="730" spans="19:23" x14ac:dyDescent="0.2">
      <c r="S730" s="28" t="s">
        <v>446</v>
      </c>
      <c r="T730" s="5">
        <v>1992</v>
      </c>
      <c r="U730" s="233">
        <v>33966</v>
      </c>
      <c r="V730" s="233" t="str">
        <f t="shared" si="27"/>
        <v>1228</v>
      </c>
      <c r="W730" s="4">
        <f t="shared" si="28"/>
        <v>1992</v>
      </c>
    </row>
    <row r="731" spans="19:23" x14ac:dyDescent="0.2">
      <c r="S731" s="28" t="s">
        <v>447</v>
      </c>
      <c r="T731" s="5">
        <v>1992</v>
      </c>
      <c r="U731" s="233">
        <v>33967</v>
      </c>
      <c r="V731" s="233" t="str">
        <f t="shared" si="27"/>
        <v>1229</v>
      </c>
      <c r="W731" s="4">
        <f t="shared" si="28"/>
        <v>1992</v>
      </c>
    </row>
    <row r="732" spans="19:23" x14ac:dyDescent="0.2">
      <c r="S732" s="28" t="s">
        <v>448</v>
      </c>
      <c r="T732" s="5">
        <v>1992</v>
      </c>
      <c r="U732" s="233">
        <v>33968</v>
      </c>
      <c r="V732" s="233" t="str">
        <f t="shared" si="27"/>
        <v>1230</v>
      </c>
      <c r="W732" s="4">
        <f t="shared" si="28"/>
        <v>1992</v>
      </c>
    </row>
    <row r="733" spans="19:23" x14ac:dyDescent="0.2">
      <c r="S733" s="28" t="s">
        <v>449</v>
      </c>
      <c r="T733" s="5">
        <v>1992</v>
      </c>
      <c r="U733" s="233">
        <v>33969</v>
      </c>
      <c r="V733" s="233" t="str">
        <f t="shared" si="27"/>
        <v>1231</v>
      </c>
      <c r="W733" s="4">
        <f t="shared" si="28"/>
        <v>1992</v>
      </c>
    </row>
    <row r="734" spans="19:23" x14ac:dyDescent="0.2">
      <c r="S734" s="28" t="s">
        <v>450</v>
      </c>
      <c r="T734" s="5">
        <v>1993</v>
      </c>
      <c r="U734" s="233">
        <v>33970</v>
      </c>
      <c r="V734" s="233" t="str">
        <f t="shared" si="27"/>
        <v>0101</v>
      </c>
      <c r="W734" s="4">
        <f t="shared" si="28"/>
        <v>1993</v>
      </c>
    </row>
    <row r="735" spans="19:23" x14ac:dyDescent="0.2">
      <c r="S735" s="28" t="s">
        <v>90</v>
      </c>
      <c r="T735" s="5">
        <v>1993</v>
      </c>
      <c r="U735" s="233">
        <v>33971</v>
      </c>
      <c r="V735" s="233" t="str">
        <f t="shared" si="27"/>
        <v>0102</v>
      </c>
      <c r="W735" s="4">
        <f t="shared" si="28"/>
        <v>1993</v>
      </c>
    </row>
    <row r="736" spans="19:23" x14ac:dyDescent="0.2">
      <c r="S736" s="28" t="s">
        <v>91</v>
      </c>
      <c r="T736" s="5">
        <v>1993</v>
      </c>
      <c r="U736" s="233">
        <v>33972</v>
      </c>
      <c r="V736" s="233" t="str">
        <f t="shared" si="27"/>
        <v>0103</v>
      </c>
      <c r="W736" s="4">
        <f t="shared" si="28"/>
        <v>1993</v>
      </c>
    </row>
    <row r="737" spans="19:23" x14ac:dyDescent="0.2">
      <c r="S737" s="28" t="s">
        <v>92</v>
      </c>
      <c r="T737" s="5">
        <v>1993</v>
      </c>
      <c r="U737" s="233">
        <v>33973</v>
      </c>
      <c r="V737" s="233" t="str">
        <f t="shared" si="27"/>
        <v>0104</v>
      </c>
      <c r="W737" s="4">
        <f t="shared" si="28"/>
        <v>1993</v>
      </c>
    </row>
    <row r="738" spans="19:23" x14ac:dyDescent="0.2">
      <c r="S738" s="28" t="s">
        <v>93</v>
      </c>
      <c r="T738" s="5">
        <v>1993</v>
      </c>
      <c r="U738" s="233">
        <v>33974</v>
      </c>
      <c r="V738" s="233" t="str">
        <f t="shared" si="27"/>
        <v>0105</v>
      </c>
      <c r="W738" s="4">
        <f t="shared" si="28"/>
        <v>1993</v>
      </c>
    </row>
    <row r="739" spans="19:23" x14ac:dyDescent="0.2">
      <c r="S739" s="28" t="s">
        <v>94</v>
      </c>
      <c r="T739" s="5">
        <v>1993</v>
      </c>
      <c r="U739" s="233">
        <v>33975</v>
      </c>
      <c r="V739" s="233" t="str">
        <f t="shared" si="27"/>
        <v>0106</v>
      </c>
      <c r="W739" s="4">
        <f t="shared" si="28"/>
        <v>1993</v>
      </c>
    </row>
    <row r="740" spans="19:23" x14ac:dyDescent="0.2">
      <c r="S740" s="28" t="s">
        <v>95</v>
      </c>
      <c r="T740" s="5">
        <v>1993</v>
      </c>
      <c r="U740" s="233">
        <v>33976</v>
      </c>
      <c r="V740" s="233" t="str">
        <f t="shared" si="27"/>
        <v>0107</v>
      </c>
      <c r="W740" s="4">
        <f t="shared" si="28"/>
        <v>1993</v>
      </c>
    </row>
    <row r="741" spans="19:23" x14ac:dyDescent="0.2">
      <c r="S741" s="28" t="s">
        <v>96</v>
      </c>
      <c r="T741" s="5">
        <v>1993</v>
      </c>
      <c r="U741" s="233">
        <v>33977</v>
      </c>
      <c r="V741" s="233" t="str">
        <f t="shared" si="27"/>
        <v>0108</v>
      </c>
      <c r="W741" s="4">
        <f t="shared" si="28"/>
        <v>1993</v>
      </c>
    </row>
    <row r="742" spans="19:23" x14ac:dyDescent="0.2">
      <c r="S742" s="28" t="s">
        <v>97</v>
      </c>
      <c r="T742" s="5">
        <v>1993</v>
      </c>
      <c r="U742" s="233">
        <v>33978</v>
      </c>
      <c r="V742" s="233" t="str">
        <f t="shared" si="27"/>
        <v>0109</v>
      </c>
      <c r="W742" s="4">
        <f t="shared" si="28"/>
        <v>1993</v>
      </c>
    </row>
    <row r="743" spans="19:23" x14ac:dyDescent="0.2">
      <c r="S743" s="28" t="s">
        <v>98</v>
      </c>
      <c r="T743" s="5">
        <v>1993</v>
      </c>
      <c r="U743" s="233">
        <v>33979</v>
      </c>
      <c r="V743" s="233" t="str">
        <f t="shared" si="27"/>
        <v>0110</v>
      </c>
      <c r="W743" s="4">
        <f t="shared" si="28"/>
        <v>1993</v>
      </c>
    </row>
    <row r="744" spans="19:23" x14ac:dyDescent="0.2">
      <c r="S744" s="28" t="s">
        <v>99</v>
      </c>
      <c r="T744" s="5">
        <v>1993</v>
      </c>
      <c r="U744" s="233">
        <v>33980</v>
      </c>
      <c r="V744" s="233" t="str">
        <f t="shared" si="27"/>
        <v>0111</v>
      </c>
      <c r="W744" s="4">
        <f t="shared" si="28"/>
        <v>1993</v>
      </c>
    </row>
    <row r="745" spans="19:23" x14ac:dyDescent="0.2">
      <c r="S745" s="28" t="s">
        <v>100</v>
      </c>
      <c r="T745" s="5">
        <v>1993</v>
      </c>
      <c r="U745" s="233">
        <v>33981</v>
      </c>
      <c r="V745" s="233" t="str">
        <f t="shared" si="27"/>
        <v>0112</v>
      </c>
      <c r="W745" s="4">
        <f t="shared" si="28"/>
        <v>1993</v>
      </c>
    </row>
    <row r="746" spans="19:23" x14ac:dyDescent="0.2">
      <c r="S746" s="28" t="s">
        <v>101</v>
      </c>
      <c r="T746" s="5">
        <v>1993</v>
      </c>
      <c r="U746" s="233">
        <v>33982</v>
      </c>
      <c r="V746" s="233" t="str">
        <f t="shared" si="27"/>
        <v>0113</v>
      </c>
      <c r="W746" s="4">
        <f t="shared" si="28"/>
        <v>1993</v>
      </c>
    </row>
    <row r="747" spans="19:23" x14ac:dyDescent="0.2">
      <c r="S747" s="28" t="s">
        <v>102</v>
      </c>
      <c r="T747" s="5">
        <v>1993</v>
      </c>
      <c r="U747" s="233">
        <v>33983</v>
      </c>
      <c r="V747" s="233" t="str">
        <f t="shared" si="27"/>
        <v>0114</v>
      </c>
      <c r="W747" s="4">
        <f t="shared" si="28"/>
        <v>1993</v>
      </c>
    </row>
    <row r="748" spans="19:23" x14ac:dyDescent="0.2">
      <c r="S748" s="28" t="s">
        <v>103</v>
      </c>
      <c r="T748" s="5">
        <v>1993</v>
      </c>
      <c r="U748" s="233">
        <v>33984</v>
      </c>
      <c r="V748" s="233" t="str">
        <f t="shared" si="27"/>
        <v>0115</v>
      </c>
      <c r="W748" s="4">
        <f t="shared" si="28"/>
        <v>1993</v>
      </c>
    </row>
    <row r="749" spans="19:23" x14ac:dyDescent="0.2">
      <c r="S749" s="28" t="s">
        <v>104</v>
      </c>
      <c r="T749" s="5">
        <v>1993</v>
      </c>
      <c r="U749" s="233">
        <v>33985</v>
      </c>
      <c r="V749" s="233" t="str">
        <f t="shared" si="27"/>
        <v>0116</v>
      </c>
      <c r="W749" s="4">
        <f t="shared" si="28"/>
        <v>1993</v>
      </c>
    </row>
    <row r="750" spans="19:23" x14ac:dyDescent="0.2">
      <c r="S750" s="28" t="s">
        <v>105</v>
      </c>
      <c r="T750" s="5">
        <v>1993</v>
      </c>
      <c r="U750" s="233">
        <v>33986</v>
      </c>
      <c r="V750" s="233" t="str">
        <f t="shared" si="27"/>
        <v>0117</v>
      </c>
      <c r="W750" s="4">
        <f t="shared" si="28"/>
        <v>1993</v>
      </c>
    </row>
    <row r="751" spans="19:23" x14ac:dyDescent="0.2">
      <c r="S751" s="28" t="s">
        <v>106</v>
      </c>
      <c r="T751" s="5">
        <v>1993</v>
      </c>
      <c r="U751" s="233">
        <v>33987</v>
      </c>
      <c r="V751" s="233" t="str">
        <f t="shared" si="27"/>
        <v>0118</v>
      </c>
      <c r="W751" s="4">
        <f t="shared" si="28"/>
        <v>1993</v>
      </c>
    </row>
    <row r="752" spans="19:23" x14ac:dyDescent="0.2">
      <c r="S752" s="28" t="s">
        <v>107</v>
      </c>
      <c r="T752" s="5">
        <v>1993</v>
      </c>
      <c r="U752" s="233">
        <v>33988</v>
      </c>
      <c r="V752" s="233" t="str">
        <f t="shared" si="27"/>
        <v>0119</v>
      </c>
      <c r="W752" s="4">
        <f t="shared" si="28"/>
        <v>1993</v>
      </c>
    </row>
    <row r="753" spans="19:23" x14ac:dyDescent="0.2">
      <c r="S753" s="28" t="s">
        <v>108</v>
      </c>
      <c r="T753" s="5">
        <v>1993</v>
      </c>
      <c r="U753" s="233">
        <v>33989</v>
      </c>
      <c r="V753" s="233" t="str">
        <f t="shared" si="27"/>
        <v>0120</v>
      </c>
      <c r="W753" s="4">
        <f t="shared" si="28"/>
        <v>1993</v>
      </c>
    </row>
    <row r="754" spans="19:23" x14ac:dyDescent="0.2">
      <c r="S754" s="28" t="s">
        <v>109</v>
      </c>
      <c r="T754" s="5">
        <v>1993</v>
      </c>
      <c r="U754" s="233">
        <v>33990</v>
      </c>
      <c r="V754" s="233" t="str">
        <f t="shared" si="27"/>
        <v>0121</v>
      </c>
      <c r="W754" s="4">
        <f t="shared" si="28"/>
        <v>1993</v>
      </c>
    </row>
    <row r="755" spans="19:23" x14ac:dyDescent="0.2">
      <c r="S755" s="28" t="s">
        <v>110</v>
      </c>
      <c r="T755" s="5">
        <v>1993</v>
      </c>
      <c r="U755" s="233">
        <v>33991</v>
      </c>
      <c r="V755" s="233" t="str">
        <f t="shared" si="27"/>
        <v>0122</v>
      </c>
      <c r="W755" s="4">
        <f t="shared" si="28"/>
        <v>1993</v>
      </c>
    </row>
    <row r="756" spans="19:23" x14ac:dyDescent="0.2">
      <c r="S756" s="28" t="s">
        <v>111</v>
      </c>
      <c r="T756" s="5">
        <v>1993</v>
      </c>
      <c r="U756" s="233">
        <v>33992</v>
      </c>
      <c r="V756" s="233" t="str">
        <f t="shared" si="27"/>
        <v>0123</v>
      </c>
      <c r="W756" s="4">
        <f t="shared" si="28"/>
        <v>1993</v>
      </c>
    </row>
    <row r="757" spans="19:23" x14ac:dyDescent="0.2">
      <c r="S757" s="28" t="s">
        <v>112</v>
      </c>
      <c r="T757" s="5">
        <v>1993</v>
      </c>
      <c r="U757" s="233">
        <v>33993</v>
      </c>
      <c r="V757" s="233" t="str">
        <f t="shared" si="27"/>
        <v>0124</v>
      </c>
      <c r="W757" s="4">
        <f t="shared" si="28"/>
        <v>1993</v>
      </c>
    </row>
    <row r="758" spans="19:23" x14ac:dyDescent="0.2">
      <c r="S758" s="28" t="s">
        <v>113</v>
      </c>
      <c r="T758" s="5">
        <v>1993</v>
      </c>
      <c r="U758" s="233">
        <v>33994</v>
      </c>
      <c r="V758" s="233" t="str">
        <f t="shared" si="27"/>
        <v>0125</v>
      </c>
      <c r="W758" s="4">
        <f t="shared" si="28"/>
        <v>1993</v>
      </c>
    </row>
    <row r="759" spans="19:23" x14ac:dyDescent="0.2">
      <c r="S759" s="28" t="s">
        <v>114</v>
      </c>
      <c r="T759" s="5">
        <v>1993</v>
      </c>
      <c r="U759" s="233">
        <v>33995</v>
      </c>
      <c r="V759" s="233" t="str">
        <f t="shared" si="27"/>
        <v>0126</v>
      </c>
      <c r="W759" s="4">
        <f t="shared" si="28"/>
        <v>1993</v>
      </c>
    </row>
    <row r="760" spans="19:23" x14ac:dyDescent="0.2">
      <c r="S760" s="28" t="s">
        <v>115</v>
      </c>
      <c r="T760" s="5">
        <v>1993</v>
      </c>
      <c r="U760" s="233">
        <v>33996</v>
      </c>
      <c r="V760" s="233" t="str">
        <f t="shared" si="27"/>
        <v>0127</v>
      </c>
      <c r="W760" s="4">
        <f t="shared" si="28"/>
        <v>1993</v>
      </c>
    </row>
    <row r="761" spans="19:23" x14ac:dyDescent="0.2">
      <c r="S761" s="28" t="s">
        <v>116</v>
      </c>
      <c r="T761" s="5">
        <v>1993</v>
      </c>
      <c r="U761" s="233">
        <v>33997</v>
      </c>
      <c r="V761" s="233" t="str">
        <f t="shared" si="27"/>
        <v>0128</v>
      </c>
      <c r="W761" s="4">
        <f t="shared" si="28"/>
        <v>1993</v>
      </c>
    </row>
    <row r="762" spans="19:23" x14ac:dyDescent="0.2">
      <c r="S762" s="28" t="s">
        <v>117</v>
      </c>
      <c r="T762" s="5">
        <v>1993</v>
      </c>
      <c r="U762" s="233">
        <v>33998</v>
      </c>
      <c r="V762" s="233" t="str">
        <f t="shared" si="27"/>
        <v>0129</v>
      </c>
      <c r="W762" s="4">
        <f t="shared" si="28"/>
        <v>1993</v>
      </c>
    </row>
    <row r="763" spans="19:23" x14ac:dyDescent="0.2">
      <c r="S763" s="28" t="s">
        <v>118</v>
      </c>
      <c r="T763" s="5">
        <v>1993</v>
      </c>
      <c r="U763" s="233">
        <v>33999</v>
      </c>
      <c r="V763" s="233" t="str">
        <f t="shared" si="27"/>
        <v>0130</v>
      </c>
      <c r="W763" s="4">
        <f t="shared" si="28"/>
        <v>1993</v>
      </c>
    </row>
    <row r="764" spans="19:23" x14ac:dyDescent="0.2">
      <c r="S764" s="28" t="s">
        <v>119</v>
      </c>
      <c r="T764" s="5">
        <v>1993</v>
      </c>
      <c r="U764" s="233">
        <v>34000</v>
      </c>
      <c r="V764" s="233" t="str">
        <f t="shared" si="27"/>
        <v>0131</v>
      </c>
      <c r="W764" s="4">
        <f t="shared" si="28"/>
        <v>1993</v>
      </c>
    </row>
    <row r="765" spans="19:23" x14ac:dyDescent="0.2">
      <c r="S765" s="28" t="s">
        <v>120</v>
      </c>
      <c r="T765" s="5">
        <v>1993</v>
      </c>
      <c r="U765" s="233">
        <v>34001</v>
      </c>
      <c r="V765" s="233" t="str">
        <f t="shared" si="27"/>
        <v>0201</v>
      </c>
      <c r="W765" s="4">
        <f t="shared" si="28"/>
        <v>1993</v>
      </c>
    </row>
    <row r="766" spans="19:23" x14ac:dyDescent="0.2">
      <c r="S766" s="28" t="s">
        <v>121</v>
      </c>
      <c r="T766" s="5">
        <v>1993</v>
      </c>
      <c r="U766" s="233">
        <v>34002</v>
      </c>
      <c r="V766" s="233" t="str">
        <f t="shared" si="27"/>
        <v>0202</v>
      </c>
      <c r="W766" s="4">
        <f t="shared" si="28"/>
        <v>1993</v>
      </c>
    </row>
    <row r="767" spans="19:23" x14ac:dyDescent="0.2">
      <c r="S767" s="28" t="s">
        <v>122</v>
      </c>
      <c r="T767" s="5">
        <v>1993</v>
      </c>
      <c r="U767" s="233">
        <v>34003</v>
      </c>
      <c r="V767" s="233" t="str">
        <f t="shared" si="27"/>
        <v>0203</v>
      </c>
      <c r="W767" s="4">
        <f t="shared" si="28"/>
        <v>1993</v>
      </c>
    </row>
    <row r="768" spans="19:23" x14ac:dyDescent="0.2">
      <c r="S768" s="28" t="s">
        <v>123</v>
      </c>
      <c r="T768" s="5">
        <v>1993</v>
      </c>
      <c r="U768" s="233">
        <v>34004</v>
      </c>
      <c r="V768" s="233" t="str">
        <f t="shared" si="27"/>
        <v>0204</v>
      </c>
      <c r="W768" s="4">
        <f t="shared" si="28"/>
        <v>1993</v>
      </c>
    </row>
    <row r="769" spans="19:23" x14ac:dyDescent="0.2">
      <c r="S769" s="28" t="s">
        <v>124</v>
      </c>
      <c r="T769" s="5">
        <v>1993</v>
      </c>
      <c r="U769" s="233">
        <v>34005</v>
      </c>
      <c r="V769" s="233" t="str">
        <f t="shared" si="27"/>
        <v>0205</v>
      </c>
      <c r="W769" s="4">
        <f t="shared" si="28"/>
        <v>1993</v>
      </c>
    </row>
    <row r="770" spans="19:23" x14ac:dyDescent="0.2">
      <c r="S770" s="28" t="s">
        <v>125</v>
      </c>
      <c r="T770" s="5">
        <v>1993</v>
      </c>
      <c r="U770" s="233">
        <v>34006</v>
      </c>
      <c r="V770" s="233" t="str">
        <f t="shared" si="27"/>
        <v>0206</v>
      </c>
      <c r="W770" s="4">
        <f t="shared" si="28"/>
        <v>1993</v>
      </c>
    </row>
    <row r="771" spans="19:23" x14ac:dyDescent="0.2">
      <c r="S771" s="28" t="s">
        <v>126</v>
      </c>
      <c r="T771" s="5">
        <v>1993</v>
      </c>
      <c r="U771" s="233">
        <v>34007</v>
      </c>
      <c r="V771" s="233" t="str">
        <f t="shared" si="27"/>
        <v>0207</v>
      </c>
      <c r="W771" s="4">
        <f t="shared" si="28"/>
        <v>1993</v>
      </c>
    </row>
    <row r="772" spans="19:23" x14ac:dyDescent="0.2">
      <c r="S772" s="28" t="s">
        <v>86</v>
      </c>
      <c r="T772" s="5">
        <v>1993</v>
      </c>
      <c r="U772" s="233">
        <v>34008</v>
      </c>
      <c r="V772" s="233" t="str">
        <f t="shared" ref="V772:V835" si="29">TEXT(MONTH(U772),"00") &amp;TEXT(DAY(U772),"00")</f>
        <v>0208</v>
      </c>
      <c r="W772" s="4">
        <f t="shared" ref="W772:W835" si="30">YEAR(U772)</f>
        <v>1993</v>
      </c>
    </row>
    <row r="773" spans="19:23" x14ac:dyDescent="0.2">
      <c r="S773" s="28" t="s">
        <v>87</v>
      </c>
      <c r="T773" s="5">
        <v>1993</v>
      </c>
      <c r="U773" s="233">
        <v>34009</v>
      </c>
      <c r="V773" s="233" t="str">
        <f t="shared" si="29"/>
        <v>0209</v>
      </c>
      <c r="W773" s="4">
        <f t="shared" si="30"/>
        <v>1993</v>
      </c>
    </row>
    <row r="774" spans="19:23" x14ac:dyDescent="0.2">
      <c r="S774" s="28" t="s">
        <v>88</v>
      </c>
      <c r="T774" s="5">
        <v>1993</v>
      </c>
      <c r="U774" s="233">
        <v>34010</v>
      </c>
      <c r="V774" s="233" t="str">
        <f t="shared" si="29"/>
        <v>0210</v>
      </c>
      <c r="W774" s="4">
        <f t="shared" si="30"/>
        <v>1993</v>
      </c>
    </row>
    <row r="775" spans="19:23" x14ac:dyDescent="0.2">
      <c r="S775" s="28" t="s">
        <v>89</v>
      </c>
      <c r="T775" s="5">
        <v>1993</v>
      </c>
      <c r="U775" s="233">
        <v>34011</v>
      </c>
      <c r="V775" s="233" t="str">
        <f t="shared" si="29"/>
        <v>0211</v>
      </c>
      <c r="W775" s="4">
        <f t="shared" si="30"/>
        <v>1993</v>
      </c>
    </row>
    <row r="776" spans="19:23" x14ac:dyDescent="0.2">
      <c r="S776" s="28" t="s">
        <v>127</v>
      </c>
      <c r="T776" s="5">
        <v>1993</v>
      </c>
      <c r="U776" s="233">
        <v>34012</v>
      </c>
      <c r="V776" s="233" t="str">
        <f t="shared" si="29"/>
        <v>0212</v>
      </c>
      <c r="W776" s="4">
        <f t="shared" si="30"/>
        <v>1993</v>
      </c>
    </row>
    <row r="777" spans="19:23" x14ac:dyDescent="0.2">
      <c r="S777" s="28" t="s">
        <v>128</v>
      </c>
      <c r="T777" s="5">
        <v>1993</v>
      </c>
      <c r="U777" s="233">
        <v>34013</v>
      </c>
      <c r="V777" s="233" t="str">
        <f t="shared" si="29"/>
        <v>0213</v>
      </c>
      <c r="W777" s="4">
        <f t="shared" si="30"/>
        <v>1993</v>
      </c>
    </row>
    <row r="778" spans="19:23" x14ac:dyDescent="0.2">
      <c r="S778" s="28" t="s">
        <v>129</v>
      </c>
      <c r="T778" s="5">
        <v>1993</v>
      </c>
      <c r="U778" s="233">
        <v>34014</v>
      </c>
      <c r="V778" s="233" t="str">
        <f t="shared" si="29"/>
        <v>0214</v>
      </c>
      <c r="W778" s="4">
        <f t="shared" si="30"/>
        <v>1993</v>
      </c>
    </row>
    <row r="779" spans="19:23" x14ac:dyDescent="0.2">
      <c r="S779" s="28" t="s">
        <v>130</v>
      </c>
      <c r="T779" s="5">
        <v>1993</v>
      </c>
      <c r="U779" s="233">
        <v>34015</v>
      </c>
      <c r="V779" s="233" t="str">
        <f t="shared" si="29"/>
        <v>0215</v>
      </c>
      <c r="W779" s="4">
        <f t="shared" si="30"/>
        <v>1993</v>
      </c>
    </row>
    <row r="780" spans="19:23" x14ac:dyDescent="0.2">
      <c r="S780" s="28" t="s">
        <v>131</v>
      </c>
      <c r="T780" s="5">
        <v>1993</v>
      </c>
      <c r="U780" s="233">
        <v>34016</v>
      </c>
      <c r="V780" s="233" t="str">
        <f t="shared" si="29"/>
        <v>0216</v>
      </c>
      <c r="W780" s="4">
        <f t="shared" si="30"/>
        <v>1993</v>
      </c>
    </row>
    <row r="781" spans="19:23" x14ac:dyDescent="0.2">
      <c r="S781" s="28" t="s">
        <v>132</v>
      </c>
      <c r="T781" s="5">
        <v>1993</v>
      </c>
      <c r="U781" s="233">
        <v>34017</v>
      </c>
      <c r="V781" s="233" t="str">
        <f t="shared" si="29"/>
        <v>0217</v>
      </c>
      <c r="W781" s="4">
        <f t="shared" si="30"/>
        <v>1993</v>
      </c>
    </row>
    <row r="782" spans="19:23" x14ac:dyDescent="0.2">
      <c r="S782" s="28" t="s">
        <v>133</v>
      </c>
      <c r="T782" s="5">
        <v>1993</v>
      </c>
      <c r="U782" s="233">
        <v>34018</v>
      </c>
      <c r="V782" s="233" t="str">
        <f t="shared" si="29"/>
        <v>0218</v>
      </c>
      <c r="W782" s="4">
        <f t="shared" si="30"/>
        <v>1993</v>
      </c>
    </row>
    <row r="783" spans="19:23" x14ac:dyDescent="0.2">
      <c r="S783" s="28" t="s">
        <v>134</v>
      </c>
      <c r="T783" s="5">
        <v>1993</v>
      </c>
      <c r="U783" s="233">
        <v>34019</v>
      </c>
      <c r="V783" s="233" t="str">
        <f t="shared" si="29"/>
        <v>0219</v>
      </c>
      <c r="W783" s="4">
        <f t="shared" si="30"/>
        <v>1993</v>
      </c>
    </row>
    <row r="784" spans="19:23" x14ac:dyDescent="0.2">
      <c r="S784" s="28" t="s">
        <v>135</v>
      </c>
      <c r="T784" s="5">
        <v>1993</v>
      </c>
      <c r="U784" s="233">
        <v>34020</v>
      </c>
      <c r="V784" s="233" t="str">
        <f t="shared" si="29"/>
        <v>0220</v>
      </c>
      <c r="W784" s="4">
        <f t="shared" si="30"/>
        <v>1993</v>
      </c>
    </row>
    <row r="785" spans="19:23" x14ac:dyDescent="0.2">
      <c r="S785" s="28" t="s">
        <v>136</v>
      </c>
      <c r="T785" s="5">
        <v>1993</v>
      </c>
      <c r="U785" s="233">
        <v>34021</v>
      </c>
      <c r="V785" s="233" t="str">
        <f t="shared" si="29"/>
        <v>0221</v>
      </c>
      <c r="W785" s="4">
        <f t="shared" si="30"/>
        <v>1993</v>
      </c>
    </row>
    <row r="786" spans="19:23" x14ac:dyDescent="0.2">
      <c r="S786" s="28" t="s">
        <v>137</v>
      </c>
      <c r="T786" s="5">
        <v>1993</v>
      </c>
      <c r="U786" s="233">
        <v>34022</v>
      </c>
      <c r="V786" s="233" t="str">
        <f t="shared" si="29"/>
        <v>0222</v>
      </c>
      <c r="W786" s="4">
        <f t="shared" si="30"/>
        <v>1993</v>
      </c>
    </row>
    <row r="787" spans="19:23" x14ac:dyDescent="0.2">
      <c r="S787" s="28" t="s">
        <v>138</v>
      </c>
      <c r="T787" s="5">
        <v>1993</v>
      </c>
      <c r="U787" s="233">
        <v>34023</v>
      </c>
      <c r="V787" s="233" t="str">
        <f t="shared" si="29"/>
        <v>0223</v>
      </c>
      <c r="W787" s="4">
        <f t="shared" si="30"/>
        <v>1993</v>
      </c>
    </row>
    <row r="788" spans="19:23" x14ac:dyDescent="0.2">
      <c r="S788" s="28" t="s">
        <v>139</v>
      </c>
      <c r="T788" s="5">
        <v>1993</v>
      </c>
      <c r="U788" s="233">
        <v>34024</v>
      </c>
      <c r="V788" s="233" t="str">
        <f t="shared" si="29"/>
        <v>0224</v>
      </c>
      <c r="W788" s="4">
        <f t="shared" si="30"/>
        <v>1993</v>
      </c>
    </row>
    <row r="789" spans="19:23" x14ac:dyDescent="0.2">
      <c r="S789" s="28" t="s">
        <v>140</v>
      </c>
      <c r="T789" s="5">
        <v>1993</v>
      </c>
      <c r="U789" s="233">
        <v>34025</v>
      </c>
      <c r="V789" s="233" t="str">
        <f t="shared" si="29"/>
        <v>0225</v>
      </c>
      <c r="W789" s="4">
        <f t="shared" si="30"/>
        <v>1993</v>
      </c>
    </row>
    <row r="790" spans="19:23" x14ac:dyDescent="0.2">
      <c r="S790" s="28" t="s">
        <v>141</v>
      </c>
      <c r="T790" s="5">
        <v>1993</v>
      </c>
      <c r="U790" s="233">
        <v>34026</v>
      </c>
      <c r="V790" s="233" t="str">
        <f t="shared" si="29"/>
        <v>0226</v>
      </c>
      <c r="W790" s="4">
        <f t="shared" si="30"/>
        <v>1993</v>
      </c>
    </row>
    <row r="791" spans="19:23" x14ac:dyDescent="0.2">
      <c r="S791" s="28" t="s">
        <v>142</v>
      </c>
      <c r="T791" s="5">
        <v>1993</v>
      </c>
      <c r="U791" s="233">
        <v>34027</v>
      </c>
      <c r="V791" s="233" t="str">
        <f t="shared" si="29"/>
        <v>0227</v>
      </c>
      <c r="W791" s="4">
        <f t="shared" si="30"/>
        <v>1993</v>
      </c>
    </row>
    <row r="792" spans="19:23" x14ac:dyDescent="0.2">
      <c r="S792" s="28" t="s">
        <v>143</v>
      </c>
      <c r="T792" s="5">
        <v>1993</v>
      </c>
      <c r="U792" s="233">
        <v>34028</v>
      </c>
      <c r="V792" s="233" t="str">
        <f t="shared" si="29"/>
        <v>0228</v>
      </c>
      <c r="W792" s="4">
        <f t="shared" si="30"/>
        <v>1993</v>
      </c>
    </row>
    <row r="793" spans="19:23" x14ac:dyDescent="0.2">
      <c r="S793" s="28" t="s">
        <v>144</v>
      </c>
      <c r="T793" s="5">
        <v>1993</v>
      </c>
      <c r="U793" s="233">
        <v>34029</v>
      </c>
      <c r="V793" s="233" t="str">
        <f t="shared" si="29"/>
        <v>0301</v>
      </c>
      <c r="W793" s="4">
        <f t="shared" si="30"/>
        <v>1993</v>
      </c>
    </row>
    <row r="794" spans="19:23" x14ac:dyDescent="0.2">
      <c r="S794" s="28" t="s">
        <v>145</v>
      </c>
      <c r="T794" s="5">
        <v>1993</v>
      </c>
      <c r="U794" s="233">
        <v>34030</v>
      </c>
      <c r="V794" s="233" t="str">
        <f t="shared" si="29"/>
        <v>0302</v>
      </c>
      <c r="W794" s="4">
        <f t="shared" si="30"/>
        <v>1993</v>
      </c>
    </row>
    <row r="795" spans="19:23" x14ac:dyDescent="0.2">
      <c r="S795" s="28" t="s">
        <v>146</v>
      </c>
      <c r="T795" s="5">
        <v>1993</v>
      </c>
      <c r="U795" s="233">
        <v>34031</v>
      </c>
      <c r="V795" s="233" t="str">
        <f t="shared" si="29"/>
        <v>0303</v>
      </c>
      <c r="W795" s="4">
        <f t="shared" si="30"/>
        <v>1993</v>
      </c>
    </row>
    <row r="796" spans="19:23" x14ac:dyDescent="0.2">
      <c r="S796" s="28" t="s">
        <v>147</v>
      </c>
      <c r="T796" s="5">
        <v>1993</v>
      </c>
      <c r="U796" s="233">
        <v>34032</v>
      </c>
      <c r="V796" s="233" t="str">
        <f t="shared" si="29"/>
        <v>0304</v>
      </c>
      <c r="W796" s="4">
        <f t="shared" si="30"/>
        <v>1993</v>
      </c>
    </row>
    <row r="797" spans="19:23" x14ac:dyDescent="0.2">
      <c r="S797" s="28" t="s">
        <v>148</v>
      </c>
      <c r="T797" s="5">
        <v>1993</v>
      </c>
      <c r="U797" s="233">
        <v>34033</v>
      </c>
      <c r="V797" s="233" t="str">
        <f t="shared" si="29"/>
        <v>0305</v>
      </c>
      <c r="W797" s="4">
        <f t="shared" si="30"/>
        <v>1993</v>
      </c>
    </row>
    <row r="798" spans="19:23" x14ac:dyDescent="0.2">
      <c r="S798" s="28" t="s">
        <v>149</v>
      </c>
      <c r="T798" s="5">
        <v>1993</v>
      </c>
      <c r="U798" s="233">
        <v>34034</v>
      </c>
      <c r="V798" s="233" t="str">
        <f t="shared" si="29"/>
        <v>0306</v>
      </c>
      <c r="W798" s="4">
        <f t="shared" si="30"/>
        <v>1993</v>
      </c>
    </row>
    <row r="799" spans="19:23" x14ac:dyDescent="0.2">
      <c r="S799" s="28" t="s">
        <v>150</v>
      </c>
      <c r="T799" s="5">
        <v>1993</v>
      </c>
      <c r="U799" s="233">
        <v>34035</v>
      </c>
      <c r="V799" s="233" t="str">
        <f t="shared" si="29"/>
        <v>0307</v>
      </c>
      <c r="W799" s="4">
        <f t="shared" si="30"/>
        <v>1993</v>
      </c>
    </row>
    <row r="800" spans="19:23" x14ac:dyDescent="0.2">
      <c r="S800" s="28" t="s">
        <v>151</v>
      </c>
      <c r="T800" s="5">
        <v>1993</v>
      </c>
      <c r="U800" s="233">
        <v>34036</v>
      </c>
      <c r="V800" s="233" t="str">
        <f t="shared" si="29"/>
        <v>0308</v>
      </c>
      <c r="W800" s="4">
        <f t="shared" si="30"/>
        <v>1993</v>
      </c>
    </row>
    <row r="801" spans="19:23" x14ac:dyDescent="0.2">
      <c r="S801" s="28" t="s">
        <v>152</v>
      </c>
      <c r="T801" s="5">
        <v>1993</v>
      </c>
      <c r="U801" s="233">
        <v>34037</v>
      </c>
      <c r="V801" s="233" t="str">
        <f t="shared" si="29"/>
        <v>0309</v>
      </c>
      <c r="W801" s="4">
        <f t="shared" si="30"/>
        <v>1993</v>
      </c>
    </row>
    <row r="802" spans="19:23" x14ac:dyDescent="0.2">
      <c r="S802" s="28" t="s">
        <v>153</v>
      </c>
      <c r="T802" s="5">
        <v>1993</v>
      </c>
      <c r="U802" s="233">
        <v>34038</v>
      </c>
      <c r="V802" s="233" t="str">
        <f t="shared" si="29"/>
        <v>0310</v>
      </c>
      <c r="W802" s="4">
        <f t="shared" si="30"/>
        <v>1993</v>
      </c>
    </row>
    <row r="803" spans="19:23" x14ac:dyDescent="0.2">
      <c r="S803" s="28" t="s">
        <v>154</v>
      </c>
      <c r="T803" s="5">
        <v>1993</v>
      </c>
      <c r="U803" s="233">
        <v>34039</v>
      </c>
      <c r="V803" s="233" t="str">
        <f t="shared" si="29"/>
        <v>0311</v>
      </c>
      <c r="W803" s="4">
        <f t="shared" si="30"/>
        <v>1993</v>
      </c>
    </row>
    <row r="804" spans="19:23" x14ac:dyDescent="0.2">
      <c r="S804" s="28" t="s">
        <v>155</v>
      </c>
      <c r="T804" s="5">
        <v>1993</v>
      </c>
      <c r="U804" s="233">
        <v>34040</v>
      </c>
      <c r="V804" s="233" t="str">
        <f t="shared" si="29"/>
        <v>0312</v>
      </c>
      <c r="W804" s="4">
        <f t="shared" si="30"/>
        <v>1993</v>
      </c>
    </row>
    <row r="805" spans="19:23" x14ac:dyDescent="0.2">
      <c r="S805" s="28" t="s">
        <v>156</v>
      </c>
      <c r="T805" s="5">
        <v>1993</v>
      </c>
      <c r="U805" s="233">
        <v>34041</v>
      </c>
      <c r="V805" s="233" t="str">
        <f t="shared" si="29"/>
        <v>0313</v>
      </c>
      <c r="W805" s="4">
        <f t="shared" si="30"/>
        <v>1993</v>
      </c>
    </row>
    <row r="806" spans="19:23" x14ac:dyDescent="0.2">
      <c r="S806" s="28" t="s">
        <v>157</v>
      </c>
      <c r="T806" s="5">
        <v>1993</v>
      </c>
      <c r="U806" s="233">
        <v>34042</v>
      </c>
      <c r="V806" s="233" t="str">
        <f t="shared" si="29"/>
        <v>0314</v>
      </c>
      <c r="W806" s="4">
        <f t="shared" si="30"/>
        <v>1993</v>
      </c>
    </row>
    <row r="807" spans="19:23" x14ac:dyDescent="0.2">
      <c r="S807" s="28" t="s">
        <v>158</v>
      </c>
      <c r="T807" s="5">
        <v>1993</v>
      </c>
      <c r="U807" s="233">
        <v>34043</v>
      </c>
      <c r="V807" s="233" t="str">
        <f t="shared" si="29"/>
        <v>0315</v>
      </c>
      <c r="W807" s="4">
        <f t="shared" si="30"/>
        <v>1993</v>
      </c>
    </row>
    <row r="808" spans="19:23" x14ac:dyDescent="0.2">
      <c r="S808" s="28" t="s">
        <v>159</v>
      </c>
      <c r="T808" s="5">
        <v>1993</v>
      </c>
      <c r="U808" s="233">
        <v>34044</v>
      </c>
      <c r="V808" s="233" t="str">
        <f t="shared" si="29"/>
        <v>0316</v>
      </c>
      <c r="W808" s="4">
        <f t="shared" si="30"/>
        <v>1993</v>
      </c>
    </row>
    <row r="809" spans="19:23" x14ac:dyDescent="0.2">
      <c r="S809" s="28" t="s">
        <v>160</v>
      </c>
      <c r="T809" s="5">
        <v>1993</v>
      </c>
      <c r="U809" s="233">
        <v>34045</v>
      </c>
      <c r="V809" s="233" t="str">
        <f t="shared" si="29"/>
        <v>0317</v>
      </c>
      <c r="W809" s="4">
        <f t="shared" si="30"/>
        <v>1993</v>
      </c>
    </row>
    <row r="810" spans="19:23" x14ac:dyDescent="0.2">
      <c r="S810" s="28" t="s">
        <v>161</v>
      </c>
      <c r="T810" s="5">
        <v>1993</v>
      </c>
      <c r="U810" s="233">
        <v>34046</v>
      </c>
      <c r="V810" s="233" t="str">
        <f t="shared" si="29"/>
        <v>0318</v>
      </c>
      <c r="W810" s="4">
        <f t="shared" si="30"/>
        <v>1993</v>
      </c>
    </row>
    <row r="811" spans="19:23" x14ac:dyDescent="0.2">
      <c r="S811" s="28" t="s">
        <v>162</v>
      </c>
      <c r="T811" s="5">
        <v>1993</v>
      </c>
      <c r="U811" s="233">
        <v>34047</v>
      </c>
      <c r="V811" s="233" t="str">
        <f t="shared" si="29"/>
        <v>0319</v>
      </c>
      <c r="W811" s="4">
        <f t="shared" si="30"/>
        <v>1993</v>
      </c>
    </row>
    <row r="812" spans="19:23" x14ac:dyDescent="0.2">
      <c r="S812" s="28" t="s">
        <v>163</v>
      </c>
      <c r="T812" s="5">
        <v>1993</v>
      </c>
      <c r="U812" s="233">
        <v>34048</v>
      </c>
      <c r="V812" s="233" t="str">
        <f t="shared" si="29"/>
        <v>0320</v>
      </c>
      <c r="W812" s="4">
        <f t="shared" si="30"/>
        <v>1993</v>
      </c>
    </row>
    <row r="813" spans="19:23" x14ac:dyDescent="0.2">
      <c r="S813" s="28" t="s">
        <v>164</v>
      </c>
      <c r="T813" s="5">
        <v>1993</v>
      </c>
      <c r="U813" s="233">
        <v>34049</v>
      </c>
      <c r="V813" s="233" t="str">
        <f t="shared" si="29"/>
        <v>0321</v>
      </c>
      <c r="W813" s="4">
        <f t="shared" si="30"/>
        <v>1993</v>
      </c>
    </row>
    <row r="814" spans="19:23" x14ac:dyDescent="0.2">
      <c r="S814" s="28" t="s">
        <v>165</v>
      </c>
      <c r="T814" s="5">
        <v>1993</v>
      </c>
      <c r="U814" s="233">
        <v>34050</v>
      </c>
      <c r="V814" s="233" t="str">
        <f t="shared" si="29"/>
        <v>0322</v>
      </c>
      <c r="W814" s="4">
        <f t="shared" si="30"/>
        <v>1993</v>
      </c>
    </row>
    <row r="815" spans="19:23" x14ac:dyDescent="0.2">
      <c r="S815" s="28" t="s">
        <v>166</v>
      </c>
      <c r="T815" s="5">
        <v>1993</v>
      </c>
      <c r="U815" s="233">
        <v>34051</v>
      </c>
      <c r="V815" s="233" t="str">
        <f t="shared" si="29"/>
        <v>0323</v>
      </c>
      <c r="W815" s="4">
        <f t="shared" si="30"/>
        <v>1993</v>
      </c>
    </row>
    <row r="816" spans="19:23" x14ac:dyDescent="0.2">
      <c r="S816" s="28" t="s">
        <v>167</v>
      </c>
      <c r="T816" s="5">
        <v>1993</v>
      </c>
      <c r="U816" s="233">
        <v>34052</v>
      </c>
      <c r="V816" s="233" t="str">
        <f t="shared" si="29"/>
        <v>0324</v>
      </c>
      <c r="W816" s="4">
        <f t="shared" si="30"/>
        <v>1993</v>
      </c>
    </row>
    <row r="817" spans="19:23" x14ac:dyDescent="0.2">
      <c r="S817" s="28" t="s">
        <v>168</v>
      </c>
      <c r="T817" s="5">
        <v>1993</v>
      </c>
      <c r="U817" s="233">
        <v>34053</v>
      </c>
      <c r="V817" s="233" t="str">
        <f t="shared" si="29"/>
        <v>0325</v>
      </c>
      <c r="W817" s="4">
        <f t="shared" si="30"/>
        <v>1993</v>
      </c>
    </row>
    <row r="818" spans="19:23" x14ac:dyDescent="0.2">
      <c r="S818" s="28" t="s">
        <v>169</v>
      </c>
      <c r="T818" s="5">
        <v>1993</v>
      </c>
      <c r="U818" s="233">
        <v>34054</v>
      </c>
      <c r="V818" s="233" t="str">
        <f t="shared" si="29"/>
        <v>0326</v>
      </c>
      <c r="W818" s="4">
        <f t="shared" si="30"/>
        <v>1993</v>
      </c>
    </row>
    <row r="819" spans="19:23" x14ac:dyDescent="0.2">
      <c r="S819" s="28" t="s">
        <v>170</v>
      </c>
      <c r="T819" s="5">
        <v>1993</v>
      </c>
      <c r="U819" s="233">
        <v>34055</v>
      </c>
      <c r="V819" s="233" t="str">
        <f t="shared" si="29"/>
        <v>0327</v>
      </c>
      <c r="W819" s="4">
        <f t="shared" si="30"/>
        <v>1993</v>
      </c>
    </row>
    <row r="820" spans="19:23" x14ac:dyDescent="0.2">
      <c r="S820" s="28" t="s">
        <v>171</v>
      </c>
      <c r="T820" s="5">
        <v>1993</v>
      </c>
      <c r="U820" s="233">
        <v>34056</v>
      </c>
      <c r="V820" s="233" t="str">
        <f t="shared" si="29"/>
        <v>0328</v>
      </c>
      <c r="W820" s="4">
        <f t="shared" si="30"/>
        <v>1993</v>
      </c>
    </row>
    <row r="821" spans="19:23" x14ac:dyDescent="0.2">
      <c r="S821" s="28" t="s">
        <v>172</v>
      </c>
      <c r="T821" s="5">
        <v>1993</v>
      </c>
      <c r="U821" s="233">
        <v>34057</v>
      </c>
      <c r="V821" s="233" t="str">
        <f t="shared" si="29"/>
        <v>0329</v>
      </c>
      <c r="W821" s="4">
        <f t="shared" si="30"/>
        <v>1993</v>
      </c>
    </row>
    <row r="822" spans="19:23" x14ac:dyDescent="0.2">
      <c r="S822" s="28" t="s">
        <v>173</v>
      </c>
      <c r="T822" s="5">
        <v>1993</v>
      </c>
      <c r="U822" s="233">
        <v>34058</v>
      </c>
      <c r="V822" s="233" t="str">
        <f t="shared" si="29"/>
        <v>0330</v>
      </c>
      <c r="W822" s="4">
        <f t="shared" si="30"/>
        <v>1993</v>
      </c>
    </row>
    <row r="823" spans="19:23" x14ac:dyDescent="0.2">
      <c r="S823" s="28" t="s">
        <v>174</v>
      </c>
      <c r="T823" s="5">
        <v>1993</v>
      </c>
      <c r="U823" s="233">
        <v>34059</v>
      </c>
      <c r="V823" s="233" t="str">
        <f t="shared" si="29"/>
        <v>0331</v>
      </c>
      <c r="W823" s="4">
        <f t="shared" si="30"/>
        <v>1993</v>
      </c>
    </row>
    <row r="824" spans="19:23" x14ac:dyDescent="0.2">
      <c r="S824" s="28" t="s">
        <v>175</v>
      </c>
      <c r="T824" s="5">
        <v>1993</v>
      </c>
      <c r="U824" s="233">
        <v>34060</v>
      </c>
      <c r="V824" s="233" t="str">
        <f t="shared" si="29"/>
        <v>0401</v>
      </c>
      <c r="W824" s="4">
        <f t="shared" si="30"/>
        <v>1993</v>
      </c>
    </row>
    <row r="825" spans="19:23" x14ac:dyDescent="0.2">
      <c r="S825" s="28" t="s">
        <v>176</v>
      </c>
      <c r="T825" s="5">
        <v>1993</v>
      </c>
      <c r="U825" s="233">
        <v>34061</v>
      </c>
      <c r="V825" s="233" t="str">
        <f t="shared" si="29"/>
        <v>0402</v>
      </c>
      <c r="W825" s="4">
        <f t="shared" si="30"/>
        <v>1993</v>
      </c>
    </row>
    <row r="826" spans="19:23" x14ac:dyDescent="0.2">
      <c r="S826" s="28" t="s">
        <v>177</v>
      </c>
      <c r="T826" s="5">
        <v>1993</v>
      </c>
      <c r="U826" s="233">
        <v>34062</v>
      </c>
      <c r="V826" s="233" t="str">
        <f t="shared" si="29"/>
        <v>0403</v>
      </c>
      <c r="W826" s="4">
        <f t="shared" si="30"/>
        <v>1993</v>
      </c>
    </row>
    <row r="827" spans="19:23" x14ac:dyDescent="0.2">
      <c r="S827" s="28" t="s">
        <v>178</v>
      </c>
      <c r="T827" s="5">
        <v>1993</v>
      </c>
      <c r="U827" s="233">
        <v>34063</v>
      </c>
      <c r="V827" s="233" t="str">
        <f t="shared" si="29"/>
        <v>0404</v>
      </c>
      <c r="W827" s="4">
        <f t="shared" si="30"/>
        <v>1993</v>
      </c>
    </row>
    <row r="828" spans="19:23" x14ac:dyDescent="0.2">
      <c r="S828" s="28" t="s">
        <v>179</v>
      </c>
      <c r="T828" s="5">
        <v>1993</v>
      </c>
      <c r="U828" s="233">
        <v>34064</v>
      </c>
      <c r="V828" s="233" t="str">
        <f t="shared" si="29"/>
        <v>0405</v>
      </c>
      <c r="W828" s="4">
        <f t="shared" si="30"/>
        <v>1993</v>
      </c>
    </row>
    <row r="829" spans="19:23" x14ac:dyDescent="0.2">
      <c r="S829" s="28" t="s">
        <v>180</v>
      </c>
      <c r="T829" s="5">
        <v>1993</v>
      </c>
      <c r="U829" s="233">
        <v>34065</v>
      </c>
      <c r="V829" s="233" t="str">
        <f t="shared" si="29"/>
        <v>0406</v>
      </c>
      <c r="W829" s="4">
        <f t="shared" si="30"/>
        <v>1993</v>
      </c>
    </row>
    <row r="830" spans="19:23" x14ac:dyDescent="0.2">
      <c r="S830" s="28" t="s">
        <v>181</v>
      </c>
      <c r="T830" s="5">
        <v>1993</v>
      </c>
      <c r="U830" s="233">
        <v>34066</v>
      </c>
      <c r="V830" s="233" t="str">
        <f t="shared" si="29"/>
        <v>0407</v>
      </c>
      <c r="W830" s="4">
        <f t="shared" si="30"/>
        <v>1993</v>
      </c>
    </row>
    <row r="831" spans="19:23" x14ac:dyDescent="0.2">
      <c r="S831" s="28" t="s">
        <v>182</v>
      </c>
      <c r="T831" s="5">
        <v>1993</v>
      </c>
      <c r="U831" s="233">
        <v>34067</v>
      </c>
      <c r="V831" s="233" t="str">
        <f t="shared" si="29"/>
        <v>0408</v>
      </c>
      <c r="W831" s="4">
        <f t="shared" si="30"/>
        <v>1993</v>
      </c>
    </row>
    <row r="832" spans="19:23" x14ac:dyDescent="0.2">
      <c r="S832" s="28" t="s">
        <v>183</v>
      </c>
      <c r="T832" s="5">
        <v>1993</v>
      </c>
      <c r="U832" s="233">
        <v>34068</v>
      </c>
      <c r="V832" s="233" t="str">
        <f t="shared" si="29"/>
        <v>0409</v>
      </c>
      <c r="W832" s="4">
        <f t="shared" si="30"/>
        <v>1993</v>
      </c>
    </row>
    <row r="833" spans="19:23" x14ac:dyDescent="0.2">
      <c r="S833" s="28" t="s">
        <v>184</v>
      </c>
      <c r="T833" s="5">
        <v>1993</v>
      </c>
      <c r="U833" s="233">
        <v>34069</v>
      </c>
      <c r="V833" s="233" t="str">
        <f t="shared" si="29"/>
        <v>0410</v>
      </c>
      <c r="W833" s="4">
        <f t="shared" si="30"/>
        <v>1993</v>
      </c>
    </row>
    <row r="834" spans="19:23" x14ac:dyDescent="0.2">
      <c r="S834" s="28" t="s">
        <v>185</v>
      </c>
      <c r="T834" s="5">
        <v>1993</v>
      </c>
      <c r="U834" s="233">
        <v>34070</v>
      </c>
      <c r="V834" s="233" t="str">
        <f t="shared" si="29"/>
        <v>0411</v>
      </c>
      <c r="W834" s="4">
        <f t="shared" si="30"/>
        <v>1993</v>
      </c>
    </row>
    <row r="835" spans="19:23" x14ac:dyDescent="0.2">
      <c r="S835" s="28" t="s">
        <v>186</v>
      </c>
      <c r="T835" s="5">
        <v>1993</v>
      </c>
      <c r="U835" s="233">
        <v>34071</v>
      </c>
      <c r="V835" s="233" t="str">
        <f t="shared" si="29"/>
        <v>0412</v>
      </c>
      <c r="W835" s="4">
        <f t="shared" si="30"/>
        <v>1993</v>
      </c>
    </row>
    <row r="836" spans="19:23" x14ac:dyDescent="0.2">
      <c r="S836" s="28" t="s">
        <v>187</v>
      </c>
      <c r="T836" s="5">
        <v>1993</v>
      </c>
      <c r="U836" s="233">
        <v>34072</v>
      </c>
      <c r="V836" s="233" t="str">
        <f t="shared" ref="V836:V899" si="31">TEXT(MONTH(U836),"00") &amp;TEXT(DAY(U836),"00")</f>
        <v>0413</v>
      </c>
      <c r="W836" s="4">
        <f t="shared" ref="W836:W899" si="32">YEAR(U836)</f>
        <v>1993</v>
      </c>
    </row>
    <row r="837" spans="19:23" x14ac:dyDescent="0.2">
      <c r="S837" s="28" t="s">
        <v>188</v>
      </c>
      <c r="T837" s="5">
        <v>1993</v>
      </c>
      <c r="U837" s="233">
        <v>34073</v>
      </c>
      <c r="V837" s="233" t="str">
        <f t="shared" si="31"/>
        <v>0414</v>
      </c>
      <c r="W837" s="4">
        <f t="shared" si="32"/>
        <v>1993</v>
      </c>
    </row>
    <row r="838" spans="19:23" x14ac:dyDescent="0.2">
      <c r="S838" s="28" t="s">
        <v>189</v>
      </c>
      <c r="T838" s="5">
        <v>1993</v>
      </c>
      <c r="U838" s="233">
        <v>34074</v>
      </c>
      <c r="V838" s="233" t="str">
        <f t="shared" si="31"/>
        <v>0415</v>
      </c>
      <c r="W838" s="4">
        <f t="shared" si="32"/>
        <v>1993</v>
      </c>
    </row>
    <row r="839" spans="19:23" x14ac:dyDescent="0.2">
      <c r="S839" s="28" t="s">
        <v>190</v>
      </c>
      <c r="T839" s="5">
        <v>1993</v>
      </c>
      <c r="U839" s="233">
        <v>34075</v>
      </c>
      <c r="V839" s="233" t="str">
        <f t="shared" si="31"/>
        <v>0416</v>
      </c>
      <c r="W839" s="4">
        <f t="shared" si="32"/>
        <v>1993</v>
      </c>
    </row>
    <row r="840" spans="19:23" x14ac:dyDescent="0.2">
      <c r="S840" s="28" t="s">
        <v>191</v>
      </c>
      <c r="T840" s="5">
        <v>1993</v>
      </c>
      <c r="U840" s="233">
        <v>34076</v>
      </c>
      <c r="V840" s="233" t="str">
        <f t="shared" si="31"/>
        <v>0417</v>
      </c>
      <c r="W840" s="4">
        <f t="shared" si="32"/>
        <v>1993</v>
      </c>
    </row>
    <row r="841" spans="19:23" x14ac:dyDescent="0.2">
      <c r="S841" s="28" t="s">
        <v>192</v>
      </c>
      <c r="T841" s="5">
        <v>1993</v>
      </c>
      <c r="U841" s="233">
        <v>34077</v>
      </c>
      <c r="V841" s="233" t="str">
        <f t="shared" si="31"/>
        <v>0418</v>
      </c>
      <c r="W841" s="4">
        <f t="shared" si="32"/>
        <v>1993</v>
      </c>
    </row>
    <row r="842" spans="19:23" x14ac:dyDescent="0.2">
      <c r="S842" s="28" t="s">
        <v>193</v>
      </c>
      <c r="T842" s="5">
        <v>1993</v>
      </c>
      <c r="U842" s="233">
        <v>34078</v>
      </c>
      <c r="V842" s="233" t="str">
        <f t="shared" si="31"/>
        <v>0419</v>
      </c>
      <c r="W842" s="4">
        <f t="shared" si="32"/>
        <v>1993</v>
      </c>
    </row>
    <row r="843" spans="19:23" x14ac:dyDescent="0.2">
      <c r="S843" s="28" t="s">
        <v>194</v>
      </c>
      <c r="T843" s="5">
        <v>1993</v>
      </c>
      <c r="U843" s="233">
        <v>34079</v>
      </c>
      <c r="V843" s="233" t="str">
        <f t="shared" si="31"/>
        <v>0420</v>
      </c>
      <c r="W843" s="4">
        <f t="shared" si="32"/>
        <v>1993</v>
      </c>
    </row>
    <row r="844" spans="19:23" x14ac:dyDescent="0.2">
      <c r="S844" s="28" t="s">
        <v>195</v>
      </c>
      <c r="T844" s="5">
        <v>1993</v>
      </c>
      <c r="U844" s="233">
        <v>34080</v>
      </c>
      <c r="V844" s="233" t="str">
        <f t="shared" si="31"/>
        <v>0421</v>
      </c>
      <c r="W844" s="4">
        <f t="shared" si="32"/>
        <v>1993</v>
      </c>
    </row>
    <row r="845" spans="19:23" x14ac:dyDescent="0.2">
      <c r="S845" s="28" t="s">
        <v>196</v>
      </c>
      <c r="T845" s="5">
        <v>1993</v>
      </c>
      <c r="U845" s="233">
        <v>34081</v>
      </c>
      <c r="V845" s="233" t="str">
        <f t="shared" si="31"/>
        <v>0422</v>
      </c>
      <c r="W845" s="4">
        <f t="shared" si="32"/>
        <v>1993</v>
      </c>
    </row>
    <row r="846" spans="19:23" x14ac:dyDescent="0.2">
      <c r="S846" s="28" t="s">
        <v>197</v>
      </c>
      <c r="T846" s="5">
        <v>1993</v>
      </c>
      <c r="U846" s="233">
        <v>34082</v>
      </c>
      <c r="V846" s="233" t="str">
        <f t="shared" si="31"/>
        <v>0423</v>
      </c>
      <c r="W846" s="4">
        <f t="shared" si="32"/>
        <v>1993</v>
      </c>
    </row>
    <row r="847" spans="19:23" x14ac:dyDescent="0.2">
      <c r="S847" s="28" t="s">
        <v>198</v>
      </c>
      <c r="T847" s="5">
        <v>1993</v>
      </c>
      <c r="U847" s="233">
        <v>34083</v>
      </c>
      <c r="V847" s="233" t="str">
        <f t="shared" si="31"/>
        <v>0424</v>
      </c>
      <c r="W847" s="4">
        <f t="shared" si="32"/>
        <v>1993</v>
      </c>
    </row>
    <row r="848" spans="19:23" x14ac:dyDescent="0.2">
      <c r="S848" s="28" t="s">
        <v>199</v>
      </c>
      <c r="T848" s="5">
        <v>1993</v>
      </c>
      <c r="U848" s="233">
        <v>34084</v>
      </c>
      <c r="V848" s="233" t="str">
        <f t="shared" si="31"/>
        <v>0425</v>
      </c>
      <c r="W848" s="4">
        <f t="shared" si="32"/>
        <v>1993</v>
      </c>
    </row>
    <row r="849" spans="19:23" x14ac:dyDescent="0.2">
      <c r="S849" s="28" t="s">
        <v>200</v>
      </c>
      <c r="T849" s="5">
        <v>1993</v>
      </c>
      <c r="U849" s="233">
        <v>34085</v>
      </c>
      <c r="V849" s="233" t="str">
        <f t="shared" si="31"/>
        <v>0426</v>
      </c>
      <c r="W849" s="4">
        <f t="shared" si="32"/>
        <v>1993</v>
      </c>
    </row>
    <row r="850" spans="19:23" x14ac:dyDescent="0.2">
      <c r="S850" s="28" t="s">
        <v>201</v>
      </c>
      <c r="T850" s="5">
        <v>1993</v>
      </c>
      <c r="U850" s="233">
        <v>34086</v>
      </c>
      <c r="V850" s="233" t="str">
        <f t="shared" si="31"/>
        <v>0427</v>
      </c>
      <c r="W850" s="4">
        <f t="shared" si="32"/>
        <v>1993</v>
      </c>
    </row>
    <row r="851" spans="19:23" x14ac:dyDescent="0.2">
      <c r="S851" s="28" t="s">
        <v>202</v>
      </c>
      <c r="T851" s="5">
        <v>1993</v>
      </c>
      <c r="U851" s="233">
        <v>34087</v>
      </c>
      <c r="V851" s="233" t="str">
        <f t="shared" si="31"/>
        <v>0428</v>
      </c>
      <c r="W851" s="4">
        <f t="shared" si="32"/>
        <v>1993</v>
      </c>
    </row>
    <row r="852" spans="19:23" x14ac:dyDescent="0.2">
      <c r="S852" s="28" t="s">
        <v>203</v>
      </c>
      <c r="T852" s="5">
        <v>1993</v>
      </c>
      <c r="U852" s="233">
        <v>34088</v>
      </c>
      <c r="V852" s="233" t="str">
        <f t="shared" si="31"/>
        <v>0429</v>
      </c>
      <c r="W852" s="4">
        <f t="shared" si="32"/>
        <v>1993</v>
      </c>
    </row>
    <row r="853" spans="19:23" x14ac:dyDescent="0.2">
      <c r="S853" s="28" t="s">
        <v>204</v>
      </c>
      <c r="T853" s="5">
        <v>1993</v>
      </c>
      <c r="U853" s="233">
        <v>34089</v>
      </c>
      <c r="V853" s="233" t="str">
        <f t="shared" si="31"/>
        <v>0430</v>
      </c>
      <c r="W853" s="4">
        <f t="shared" si="32"/>
        <v>1993</v>
      </c>
    </row>
    <row r="854" spans="19:23" x14ac:dyDescent="0.2">
      <c r="S854" s="28" t="s">
        <v>205</v>
      </c>
      <c r="T854" s="5">
        <v>1993</v>
      </c>
      <c r="U854" s="233">
        <v>34090</v>
      </c>
      <c r="V854" s="233" t="str">
        <f t="shared" si="31"/>
        <v>0501</v>
      </c>
      <c r="W854" s="4">
        <f t="shared" si="32"/>
        <v>1993</v>
      </c>
    </row>
    <row r="855" spans="19:23" x14ac:dyDescent="0.2">
      <c r="S855" s="28" t="s">
        <v>206</v>
      </c>
      <c r="T855" s="5">
        <v>1993</v>
      </c>
      <c r="U855" s="233">
        <v>34091</v>
      </c>
      <c r="V855" s="233" t="str">
        <f t="shared" si="31"/>
        <v>0502</v>
      </c>
      <c r="W855" s="4">
        <f t="shared" si="32"/>
        <v>1993</v>
      </c>
    </row>
    <row r="856" spans="19:23" x14ac:dyDescent="0.2">
      <c r="S856" s="28" t="s">
        <v>207</v>
      </c>
      <c r="T856" s="5">
        <v>1993</v>
      </c>
      <c r="U856" s="233">
        <v>34092</v>
      </c>
      <c r="V856" s="233" t="str">
        <f t="shared" si="31"/>
        <v>0503</v>
      </c>
      <c r="W856" s="4">
        <f t="shared" si="32"/>
        <v>1993</v>
      </c>
    </row>
    <row r="857" spans="19:23" x14ac:dyDescent="0.2">
      <c r="S857" s="28" t="s">
        <v>208</v>
      </c>
      <c r="T857" s="5">
        <v>1993</v>
      </c>
      <c r="U857" s="233">
        <v>34093</v>
      </c>
      <c r="V857" s="233" t="str">
        <f t="shared" si="31"/>
        <v>0504</v>
      </c>
      <c r="W857" s="4">
        <f t="shared" si="32"/>
        <v>1993</v>
      </c>
    </row>
    <row r="858" spans="19:23" x14ac:dyDescent="0.2">
      <c r="S858" s="28" t="s">
        <v>209</v>
      </c>
      <c r="T858" s="5">
        <v>1993</v>
      </c>
      <c r="U858" s="233">
        <v>34094</v>
      </c>
      <c r="V858" s="233" t="str">
        <f t="shared" si="31"/>
        <v>0505</v>
      </c>
      <c r="W858" s="4">
        <f t="shared" si="32"/>
        <v>1993</v>
      </c>
    </row>
    <row r="859" spans="19:23" x14ac:dyDescent="0.2">
      <c r="S859" s="28" t="s">
        <v>210</v>
      </c>
      <c r="T859" s="5">
        <v>1993</v>
      </c>
      <c r="U859" s="233">
        <v>34095</v>
      </c>
      <c r="V859" s="233" t="str">
        <f t="shared" si="31"/>
        <v>0506</v>
      </c>
      <c r="W859" s="4">
        <f t="shared" si="32"/>
        <v>1993</v>
      </c>
    </row>
    <row r="860" spans="19:23" x14ac:dyDescent="0.2">
      <c r="S860" s="28" t="s">
        <v>211</v>
      </c>
      <c r="T860" s="5">
        <v>1993</v>
      </c>
      <c r="U860" s="233">
        <v>34096</v>
      </c>
      <c r="V860" s="233" t="str">
        <f t="shared" si="31"/>
        <v>0507</v>
      </c>
      <c r="W860" s="4">
        <f t="shared" si="32"/>
        <v>1993</v>
      </c>
    </row>
    <row r="861" spans="19:23" x14ac:dyDescent="0.2">
      <c r="S861" s="28" t="s">
        <v>212</v>
      </c>
      <c r="T861" s="5">
        <v>1993</v>
      </c>
      <c r="U861" s="233">
        <v>34097</v>
      </c>
      <c r="V861" s="233" t="str">
        <f t="shared" si="31"/>
        <v>0508</v>
      </c>
      <c r="W861" s="4">
        <f t="shared" si="32"/>
        <v>1993</v>
      </c>
    </row>
    <row r="862" spans="19:23" x14ac:dyDescent="0.2">
      <c r="S862" s="28" t="s">
        <v>213</v>
      </c>
      <c r="T862" s="5">
        <v>1993</v>
      </c>
      <c r="U862" s="233">
        <v>34098</v>
      </c>
      <c r="V862" s="233" t="str">
        <f t="shared" si="31"/>
        <v>0509</v>
      </c>
      <c r="W862" s="4">
        <f t="shared" si="32"/>
        <v>1993</v>
      </c>
    </row>
    <row r="863" spans="19:23" x14ac:dyDescent="0.2">
      <c r="S863" s="28" t="s">
        <v>214</v>
      </c>
      <c r="T863" s="5">
        <v>1993</v>
      </c>
      <c r="U863" s="233">
        <v>34099</v>
      </c>
      <c r="V863" s="233" t="str">
        <f t="shared" si="31"/>
        <v>0510</v>
      </c>
      <c r="W863" s="4">
        <f t="shared" si="32"/>
        <v>1993</v>
      </c>
    </row>
    <row r="864" spans="19:23" x14ac:dyDescent="0.2">
      <c r="S864" s="28" t="s">
        <v>215</v>
      </c>
      <c r="T864" s="5">
        <v>1993</v>
      </c>
      <c r="U864" s="233">
        <v>34100</v>
      </c>
      <c r="V864" s="233" t="str">
        <f t="shared" si="31"/>
        <v>0511</v>
      </c>
      <c r="W864" s="4">
        <f t="shared" si="32"/>
        <v>1993</v>
      </c>
    </row>
    <row r="865" spans="19:23" x14ac:dyDescent="0.2">
      <c r="S865" s="28" t="s">
        <v>216</v>
      </c>
      <c r="T865" s="5">
        <v>1993</v>
      </c>
      <c r="U865" s="233">
        <v>34101</v>
      </c>
      <c r="V865" s="233" t="str">
        <f t="shared" si="31"/>
        <v>0512</v>
      </c>
      <c r="W865" s="4">
        <f t="shared" si="32"/>
        <v>1993</v>
      </c>
    </row>
    <row r="866" spans="19:23" x14ac:dyDescent="0.2">
      <c r="S866" s="28" t="s">
        <v>217</v>
      </c>
      <c r="T866" s="5">
        <v>1993</v>
      </c>
      <c r="U866" s="233">
        <v>34102</v>
      </c>
      <c r="V866" s="233" t="str">
        <f t="shared" si="31"/>
        <v>0513</v>
      </c>
      <c r="W866" s="4">
        <f t="shared" si="32"/>
        <v>1993</v>
      </c>
    </row>
    <row r="867" spans="19:23" x14ac:dyDescent="0.2">
      <c r="S867" s="28" t="s">
        <v>218</v>
      </c>
      <c r="T867" s="5">
        <v>1993</v>
      </c>
      <c r="U867" s="233">
        <v>34103</v>
      </c>
      <c r="V867" s="233" t="str">
        <f t="shared" si="31"/>
        <v>0514</v>
      </c>
      <c r="W867" s="4">
        <f t="shared" si="32"/>
        <v>1993</v>
      </c>
    </row>
    <row r="868" spans="19:23" x14ac:dyDescent="0.2">
      <c r="S868" s="28" t="s">
        <v>219</v>
      </c>
      <c r="T868" s="5">
        <v>1993</v>
      </c>
      <c r="U868" s="233">
        <v>34104</v>
      </c>
      <c r="V868" s="233" t="str">
        <f t="shared" si="31"/>
        <v>0515</v>
      </c>
      <c r="W868" s="4">
        <f t="shared" si="32"/>
        <v>1993</v>
      </c>
    </row>
    <row r="869" spans="19:23" x14ac:dyDescent="0.2">
      <c r="S869" s="28" t="s">
        <v>220</v>
      </c>
      <c r="T869" s="5">
        <v>1993</v>
      </c>
      <c r="U869" s="233">
        <v>34105</v>
      </c>
      <c r="V869" s="233" t="str">
        <f t="shared" si="31"/>
        <v>0516</v>
      </c>
      <c r="W869" s="4">
        <f t="shared" si="32"/>
        <v>1993</v>
      </c>
    </row>
    <row r="870" spans="19:23" x14ac:dyDescent="0.2">
      <c r="S870" s="28" t="s">
        <v>221</v>
      </c>
      <c r="T870" s="5">
        <v>1993</v>
      </c>
      <c r="U870" s="233">
        <v>34106</v>
      </c>
      <c r="V870" s="233" t="str">
        <f t="shared" si="31"/>
        <v>0517</v>
      </c>
      <c r="W870" s="4">
        <f t="shared" si="32"/>
        <v>1993</v>
      </c>
    </row>
    <row r="871" spans="19:23" x14ac:dyDescent="0.2">
      <c r="S871" s="28" t="s">
        <v>222</v>
      </c>
      <c r="T871" s="5">
        <v>1993</v>
      </c>
      <c r="U871" s="233">
        <v>34107</v>
      </c>
      <c r="V871" s="233" t="str">
        <f t="shared" si="31"/>
        <v>0518</v>
      </c>
      <c r="W871" s="4">
        <f t="shared" si="32"/>
        <v>1993</v>
      </c>
    </row>
    <row r="872" spans="19:23" x14ac:dyDescent="0.2">
      <c r="S872" s="28" t="s">
        <v>223</v>
      </c>
      <c r="T872" s="5">
        <v>1993</v>
      </c>
      <c r="U872" s="233">
        <v>34108</v>
      </c>
      <c r="V872" s="233" t="str">
        <f t="shared" si="31"/>
        <v>0519</v>
      </c>
      <c r="W872" s="4">
        <f t="shared" si="32"/>
        <v>1993</v>
      </c>
    </row>
    <row r="873" spans="19:23" x14ac:dyDescent="0.2">
      <c r="S873" s="28" t="s">
        <v>224</v>
      </c>
      <c r="T873" s="5">
        <v>1993</v>
      </c>
      <c r="U873" s="233">
        <v>34109</v>
      </c>
      <c r="V873" s="233" t="str">
        <f t="shared" si="31"/>
        <v>0520</v>
      </c>
      <c r="W873" s="4">
        <f t="shared" si="32"/>
        <v>1993</v>
      </c>
    </row>
    <row r="874" spans="19:23" x14ac:dyDescent="0.2">
      <c r="S874" s="28" t="s">
        <v>225</v>
      </c>
      <c r="T874" s="5">
        <v>1993</v>
      </c>
      <c r="U874" s="233">
        <v>34110</v>
      </c>
      <c r="V874" s="233" t="str">
        <f t="shared" si="31"/>
        <v>0521</v>
      </c>
      <c r="W874" s="4">
        <f t="shared" si="32"/>
        <v>1993</v>
      </c>
    </row>
    <row r="875" spans="19:23" x14ac:dyDescent="0.2">
      <c r="S875" s="28" t="s">
        <v>226</v>
      </c>
      <c r="T875" s="5">
        <v>1993</v>
      </c>
      <c r="U875" s="233">
        <v>34111</v>
      </c>
      <c r="V875" s="233" t="str">
        <f t="shared" si="31"/>
        <v>0522</v>
      </c>
      <c r="W875" s="4">
        <f t="shared" si="32"/>
        <v>1993</v>
      </c>
    </row>
    <row r="876" spans="19:23" x14ac:dyDescent="0.2">
      <c r="S876" s="28" t="s">
        <v>227</v>
      </c>
      <c r="T876" s="5">
        <v>1993</v>
      </c>
      <c r="U876" s="233">
        <v>34112</v>
      </c>
      <c r="V876" s="233" t="str">
        <f t="shared" si="31"/>
        <v>0523</v>
      </c>
      <c r="W876" s="4">
        <f t="shared" si="32"/>
        <v>1993</v>
      </c>
    </row>
    <row r="877" spans="19:23" x14ac:dyDescent="0.2">
      <c r="S877" s="28" t="s">
        <v>228</v>
      </c>
      <c r="T877" s="5">
        <v>1993</v>
      </c>
      <c r="U877" s="233">
        <v>34113</v>
      </c>
      <c r="V877" s="233" t="str">
        <f t="shared" si="31"/>
        <v>0524</v>
      </c>
      <c r="W877" s="4">
        <f t="shared" si="32"/>
        <v>1993</v>
      </c>
    </row>
    <row r="878" spans="19:23" x14ac:dyDescent="0.2">
      <c r="S878" s="28" t="s">
        <v>229</v>
      </c>
      <c r="T878" s="5">
        <v>1993</v>
      </c>
      <c r="U878" s="233">
        <v>34114</v>
      </c>
      <c r="V878" s="233" t="str">
        <f t="shared" si="31"/>
        <v>0525</v>
      </c>
      <c r="W878" s="4">
        <f t="shared" si="32"/>
        <v>1993</v>
      </c>
    </row>
    <row r="879" spans="19:23" x14ac:dyDescent="0.2">
      <c r="S879" s="28" t="s">
        <v>230</v>
      </c>
      <c r="T879" s="5">
        <v>1993</v>
      </c>
      <c r="U879" s="233">
        <v>34115</v>
      </c>
      <c r="V879" s="233" t="str">
        <f t="shared" si="31"/>
        <v>0526</v>
      </c>
      <c r="W879" s="4">
        <f t="shared" si="32"/>
        <v>1993</v>
      </c>
    </row>
    <row r="880" spans="19:23" x14ac:dyDescent="0.2">
      <c r="S880" s="28" t="s">
        <v>231</v>
      </c>
      <c r="T880" s="5">
        <v>1993</v>
      </c>
      <c r="U880" s="233">
        <v>34116</v>
      </c>
      <c r="V880" s="233" t="str">
        <f t="shared" si="31"/>
        <v>0527</v>
      </c>
      <c r="W880" s="4">
        <f t="shared" si="32"/>
        <v>1993</v>
      </c>
    </row>
    <row r="881" spans="19:23" x14ac:dyDescent="0.2">
      <c r="S881" s="28" t="s">
        <v>232</v>
      </c>
      <c r="T881" s="5">
        <v>1993</v>
      </c>
      <c r="U881" s="233">
        <v>34117</v>
      </c>
      <c r="V881" s="233" t="str">
        <f t="shared" si="31"/>
        <v>0528</v>
      </c>
      <c r="W881" s="4">
        <f t="shared" si="32"/>
        <v>1993</v>
      </c>
    </row>
    <row r="882" spans="19:23" x14ac:dyDescent="0.2">
      <c r="S882" s="28" t="s">
        <v>233</v>
      </c>
      <c r="T882" s="5">
        <v>1993</v>
      </c>
      <c r="U882" s="233">
        <v>34118</v>
      </c>
      <c r="V882" s="233" t="str">
        <f t="shared" si="31"/>
        <v>0529</v>
      </c>
      <c r="W882" s="4">
        <f t="shared" si="32"/>
        <v>1993</v>
      </c>
    </row>
    <row r="883" spans="19:23" x14ac:dyDescent="0.2">
      <c r="S883" s="28" t="s">
        <v>234</v>
      </c>
      <c r="T883" s="5">
        <v>1993</v>
      </c>
      <c r="U883" s="233">
        <v>34119</v>
      </c>
      <c r="V883" s="233" t="str">
        <f t="shared" si="31"/>
        <v>0530</v>
      </c>
      <c r="W883" s="4">
        <f t="shared" si="32"/>
        <v>1993</v>
      </c>
    </row>
    <row r="884" spans="19:23" x14ac:dyDescent="0.2">
      <c r="S884" s="28" t="s">
        <v>235</v>
      </c>
      <c r="T884" s="5">
        <v>1993</v>
      </c>
      <c r="U884" s="233">
        <v>34120</v>
      </c>
      <c r="V884" s="233" t="str">
        <f t="shared" si="31"/>
        <v>0531</v>
      </c>
      <c r="W884" s="4">
        <f t="shared" si="32"/>
        <v>1993</v>
      </c>
    </row>
    <row r="885" spans="19:23" x14ac:dyDescent="0.2">
      <c r="S885" s="28" t="s">
        <v>236</v>
      </c>
      <c r="T885" s="5">
        <v>1993</v>
      </c>
      <c r="U885" s="233">
        <v>34121</v>
      </c>
      <c r="V885" s="233" t="str">
        <f t="shared" si="31"/>
        <v>0601</v>
      </c>
      <c r="W885" s="4">
        <f t="shared" si="32"/>
        <v>1993</v>
      </c>
    </row>
    <row r="886" spans="19:23" x14ac:dyDescent="0.2">
      <c r="S886" s="28" t="s">
        <v>237</v>
      </c>
      <c r="T886" s="5">
        <v>1993</v>
      </c>
      <c r="U886" s="233">
        <v>34122</v>
      </c>
      <c r="V886" s="233" t="str">
        <f t="shared" si="31"/>
        <v>0602</v>
      </c>
      <c r="W886" s="4">
        <f t="shared" si="32"/>
        <v>1993</v>
      </c>
    </row>
    <row r="887" spans="19:23" x14ac:dyDescent="0.2">
      <c r="S887" s="28" t="s">
        <v>238</v>
      </c>
      <c r="T887" s="5">
        <v>1993</v>
      </c>
      <c r="U887" s="233">
        <v>34123</v>
      </c>
      <c r="V887" s="233" t="str">
        <f t="shared" si="31"/>
        <v>0603</v>
      </c>
      <c r="W887" s="4">
        <f t="shared" si="32"/>
        <v>1993</v>
      </c>
    </row>
    <row r="888" spans="19:23" x14ac:dyDescent="0.2">
      <c r="S888" s="28" t="s">
        <v>239</v>
      </c>
      <c r="T888" s="5">
        <v>1993</v>
      </c>
      <c r="U888" s="233">
        <v>34124</v>
      </c>
      <c r="V888" s="233" t="str">
        <f t="shared" si="31"/>
        <v>0604</v>
      </c>
      <c r="W888" s="4">
        <f t="shared" si="32"/>
        <v>1993</v>
      </c>
    </row>
    <row r="889" spans="19:23" x14ac:dyDescent="0.2">
      <c r="S889" s="28" t="s">
        <v>240</v>
      </c>
      <c r="T889" s="5">
        <v>1993</v>
      </c>
      <c r="U889" s="233">
        <v>34125</v>
      </c>
      <c r="V889" s="233" t="str">
        <f t="shared" si="31"/>
        <v>0605</v>
      </c>
      <c r="W889" s="4">
        <f t="shared" si="32"/>
        <v>1993</v>
      </c>
    </row>
    <row r="890" spans="19:23" x14ac:dyDescent="0.2">
      <c r="S890" s="28" t="s">
        <v>241</v>
      </c>
      <c r="T890" s="5">
        <v>1993</v>
      </c>
      <c r="U890" s="233">
        <v>34126</v>
      </c>
      <c r="V890" s="233" t="str">
        <f t="shared" si="31"/>
        <v>0606</v>
      </c>
      <c r="W890" s="4">
        <f t="shared" si="32"/>
        <v>1993</v>
      </c>
    </row>
    <row r="891" spans="19:23" x14ac:dyDescent="0.2">
      <c r="S891" s="28" t="s">
        <v>242</v>
      </c>
      <c r="T891" s="5">
        <v>1993</v>
      </c>
      <c r="U891" s="233">
        <v>34127</v>
      </c>
      <c r="V891" s="233" t="str">
        <f t="shared" si="31"/>
        <v>0607</v>
      </c>
      <c r="W891" s="4">
        <f t="shared" si="32"/>
        <v>1993</v>
      </c>
    </row>
    <row r="892" spans="19:23" x14ac:dyDescent="0.2">
      <c r="S892" s="28" t="s">
        <v>243</v>
      </c>
      <c r="T892" s="5">
        <v>1993</v>
      </c>
      <c r="U892" s="233">
        <v>34128</v>
      </c>
      <c r="V892" s="233" t="str">
        <f t="shared" si="31"/>
        <v>0608</v>
      </c>
      <c r="W892" s="4">
        <f t="shared" si="32"/>
        <v>1993</v>
      </c>
    </row>
    <row r="893" spans="19:23" x14ac:dyDescent="0.2">
      <c r="S893" s="28" t="s">
        <v>244</v>
      </c>
      <c r="T893" s="5">
        <v>1993</v>
      </c>
      <c r="U893" s="233">
        <v>34129</v>
      </c>
      <c r="V893" s="233" t="str">
        <f t="shared" si="31"/>
        <v>0609</v>
      </c>
      <c r="W893" s="4">
        <f t="shared" si="32"/>
        <v>1993</v>
      </c>
    </row>
    <row r="894" spans="19:23" x14ac:dyDescent="0.2">
      <c r="S894" s="28" t="s">
        <v>245</v>
      </c>
      <c r="T894" s="5">
        <v>1993</v>
      </c>
      <c r="U894" s="233">
        <v>34130</v>
      </c>
      <c r="V894" s="233" t="str">
        <f t="shared" si="31"/>
        <v>0610</v>
      </c>
      <c r="W894" s="4">
        <f t="shared" si="32"/>
        <v>1993</v>
      </c>
    </row>
    <row r="895" spans="19:23" x14ac:dyDescent="0.2">
      <c r="S895" s="28" t="s">
        <v>246</v>
      </c>
      <c r="T895" s="5">
        <v>1993</v>
      </c>
      <c r="U895" s="233">
        <v>34131</v>
      </c>
      <c r="V895" s="233" t="str">
        <f t="shared" si="31"/>
        <v>0611</v>
      </c>
      <c r="W895" s="4">
        <f t="shared" si="32"/>
        <v>1993</v>
      </c>
    </row>
    <row r="896" spans="19:23" x14ac:dyDescent="0.2">
      <c r="S896" s="28" t="s">
        <v>247</v>
      </c>
      <c r="T896" s="5">
        <v>1993</v>
      </c>
      <c r="U896" s="233">
        <v>34132</v>
      </c>
      <c r="V896" s="233" t="str">
        <f t="shared" si="31"/>
        <v>0612</v>
      </c>
      <c r="W896" s="4">
        <f t="shared" si="32"/>
        <v>1993</v>
      </c>
    </row>
    <row r="897" spans="19:23" x14ac:dyDescent="0.2">
      <c r="S897" s="28" t="s">
        <v>248</v>
      </c>
      <c r="T897" s="5">
        <v>1993</v>
      </c>
      <c r="U897" s="233">
        <v>34133</v>
      </c>
      <c r="V897" s="233" t="str">
        <f t="shared" si="31"/>
        <v>0613</v>
      </c>
      <c r="W897" s="4">
        <f t="shared" si="32"/>
        <v>1993</v>
      </c>
    </row>
    <row r="898" spans="19:23" x14ac:dyDescent="0.2">
      <c r="S898" s="28" t="s">
        <v>249</v>
      </c>
      <c r="T898" s="5">
        <v>1993</v>
      </c>
      <c r="U898" s="233">
        <v>34134</v>
      </c>
      <c r="V898" s="233" t="str">
        <f t="shared" si="31"/>
        <v>0614</v>
      </c>
      <c r="W898" s="4">
        <f t="shared" si="32"/>
        <v>1993</v>
      </c>
    </row>
    <row r="899" spans="19:23" x14ac:dyDescent="0.2">
      <c r="S899" s="28" t="s">
        <v>250</v>
      </c>
      <c r="T899" s="5">
        <v>1993</v>
      </c>
      <c r="U899" s="233">
        <v>34135</v>
      </c>
      <c r="V899" s="233" t="str">
        <f t="shared" si="31"/>
        <v>0615</v>
      </c>
      <c r="W899" s="4">
        <f t="shared" si="32"/>
        <v>1993</v>
      </c>
    </row>
    <row r="900" spans="19:23" x14ac:dyDescent="0.2">
      <c r="S900" s="28" t="s">
        <v>251</v>
      </c>
      <c r="T900" s="5">
        <v>1993</v>
      </c>
      <c r="U900" s="233">
        <v>34136</v>
      </c>
      <c r="V900" s="233" t="str">
        <f t="shared" ref="V900:V963" si="33">TEXT(MONTH(U900),"00") &amp;TEXT(DAY(U900),"00")</f>
        <v>0616</v>
      </c>
      <c r="W900" s="4">
        <f t="shared" ref="W900:W963" si="34">YEAR(U900)</f>
        <v>1993</v>
      </c>
    </row>
    <row r="901" spans="19:23" x14ac:dyDescent="0.2">
      <c r="S901" s="28" t="s">
        <v>252</v>
      </c>
      <c r="T901" s="5">
        <v>1993</v>
      </c>
      <c r="U901" s="233">
        <v>34137</v>
      </c>
      <c r="V901" s="233" t="str">
        <f t="shared" si="33"/>
        <v>0617</v>
      </c>
      <c r="W901" s="4">
        <f t="shared" si="34"/>
        <v>1993</v>
      </c>
    </row>
    <row r="902" spans="19:23" x14ac:dyDescent="0.2">
      <c r="S902" s="28" t="s">
        <v>253</v>
      </c>
      <c r="T902" s="5">
        <v>1993</v>
      </c>
      <c r="U902" s="233">
        <v>34138</v>
      </c>
      <c r="V902" s="233" t="str">
        <f t="shared" si="33"/>
        <v>0618</v>
      </c>
      <c r="W902" s="4">
        <f t="shared" si="34"/>
        <v>1993</v>
      </c>
    </row>
    <row r="903" spans="19:23" x14ac:dyDescent="0.2">
      <c r="S903" s="28" t="s">
        <v>254</v>
      </c>
      <c r="T903" s="5">
        <v>1993</v>
      </c>
      <c r="U903" s="233">
        <v>34139</v>
      </c>
      <c r="V903" s="233" t="str">
        <f t="shared" si="33"/>
        <v>0619</v>
      </c>
      <c r="W903" s="4">
        <f t="shared" si="34"/>
        <v>1993</v>
      </c>
    </row>
    <row r="904" spans="19:23" x14ac:dyDescent="0.2">
      <c r="S904" s="28" t="s">
        <v>255</v>
      </c>
      <c r="T904" s="5">
        <v>1993</v>
      </c>
      <c r="U904" s="233">
        <v>34140</v>
      </c>
      <c r="V904" s="233" t="str">
        <f t="shared" si="33"/>
        <v>0620</v>
      </c>
      <c r="W904" s="4">
        <f t="shared" si="34"/>
        <v>1993</v>
      </c>
    </row>
    <row r="905" spans="19:23" x14ac:dyDescent="0.2">
      <c r="S905" s="28" t="s">
        <v>256</v>
      </c>
      <c r="T905" s="5">
        <v>1993</v>
      </c>
      <c r="U905" s="233">
        <v>34141</v>
      </c>
      <c r="V905" s="233" t="str">
        <f t="shared" si="33"/>
        <v>0621</v>
      </c>
      <c r="W905" s="4">
        <f t="shared" si="34"/>
        <v>1993</v>
      </c>
    </row>
    <row r="906" spans="19:23" x14ac:dyDescent="0.2">
      <c r="S906" s="28" t="s">
        <v>257</v>
      </c>
      <c r="T906" s="5">
        <v>1993</v>
      </c>
      <c r="U906" s="233">
        <v>34142</v>
      </c>
      <c r="V906" s="233" t="str">
        <f t="shared" si="33"/>
        <v>0622</v>
      </c>
      <c r="W906" s="4">
        <f t="shared" si="34"/>
        <v>1993</v>
      </c>
    </row>
    <row r="907" spans="19:23" x14ac:dyDescent="0.2">
      <c r="S907" s="28" t="s">
        <v>258</v>
      </c>
      <c r="T907" s="5">
        <v>1993</v>
      </c>
      <c r="U907" s="233">
        <v>34143</v>
      </c>
      <c r="V907" s="233" t="str">
        <f t="shared" si="33"/>
        <v>0623</v>
      </c>
      <c r="W907" s="4">
        <f t="shared" si="34"/>
        <v>1993</v>
      </c>
    </row>
    <row r="908" spans="19:23" x14ac:dyDescent="0.2">
      <c r="S908" s="28" t="s">
        <v>259</v>
      </c>
      <c r="T908" s="5">
        <v>1993</v>
      </c>
      <c r="U908" s="233">
        <v>34144</v>
      </c>
      <c r="V908" s="233" t="str">
        <f t="shared" si="33"/>
        <v>0624</v>
      </c>
      <c r="W908" s="4">
        <f t="shared" si="34"/>
        <v>1993</v>
      </c>
    </row>
    <row r="909" spans="19:23" x14ac:dyDescent="0.2">
      <c r="S909" s="28" t="s">
        <v>260</v>
      </c>
      <c r="T909" s="5">
        <v>1993</v>
      </c>
      <c r="U909" s="233">
        <v>34145</v>
      </c>
      <c r="V909" s="233" t="str">
        <f t="shared" si="33"/>
        <v>0625</v>
      </c>
      <c r="W909" s="4">
        <f t="shared" si="34"/>
        <v>1993</v>
      </c>
    </row>
    <row r="910" spans="19:23" x14ac:dyDescent="0.2">
      <c r="S910" s="28" t="s">
        <v>261</v>
      </c>
      <c r="T910" s="5">
        <v>1993</v>
      </c>
      <c r="U910" s="233">
        <v>34146</v>
      </c>
      <c r="V910" s="233" t="str">
        <f t="shared" si="33"/>
        <v>0626</v>
      </c>
      <c r="W910" s="4">
        <f t="shared" si="34"/>
        <v>1993</v>
      </c>
    </row>
    <row r="911" spans="19:23" x14ac:dyDescent="0.2">
      <c r="S911" s="28" t="s">
        <v>262</v>
      </c>
      <c r="T911" s="5">
        <v>1993</v>
      </c>
      <c r="U911" s="233">
        <v>34147</v>
      </c>
      <c r="V911" s="233" t="str">
        <f t="shared" si="33"/>
        <v>0627</v>
      </c>
      <c r="W911" s="4">
        <f t="shared" si="34"/>
        <v>1993</v>
      </c>
    </row>
    <row r="912" spans="19:23" x14ac:dyDescent="0.2">
      <c r="S912" s="28" t="s">
        <v>263</v>
      </c>
      <c r="T912" s="5">
        <v>1993</v>
      </c>
      <c r="U912" s="233">
        <v>34148</v>
      </c>
      <c r="V912" s="233" t="str">
        <f t="shared" si="33"/>
        <v>0628</v>
      </c>
      <c r="W912" s="4">
        <f t="shared" si="34"/>
        <v>1993</v>
      </c>
    </row>
    <row r="913" spans="19:23" x14ac:dyDescent="0.2">
      <c r="S913" s="28" t="s">
        <v>264</v>
      </c>
      <c r="T913" s="5">
        <v>1993</v>
      </c>
      <c r="U913" s="233">
        <v>34149</v>
      </c>
      <c r="V913" s="233" t="str">
        <f t="shared" si="33"/>
        <v>0629</v>
      </c>
      <c r="W913" s="4">
        <f t="shared" si="34"/>
        <v>1993</v>
      </c>
    </row>
    <row r="914" spans="19:23" x14ac:dyDescent="0.2">
      <c r="S914" s="28" t="s">
        <v>265</v>
      </c>
      <c r="T914" s="5">
        <v>1993</v>
      </c>
      <c r="U914" s="233">
        <v>34150</v>
      </c>
      <c r="V914" s="233" t="str">
        <f t="shared" si="33"/>
        <v>0630</v>
      </c>
      <c r="W914" s="4">
        <f t="shared" si="34"/>
        <v>1993</v>
      </c>
    </row>
    <row r="915" spans="19:23" x14ac:dyDescent="0.2">
      <c r="S915" s="28" t="s">
        <v>266</v>
      </c>
      <c r="T915" s="5">
        <v>1993</v>
      </c>
      <c r="U915" s="233">
        <v>34151</v>
      </c>
      <c r="V915" s="233" t="str">
        <f t="shared" si="33"/>
        <v>0701</v>
      </c>
      <c r="W915" s="4">
        <f t="shared" si="34"/>
        <v>1993</v>
      </c>
    </row>
    <row r="916" spans="19:23" x14ac:dyDescent="0.2">
      <c r="S916" s="28" t="s">
        <v>267</v>
      </c>
      <c r="T916" s="5">
        <v>1993</v>
      </c>
      <c r="U916" s="233">
        <v>34152</v>
      </c>
      <c r="V916" s="233" t="str">
        <f t="shared" si="33"/>
        <v>0702</v>
      </c>
      <c r="W916" s="4">
        <f t="shared" si="34"/>
        <v>1993</v>
      </c>
    </row>
    <row r="917" spans="19:23" x14ac:dyDescent="0.2">
      <c r="S917" s="28" t="s">
        <v>268</v>
      </c>
      <c r="T917" s="5">
        <v>1993</v>
      </c>
      <c r="U917" s="233">
        <v>34153</v>
      </c>
      <c r="V917" s="233" t="str">
        <f t="shared" si="33"/>
        <v>0703</v>
      </c>
      <c r="W917" s="4">
        <f t="shared" si="34"/>
        <v>1993</v>
      </c>
    </row>
    <row r="918" spans="19:23" x14ac:dyDescent="0.2">
      <c r="S918" s="28" t="s">
        <v>269</v>
      </c>
      <c r="T918" s="5">
        <v>1993</v>
      </c>
      <c r="U918" s="233">
        <v>34154</v>
      </c>
      <c r="V918" s="233" t="str">
        <f t="shared" si="33"/>
        <v>0704</v>
      </c>
      <c r="W918" s="4">
        <f t="shared" si="34"/>
        <v>1993</v>
      </c>
    </row>
    <row r="919" spans="19:23" x14ac:dyDescent="0.2">
      <c r="S919" s="28" t="s">
        <v>270</v>
      </c>
      <c r="T919" s="5">
        <v>1993</v>
      </c>
      <c r="U919" s="233">
        <v>34155</v>
      </c>
      <c r="V919" s="233" t="str">
        <f t="shared" si="33"/>
        <v>0705</v>
      </c>
      <c r="W919" s="4">
        <f t="shared" si="34"/>
        <v>1993</v>
      </c>
    </row>
    <row r="920" spans="19:23" x14ac:dyDescent="0.2">
      <c r="S920" s="28" t="s">
        <v>271</v>
      </c>
      <c r="T920" s="5">
        <v>1993</v>
      </c>
      <c r="U920" s="233">
        <v>34156</v>
      </c>
      <c r="V920" s="233" t="str">
        <f t="shared" si="33"/>
        <v>0706</v>
      </c>
      <c r="W920" s="4">
        <f t="shared" si="34"/>
        <v>1993</v>
      </c>
    </row>
    <row r="921" spans="19:23" x14ac:dyDescent="0.2">
      <c r="S921" s="28" t="s">
        <v>272</v>
      </c>
      <c r="T921" s="5">
        <v>1993</v>
      </c>
      <c r="U921" s="233">
        <v>34157</v>
      </c>
      <c r="V921" s="233" t="str">
        <f t="shared" si="33"/>
        <v>0707</v>
      </c>
      <c r="W921" s="4">
        <f t="shared" si="34"/>
        <v>1993</v>
      </c>
    </row>
    <row r="922" spans="19:23" x14ac:dyDescent="0.2">
      <c r="S922" s="28" t="s">
        <v>273</v>
      </c>
      <c r="T922" s="5">
        <v>1993</v>
      </c>
      <c r="U922" s="233">
        <v>34158</v>
      </c>
      <c r="V922" s="233" t="str">
        <f t="shared" si="33"/>
        <v>0708</v>
      </c>
      <c r="W922" s="4">
        <f t="shared" si="34"/>
        <v>1993</v>
      </c>
    </row>
    <row r="923" spans="19:23" x14ac:dyDescent="0.2">
      <c r="S923" s="28" t="s">
        <v>274</v>
      </c>
      <c r="T923" s="5">
        <v>1993</v>
      </c>
      <c r="U923" s="233">
        <v>34159</v>
      </c>
      <c r="V923" s="233" t="str">
        <f t="shared" si="33"/>
        <v>0709</v>
      </c>
      <c r="W923" s="4">
        <f t="shared" si="34"/>
        <v>1993</v>
      </c>
    </row>
    <row r="924" spans="19:23" x14ac:dyDescent="0.2">
      <c r="S924" s="28" t="s">
        <v>275</v>
      </c>
      <c r="T924" s="5">
        <v>1993</v>
      </c>
      <c r="U924" s="233">
        <v>34160</v>
      </c>
      <c r="V924" s="233" t="str">
        <f t="shared" si="33"/>
        <v>0710</v>
      </c>
      <c r="W924" s="4">
        <f t="shared" si="34"/>
        <v>1993</v>
      </c>
    </row>
    <row r="925" spans="19:23" x14ac:dyDescent="0.2">
      <c r="S925" s="28" t="s">
        <v>276</v>
      </c>
      <c r="T925" s="5">
        <v>1993</v>
      </c>
      <c r="U925" s="233">
        <v>34161</v>
      </c>
      <c r="V925" s="233" t="str">
        <f t="shared" si="33"/>
        <v>0711</v>
      </c>
      <c r="W925" s="4">
        <f t="shared" si="34"/>
        <v>1993</v>
      </c>
    </row>
    <row r="926" spans="19:23" x14ac:dyDescent="0.2">
      <c r="S926" s="28" t="s">
        <v>277</v>
      </c>
      <c r="T926" s="5">
        <v>1993</v>
      </c>
      <c r="U926" s="233">
        <v>34162</v>
      </c>
      <c r="V926" s="233" t="str">
        <f t="shared" si="33"/>
        <v>0712</v>
      </c>
      <c r="W926" s="4">
        <f t="shared" si="34"/>
        <v>1993</v>
      </c>
    </row>
    <row r="927" spans="19:23" x14ac:dyDescent="0.2">
      <c r="S927" s="28" t="s">
        <v>278</v>
      </c>
      <c r="T927" s="5">
        <v>1993</v>
      </c>
      <c r="U927" s="233">
        <v>34163</v>
      </c>
      <c r="V927" s="233" t="str">
        <f t="shared" si="33"/>
        <v>0713</v>
      </c>
      <c r="W927" s="4">
        <f t="shared" si="34"/>
        <v>1993</v>
      </c>
    </row>
    <row r="928" spans="19:23" x14ac:dyDescent="0.2">
      <c r="S928" s="28" t="s">
        <v>279</v>
      </c>
      <c r="T928" s="5">
        <v>1993</v>
      </c>
      <c r="U928" s="233">
        <v>34164</v>
      </c>
      <c r="V928" s="233" t="str">
        <f t="shared" si="33"/>
        <v>0714</v>
      </c>
      <c r="W928" s="4">
        <f t="shared" si="34"/>
        <v>1993</v>
      </c>
    </row>
    <row r="929" spans="19:23" x14ac:dyDescent="0.2">
      <c r="S929" s="28" t="s">
        <v>280</v>
      </c>
      <c r="T929" s="5">
        <v>1993</v>
      </c>
      <c r="U929" s="233">
        <v>34165</v>
      </c>
      <c r="V929" s="233" t="str">
        <f t="shared" si="33"/>
        <v>0715</v>
      </c>
      <c r="W929" s="4">
        <f t="shared" si="34"/>
        <v>1993</v>
      </c>
    </row>
    <row r="930" spans="19:23" x14ac:dyDescent="0.2">
      <c r="S930" s="28" t="s">
        <v>281</v>
      </c>
      <c r="T930" s="5">
        <v>1993</v>
      </c>
      <c r="U930" s="233">
        <v>34166</v>
      </c>
      <c r="V930" s="233" t="str">
        <f t="shared" si="33"/>
        <v>0716</v>
      </c>
      <c r="W930" s="4">
        <f t="shared" si="34"/>
        <v>1993</v>
      </c>
    </row>
    <row r="931" spans="19:23" x14ac:dyDescent="0.2">
      <c r="S931" s="28" t="s">
        <v>282</v>
      </c>
      <c r="T931" s="5">
        <v>1993</v>
      </c>
      <c r="U931" s="233">
        <v>34167</v>
      </c>
      <c r="V931" s="233" t="str">
        <f t="shared" si="33"/>
        <v>0717</v>
      </c>
      <c r="W931" s="4">
        <f t="shared" si="34"/>
        <v>1993</v>
      </c>
    </row>
    <row r="932" spans="19:23" x14ac:dyDescent="0.2">
      <c r="S932" s="28" t="s">
        <v>283</v>
      </c>
      <c r="T932" s="5">
        <v>1993</v>
      </c>
      <c r="U932" s="233">
        <v>34168</v>
      </c>
      <c r="V932" s="233" t="str">
        <f t="shared" si="33"/>
        <v>0718</v>
      </c>
      <c r="W932" s="4">
        <f t="shared" si="34"/>
        <v>1993</v>
      </c>
    </row>
    <row r="933" spans="19:23" x14ac:dyDescent="0.2">
      <c r="S933" s="28" t="s">
        <v>284</v>
      </c>
      <c r="T933" s="5">
        <v>1993</v>
      </c>
      <c r="U933" s="233">
        <v>34169</v>
      </c>
      <c r="V933" s="233" t="str">
        <f t="shared" si="33"/>
        <v>0719</v>
      </c>
      <c r="W933" s="4">
        <f t="shared" si="34"/>
        <v>1993</v>
      </c>
    </row>
    <row r="934" spans="19:23" x14ac:dyDescent="0.2">
      <c r="S934" s="28" t="s">
        <v>285</v>
      </c>
      <c r="T934" s="5">
        <v>1993</v>
      </c>
      <c r="U934" s="233">
        <v>34170</v>
      </c>
      <c r="V934" s="233" t="str">
        <f t="shared" si="33"/>
        <v>0720</v>
      </c>
      <c r="W934" s="4">
        <f t="shared" si="34"/>
        <v>1993</v>
      </c>
    </row>
    <row r="935" spans="19:23" x14ac:dyDescent="0.2">
      <c r="S935" s="28" t="s">
        <v>286</v>
      </c>
      <c r="T935" s="5">
        <v>1993</v>
      </c>
      <c r="U935" s="233">
        <v>34171</v>
      </c>
      <c r="V935" s="233" t="str">
        <f t="shared" si="33"/>
        <v>0721</v>
      </c>
      <c r="W935" s="4">
        <f t="shared" si="34"/>
        <v>1993</v>
      </c>
    </row>
    <row r="936" spans="19:23" x14ac:dyDescent="0.2">
      <c r="S936" s="28" t="s">
        <v>287</v>
      </c>
      <c r="T936" s="5">
        <v>1993</v>
      </c>
      <c r="U936" s="233">
        <v>34172</v>
      </c>
      <c r="V936" s="233" t="str">
        <f t="shared" si="33"/>
        <v>0722</v>
      </c>
      <c r="W936" s="4">
        <f t="shared" si="34"/>
        <v>1993</v>
      </c>
    </row>
    <row r="937" spans="19:23" x14ac:dyDescent="0.2">
      <c r="S937" s="28" t="s">
        <v>288</v>
      </c>
      <c r="T937" s="5">
        <v>1993</v>
      </c>
      <c r="U937" s="233">
        <v>34173</v>
      </c>
      <c r="V937" s="233" t="str">
        <f t="shared" si="33"/>
        <v>0723</v>
      </c>
      <c r="W937" s="4">
        <f t="shared" si="34"/>
        <v>1993</v>
      </c>
    </row>
    <row r="938" spans="19:23" x14ac:dyDescent="0.2">
      <c r="S938" s="28" t="s">
        <v>289</v>
      </c>
      <c r="T938" s="5">
        <v>1993</v>
      </c>
      <c r="U938" s="233">
        <v>34174</v>
      </c>
      <c r="V938" s="233" t="str">
        <f t="shared" si="33"/>
        <v>0724</v>
      </c>
      <c r="W938" s="4">
        <f t="shared" si="34"/>
        <v>1993</v>
      </c>
    </row>
    <row r="939" spans="19:23" x14ac:dyDescent="0.2">
      <c r="S939" s="28" t="s">
        <v>290</v>
      </c>
      <c r="T939" s="5">
        <v>1993</v>
      </c>
      <c r="U939" s="233">
        <v>34175</v>
      </c>
      <c r="V939" s="233" t="str">
        <f t="shared" si="33"/>
        <v>0725</v>
      </c>
      <c r="W939" s="4">
        <f t="shared" si="34"/>
        <v>1993</v>
      </c>
    </row>
    <row r="940" spans="19:23" x14ac:dyDescent="0.2">
      <c r="S940" s="28" t="s">
        <v>291</v>
      </c>
      <c r="T940" s="5">
        <v>1993</v>
      </c>
      <c r="U940" s="233">
        <v>34176</v>
      </c>
      <c r="V940" s="233" t="str">
        <f t="shared" si="33"/>
        <v>0726</v>
      </c>
      <c r="W940" s="4">
        <f t="shared" si="34"/>
        <v>1993</v>
      </c>
    </row>
    <row r="941" spans="19:23" x14ac:dyDescent="0.2">
      <c r="S941" s="28" t="s">
        <v>292</v>
      </c>
      <c r="T941" s="5">
        <v>1993</v>
      </c>
      <c r="U941" s="233">
        <v>34177</v>
      </c>
      <c r="V941" s="233" t="str">
        <f t="shared" si="33"/>
        <v>0727</v>
      </c>
      <c r="W941" s="4">
        <f t="shared" si="34"/>
        <v>1993</v>
      </c>
    </row>
    <row r="942" spans="19:23" x14ac:dyDescent="0.2">
      <c r="S942" s="28" t="s">
        <v>293</v>
      </c>
      <c r="T942" s="5">
        <v>1993</v>
      </c>
      <c r="U942" s="233">
        <v>34178</v>
      </c>
      <c r="V942" s="233" t="str">
        <f t="shared" si="33"/>
        <v>0728</v>
      </c>
      <c r="W942" s="4">
        <f t="shared" si="34"/>
        <v>1993</v>
      </c>
    </row>
    <row r="943" spans="19:23" x14ac:dyDescent="0.2">
      <c r="S943" s="28" t="s">
        <v>294</v>
      </c>
      <c r="T943" s="5">
        <v>1993</v>
      </c>
      <c r="U943" s="233">
        <v>34179</v>
      </c>
      <c r="V943" s="233" t="str">
        <f t="shared" si="33"/>
        <v>0729</v>
      </c>
      <c r="W943" s="4">
        <f t="shared" si="34"/>
        <v>1993</v>
      </c>
    </row>
    <row r="944" spans="19:23" x14ac:dyDescent="0.2">
      <c r="S944" s="28" t="s">
        <v>295</v>
      </c>
      <c r="T944" s="5">
        <v>1993</v>
      </c>
      <c r="U944" s="233">
        <v>34180</v>
      </c>
      <c r="V944" s="233" t="str">
        <f t="shared" si="33"/>
        <v>0730</v>
      </c>
      <c r="W944" s="4">
        <f t="shared" si="34"/>
        <v>1993</v>
      </c>
    </row>
    <row r="945" spans="19:23" x14ac:dyDescent="0.2">
      <c r="S945" s="28" t="s">
        <v>296</v>
      </c>
      <c r="T945" s="5">
        <v>1993</v>
      </c>
      <c r="U945" s="233">
        <v>34181</v>
      </c>
      <c r="V945" s="233" t="str">
        <f t="shared" si="33"/>
        <v>0731</v>
      </c>
      <c r="W945" s="4">
        <f t="shared" si="34"/>
        <v>1993</v>
      </c>
    </row>
    <row r="946" spans="19:23" x14ac:dyDescent="0.2">
      <c r="S946" s="28" t="s">
        <v>297</v>
      </c>
      <c r="T946" s="5">
        <v>1993</v>
      </c>
      <c r="U946" s="233">
        <v>34182</v>
      </c>
      <c r="V946" s="233" t="str">
        <f t="shared" si="33"/>
        <v>0801</v>
      </c>
      <c r="W946" s="4">
        <f t="shared" si="34"/>
        <v>1993</v>
      </c>
    </row>
    <row r="947" spans="19:23" x14ac:dyDescent="0.2">
      <c r="S947" s="28" t="s">
        <v>298</v>
      </c>
      <c r="T947" s="5">
        <v>1993</v>
      </c>
      <c r="U947" s="233">
        <v>34183</v>
      </c>
      <c r="V947" s="233" t="str">
        <f t="shared" si="33"/>
        <v>0802</v>
      </c>
      <c r="W947" s="4">
        <f t="shared" si="34"/>
        <v>1993</v>
      </c>
    </row>
    <row r="948" spans="19:23" x14ac:dyDescent="0.2">
      <c r="S948" s="28" t="s">
        <v>299</v>
      </c>
      <c r="T948" s="5">
        <v>1993</v>
      </c>
      <c r="U948" s="233">
        <v>34184</v>
      </c>
      <c r="V948" s="233" t="str">
        <f t="shared" si="33"/>
        <v>0803</v>
      </c>
      <c r="W948" s="4">
        <f t="shared" si="34"/>
        <v>1993</v>
      </c>
    </row>
    <row r="949" spans="19:23" x14ac:dyDescent="0.2">
      <c r="S949" s="28" t="s">
        <v>300</v>
      </c>
      <c r="T949" s="5">
        <v>1993</v>
      </c>
      <c r="U949" s="233">
        <v>34185</v>
      </c>
      <c r="V949" s="233" t="str">
        <f t="shared" si="33"/>
        <v>0804</v>
      </c>
      <c r="W949" s="4">
        <f t="shared" si="34"/>
        <v>1993</v>
      </c>
    </row>
    <row r="950" spans="19:23" x14ac:dyDescent="0.2">
      <c r="S950" s="28" t="s">
        <v>301</v>
      </c>
      <c r="T950" s="5">
        <v>1993</v>
      </c>
      <c r="U950" s="233">
        <v>34186</v>
      </c>
      <c r="V950" s="233" t="str">
        <f t="shared" si="33"/>
        <v>0805</v>
      </c>
      <c r="W950" s="4">
        <f t="shared" si="34"/>
        <v>1993</v>
      </c>
    </row>
    <row r="951" spans="19:23" x14ac:dyDescent="0.2">
      <c r="S951" s="28" t="s">
        <v>302</v>
      </c>
      <c r="T951" s="5">
        <v>1993</v>
      </c>
      <c r="U951" s="233">
        <v>34187</v>
      </c>
      <c r="V951" s="233" t="str">
        <f t="shared" si="33"/>
        <v>0806</v>
      </c>
      <c r="W951" s="4">
        <f t="shared" si="34"/>
        <v>1993</v>
      </c>
    </row>
    <row r="952" spans="19:23" x14ac:dyDescent="0.2">
      <c r="S952" s="28" t="s">
        <v>303</v>
      </c>
      <c r="T952" s="5">
        <v>1993</v>
      </c>
      <c r="U952" s="233">
        <v>34188</v>
      </c>
      <c r="V952" s="233" t="str">
        <f t="shared" si="33"/>
        <v>0807</v>
      </c>
      <c r="W952" s="4">
        <f t="shared" si="34"/>
        <v>1993</v>
      </c>
    </row>
    <row r="953" spans="19:23" x14ac:dyDescent="0.2">
      <c r="S953" s="28" t="s">
        <v>304</v>
      </c>
      <c r="T953" s="5">
        <v>1993</v>
      </c>
      <c r="U953" s="233">
        <v>34189</v>
      </c>
      <c r="V953" s="233" t="str">
        <f t="shared" si="33"/>
        <v>0808</v>
      </c>
      <c r="W953" s="4">
        <f t="shared" si="34"/>
        <v>1993</v>
      </c>
    </row>
    <row r="954" spans="19:23" x14ac:dyDescent="0.2">
      <c r="S954" s="28" t="s">
        <v>305</v>
      </c>
      <c r="T954" s="5">
        <v>1993</v>
      </c>
      <c r="U954" s="233">
        <v>34190</v>
      </c>
      <c r="V954" s="233" t="str">
        <f t="shared" si="33"/>
        <v>0809</v>
      </c>
      <c r="W954" s="4">
        <f t="shared" si="34"/>
        <v>1993</v>
      </c>
    </row>
    <row r="955" spans="19:23" x14ac:dyDescent="0.2">
      <c r="S955" s="28" t="s">
        <v>306</v>
      </c>
      <c r="T955" s="5">
        <v>1993</v>
      </c>
      <c r="U955" s="233">
        <v>34191</v>
      </c>
      <c r="V955" s="233" t="str">
        <f t="shared" si="33"/>
        <v>0810</v>
      </c>
      <c r="W955" s="4">
        <f t="shared" si="34"/>
        <v>1993</v>
      </c>
    </row>
    <row r="956" spans="19:23" x14ac:dyDescent="0.2">
      <c r="S956" s="28" t="s">
        <v>307</v>
      </c>
      <c r="T956" s="5">
        <v>1993</v>
      </c>
      <c r="U956" s="233">
        <v>34192</v>
      </c>
      <c r="V956" s="233" t="str">
        <f t="shared" si="33"/>
        <v>0811</v>
      </c>
      <c r="W956" s="4">
        <f t="shared" si="34"/>
        <v>1993</v>
      </c>
    </row>
    <row r="957" spans="19:23" x14ac:dyDescent="0.2">
      <c r="S957" s="28" t="s">
        <v>308</v>
      </c>
      <c r="T957" s="5">
        <v>1993</v>
      </c>
      <c r="U957" s="233">
        <v>34193</v>
      </c>
      <c r="V957" s="233" t="str">
        <f t="shared" si="33"/>
        <v>0812</v>
      </c>
      <c r="W957" s="4">
        <f t="shared" si="34"/>
        <v>1993</v>
      </c>
    </row>
    <row r="958" spans="19:23" x14ac:dyDescent="0.2">
      <c r="S958" s="28" t="s">
        <v>309</v>
      </c>
      <c r="T958" s="5">
        <v>1993</v>
      </c>
      <c r="U958" s="233">
        <v>34194</v>
      </c>
      <c r="V958" s="233" t="str">
        <f t="shared" si="33"/>
        <v>0813</v>
      </c>
      <c r="W958" s="4">
        <f t="shared" si="34"/>
        <v>1993</v>
      </c>
    </row>
    <row r="959" spans="19:23" x14ac:dyDescent="0.2">
      <c r="S959" s="28" t="s">
        <v>310</v>
      </c>
      <c r="T959" s="5">
        <v>1993</v>
      </c>
      <c r="U959" s="233">
        <v>34195</v>
      </c>
      <c r="V959" s="233" t="str">
        <f t="shared" si="33"/>
        <v>0814</v>
      </c>
      <c r="W959" s="4">
        <f t="shared" si="34"/>
        <v>1993</v>
      </c>
    </row>
    <row r="960" spans="19:23" x14ac:dyDescent="0.2">
      <c r="S960" s="28" t="s">
        <v>311</v>
      </c>
      <c r="T960" s="5">
        <v>1993</v>
      </c>
      <c r="U960" s="233">
        <v>34196</v>
      </c>
      <c r="V960" s="233" t="str">
        <f t="shared" si="33"/>
        <v>0815</v>
      </c>
      <c r="W960" s="4">
        <f t="shared" si="34"/>
        <v>1993</v>
      </c>
    </row>
    <row r="961" spans="19:23" x14ac:dyDescent="0.2">
      <c r="S961" s="28" t="s">
        <v>312</v>
      </c>
      <c r="T961" s="5">
        <v>1993</v>
      </c>
      <c r="U961" s="233">
        <v>34197</v>
      </c>
      <c r="V961" s="233" t="str">
        <f t="shared" si="33"/>
        <v>0816</v>
      </c>
      <c r="W961" s="4">
        <f t="shared" si="34"/>
        <v>1993</v>
      </c>
    </row>
    <row r="962" spans="19:23" x14ac:dyDescent="0.2">
      <c r="S962" s="28" t="s">
        <v>313</v>
      </c>
      <c r="T962" s="5">
        <v>1993</v>
      </c>
      <c r="U962" s="233">
        <v>34198</v>
      </c>
      <c r="V962" s="233" t="str">
        <f t="shared" si="33"/>
        <v>0817</v>
      </c>
      <c r="W962" s="4">
        <f t="shared" si="34"/>
        <v>1993</v>
      </c>
    </row>
    <row r="963" spans="19:23" x14ac:dyDescent="0.2">
      <c r="S963" s="28" t="s">
        <v>314</v>
      </c>
      <c r="T963" s="5">
        <v>1993</v>
      </c>
      <c r="U963" s="233">
        <v>34199</v>
      </c>
      <c r="V963" s="233" t="str">
        <f t="shared" si="33"/>
        <v>0818</v>
      </c>
      <c r="W963" s="4">
        <f t="shared" si="34"/>
        <v>1993</v>
      </c>
    </row>
    <row r="964" spans="19:23" x14ac:dyDescent="0.2">
      <c r="S964" s="28" t="s">
        <v>315</v>
      </c>
      <c r="T964" s="5">
        <v>1993</v>
      </c>
      <c r="U964" s="233">
        <v>34200</v>
      </c>
      <c r="V964" s="233" t="str">
        <f t="shared" ref="V964:V1027" si="35">TEXT(MONTH(U964),"00") &amp;TEXT(DAY(U964),"00")</f>
        <v>0819</v>
      </c>
      <c r="W964" s="4">
        <f t="shared" ref="W964:W1027" si="36">YEAR(U964)</f>
        <v>1993</v>
      </c>
    </row>
    <row r="965" spans="19:23" x14ac:dyDescent="0.2">
      <c r="S965" s="28" t="s">
        <v>316</v>
      </c>
      <c r="T965" s="5">
        <v>1993</v>
      </c>
      <c r="U965" s="233">
        <v>34201</v>
      </c>
      <c r="V965" s="233" t="str">
        <f t="shared" si="35"/>
        <v>0820</v>
      </c>
      <c r="W965" s="4">
        <f t="shared" si="36"/>
        <v>1993</v>
      </c>
    </row>
    <row r="966" spans="19:23" x14ac:dyDescent="0.2">
      <c r="S966" s="28" t="s">
        <v>317</v>
      </c>
      <c r="T966" s="5">
        <v>1993</v>
      </c>
      <c r="U966" s="233">
        <v>34202</v>
      </c>
      <c r="V966" s="233" t="str">
        <f t="shared" si="35"/>
        <v>0821</v>
      </c>
      <c r="W966" s="4">
        <f t="shared" si="36"/>
        <v>1993</v>
      </c>
    </row>
    <row r="967" spans="19:23" x14ac:dyDescent="0.2">
      <c r="S967" s="28" t="s">
        <v>318</v>
      </c>
      <c r="T967" s="5">
        <v>1993</v>
      </c>
      <c r="U967" s="233">
        <v>34203</v>
      </c>
      <c r="V967" s="233" t="str">
        <f t="shared" si="35"/>
        <v>0822</v>
      </c>
      <c r="W967" s="4">
        <f t="shared" si="36"/>
        <v>1993</v>
      </c>
    </row>
    <row r="968" spans="19:23" x14ac:dyDescent="0.2">
      <c r="S968" s="28" t="s">
        <v>319</v>
      </c>
      <c r="T968" s="5">
        <v>1993</v>
      </c>
      <c r="U968" s="233">
        <v>34204</v>
      </c>
      <c r="V968" s="233" t="str">
        <f t="shared" si="35"/>
        <v>0823</v>
      </c>
      <c r="W968" s="4">
        <f t="shared" si="36"/>
        <v>1993</v>
      </c>
    </row>
    <row r="969" spans="19:23" x14ac:dyDescent="0.2">
      <c r="S969" s="28" t="s">
        <v>320</v>
      </c>
      <c r="T969" s="5">
        <v>1993</v>
      </c>
      <c r="U969" s="233">
        <v>34205</v>
      </c>
      <c r="V969" s="233" t="str">
        <f t="shared" si="35"/>
        <v>0824</v>
      </c>
      <c r="W969" s="4">
        <f t="shared" si="36"/>
        <v>1993</v>
      </c>
    </row>
    <row r="970" spans="19:23" x14ac:dyDescent="0.2">
      <c r="S970" s="28" t="s">
        <v>321</v>
      </c>
      <c r="T970" s="5">
        <v>1993</v>
      </c>
      <c r="U970" s="233">
        <v>34206</v>
      </c>
      <c r="V970" s="233" t="str">
        <f t="shared" si="35"/>
        <v>0825</v>
      </c>
      <c r="W970" s="4">
        <f t="shared" si="36"/>
        <v>1993</v>
      </c>
    </row>
    <row r="971" spans="19:23" x14ac:dyDescent="0.2">
      <c r="S971" s="28" t="s">
        <v>322</v>
      </c>
      <c r="T971" s="5">
        <v>1993</v>
      </c>
      <c r="U971" s="233">
        <v>34207</v>
      </c>
      <c r="V971" s="233" t="str">
        <f t="shared" si="35"/>
        <v>0826</v>
      </c>
      <c r="W971" s="4">
        <f t="shared" si="36"/>
        <v>1993</v>
      </c>
    </row>
    <row r="972" spans="19:23" x14ac:dyDescent="0.2">
      <c r="S972" s="28" t="s">
        <v>323</v>
      </c>
      <c r="T972" s="5">
        <v>1993</v>
      </c>
      <c r="U972" s="233">
        <v>34208</v>
      </c>
      <c r="V972" s="233" t="str">
        <f t="shared" si="35"/>
        <v>0827</v>
      </c>
      <c r="W972" s="4">
        <f t="shared" si="36"/>
        <v>1993</v>
      </c>
    </row>
    <row r="973" spans="19:23" x14ac:dyDescent="0.2">
      <c r="S973" s="28" t="s">
        <v>324</v>
      </c>
      <c r="T973" s="5">
        <v>1993</v>
      </c>
      <c r="U973" s="233">
        <v>34209</v>
      </c>
      <c r="V973" s="233" t="str">
        <f t="shared" si="35"/>
        <v>0828</v>
      </c>
      <c r="W973" s="4">
        <f t="shared" si="36"/>
        <v>1993</v>
      </c>
    </row>
    <row r="974" spans="19:23" x14ac:dyDescent="0.2">
      <c r="S974" s="28" t="s">
        <v>325</v>
      </c>
      <c r="T974" s="5">
        <v>1993</v>
      </c>
      <c r="U974" s="233">
        <v>34210</v>
      </c>
      <c r="V974" s="233" t="str">
        <f t="shared" si="35"/>
        <v>0829</v>
      </c>
      <c r="W974" s="4">
        <f t="shared" si="36"/>
        <v>1993</v>
      </c>
    </row>
    <row r="975" spans="19:23" x14ac:dyDescent="0.2">
      <c r="S975" s="28" t="s">
        <v>326</v>
      </c>
      <c r="T975" s="5">
        <v>1993</v>
      </c>
      <c r="U975" s="233">
        <v>34211</v>
      </c>
      <c r="V975" s="233" t="str">
        <f t="shared" si="35"/>
        <v>0830</v>
      </c>
      <c r="W975" s="4">
        <f t="shared" si="36"/>
        <v>1993</v>
      </c>
    </row>
    <row r="976" spans="19:23" x14ac:dyDescent="0.2">
      <c r="S976" s="28" t="s">
        <v>327</v>
      </c>
      <c r="T976" s="5">
        <v>1993</v>
      </c>
      <c r="U976" s="233">
        <v>34212</v>
      </c>
      <c r="V976" s="233" t="str">
        <f t="shared" si="35"/>
        <v>0831</v>
      </c>
      <c r="W976" s="4">
        <f t="shared" si="36"/>
        <v>1993</v>
      </c>
    </row>
    <row r="977" spans="19:23" x14ac:dyDescent="0.2">
      <c r="S977" s="28" t="s">
        <v>328</v>
      </c>
      <c r="T977" s="5">
        <v>1993</v>
      </c>
      <c r="U977" s="233">
        <v>34213</v>
      </c>
      <c r="V977" s="233" t="str">
        <f t="shared" si="35"/>
        <v>0901</v>
      </c>
      <c r="W977" s="4">
        <f t="shared" si="36"/>
        <v>1993</v>
      </c>
    </row>
    <row r="978" spans="19:23" x14ac:dyDescent="0.2">
      <c r="S978" s="28" t="s">
        <v>329</v>
      </c>
      <c r="T978" s="5">
        <v>1993</v>
      </c>
      <c r="U978" s="233">
        <v>34214</v>
      </c>
      <c r="V978" s="233" t="str">
        <f t="shared" si="35"/>
        <v>0902</v>
      </c>
      <c r="W978" s="4">
        <f t="shared" si="36"/>
        <v>1993</v>
      </c>
    </row>
    <row r="979" spans="19:23" x14ac:dyDescent="0.2">
      <c r="S979" s="28" t="s">
        <v>330</v>
      </c>
      <c r="T979" s="5">
        <v>1993</v>
      </c>
      <c r="U979" s="233">
        <v>34215</v>
      </c>
      <c r="V979" s="233" t="str">
        <f t="shared" si="35"/>
        <v>0903</v>
      </c>
      <c r="W979" s="4">
        <f t="shared" si="36"/>
        <v>1993</v>
      </c>
    </row>
    <row r="980" spans="19:23" x14ac:dyDescent="0.2">
      <c r="S980" s="28" t="s">
        <v>331</v>
      </c>
      <c r="T980" s="5">
        <v>1993</v>
      </c>
      <c r="U980" s="233">
        <v>34216</v>
      </c>
      <c r="V980" s="233" t="str">
        <f t="shared" si="35"/>
        <v>0904</v>
      </c>
      <c r="W980" s="4">
        <f t="shared" si="36"/>
        <v>1993</v>
      </c>
    </row>
    <row r="981" spans="19:23" x14ac:dyDescent="0.2">
      <c r="S981" s="28" t="s">
        <v>332</v>
      </c>
      <c r="T981" s="5">
        <v>1993</v>
      </c>
      <c r="U981" s="233">
        <v>34217</v>
      </c>
      <c r="V981" s="233" t="str">
        <f t="shared" si="35"/>
        <v>0905</v>
      </c>
      <c r="W981" s="4">
        <f t="shared" si="36"/>
        <v>1993</v>
      </c>
    </row>
    <row r="982" spans="19:23" x14ac:dyDescent="0.2">
      <c r="S982" s="28" t="s">
        <v>333</v>
      </c>
      <c r="T982" s="5">
        <v>1993</v>
      </c>
      <c r="U982" s="233">
        <v>34218</v>
      </c>
      <c r="V982" s="233" t="str">
        <f t="shared" si="35"/>
        <v>0906</v>
      </c>
      <c r="W982" s="4">
        <f t="shared" si="36"/>
        <v>1993</v>
      </c>
    </row>
    <row r="983" spans="19:23" x14ac:dyDescent="0.2">
      <c r="S983" s="28" t="s">
        <v>334</v>
      </c>
      <c r="T983" s="5">
        <v>1993</v>
      </c>
      <c r="U983" s="233">
        <v>34219</v>
      </c>
      <c r="V983" s="233" t="str">
        <f t="shared" si="35"/>
        <v>0907</v>
      </c>
      <c r="W983" s="4">
        <f t="shared" si="36"/>
        <v>1993</v>
      </c>
    </row>
    <row r="984" spans="19:23" x14ac:dyDescent="0.2">
      <c r="S984" s="28" t="s">
        <v>335</v>
      </c>
      <c r="T984" s="5">
        <v>1993</v>
      </c>
      <c r="U984" s="233">
        <v>34220</v>
      </c>
      <c r="V984" s="233" t="str">
        <f t="shared" si="35"/>
        <v>0908</v>
      </c>
      <c r="W984" s="4">
        <f t="shared" si="36"/>
        <v>1993</v>
      </c>
    </row>
    <row r="985" spans="19:23" x14ac:dyDescent="0.2">
      <c r="S985" s="28" t="s">
        <v>336</v>
      </c>
      <c r="T985" s="5">
        <v>1993</v>
      </c>
      <c r="U985" s="233">
        <v>34221</v>
      </c>
      <c r="V985" s="233" t="str">
        <f t="shared" si="35"/>
        <v>0909</v>
      </c>
      <c r="W985" s="4">
        <f t="shared" si="36"/>
        <v>1993</v>
      </c>
    </row>
    <row r="986" spans="19:23" x14ac:dyDescent="0.2">
      <c r="S986" s="28" t="s">
        <v>337</v>
      </c>
      <c r="T986" s="5">
        <v>1993</v>
      </c>
      <c r="U986" s="233">
        <v>34222</v>
      </c>
      <c r="V986" s="233" t="str">
        <f t="shared" si="35"/>
        <v>0910</v>
      </c>
      <c r="W986" s="4">
        <f t="shared" si="36"/>
        <v>1993</v>
      </c>
    </row>
    <row r="987" spans="19:23" x14ac:dyDescent="0.2">
      <c r="S987" s="28" t="s">
        <v>338</v>
      </c>
      <c r="T987" s="5">
        <v>1993</v>
      </c>
      <c r="U987" s="233">
        <v>34223</v>
      </c>
      <c r="V987" s="233" t="str">
        <f t="shared" si="35"/>
        <v>0911</v>
      </c>
      <c r="W987" s="4">
        <f t="shared" si="36"/>
        <v>1993</v>
      </c>
    </row>
    <row r="988" spans="19:23" x14ac:dyDescent="0.2">
      <c r="S988" s="28" t="s">
        <v>339</v>
      </c>
      <c r="T988" s="5">
        <v>1993</v>
      </c>
      <c r="U988" s="233">
        <v>34224</v>
      </c>
      <c r="V988" s="233" t="str">
        <f t="shared" si="35"/>
        <v>0912</v>
      </c>
      <c r="W988" s="4">
        <f t="shared" si="36"/>
        <v>1993</v>
      </c>
    </row>
    <row r="989" spans="19:23" x14ac:dyDescent="0.2">
      <c r="S989" s="28" t="s">
        <v>340</v>
      </c>
      <c r="T989" s="5">
        <v>1993</v>
      </c>
      <c r="U989" s="233">
        <v>34225</v>
      </c>
      <c r="V989" s="233" t="str">
        <f t="shared" si="35"/>
        <v>0913</v>
      </c>
      <c r="W989" s="4">
        <f t="shared" si="36"/>
        <v>1993</v>
      </c>
    </row>
    <row r="990" spans="19:23" x14ac:dyDescent="0.2">
      <c r="S990" s="28" t="s">
        <v>341</v>
      </c>
      <c r="T990" s="5">
        <v>1993</v>
      </c>
      <c r="U990" s="233">
        <v>34226</v>
      </c>
      <c r="V990" s="233" t="str">
        <f t="shared" si="35"/>
        <v>0914</v>
      </c>
      <c r="W990" s="4">
        <f t="shared" si="36"/>
        <v>1993</v>
      </c>
    </row>
    <row r="991" spans="19:23" x14ac:dyDescent="0.2">
      <c r="S991" s="28" t="s">
        <v>342</v>
      </c>
      <c r="T991" s="5">
        <v>1993</v>
      </c>
      <c r="U991" s="233">
        <v>34227</v>
      </c>
      <c r="V991" s="233" t="str">
        <f t="shared" si="35"/>
        <v>0915</v>
      </c>
      <c r="W991" s="4">
        <f t="shared" si="36"/>
        <v>1993</v>
      </c>
    </row>
    <row r="992" spans="19:23" x14ac:dyDescent="0.2">
      <c r="S992" s="28" t="s">
        <v>343</v>
      </c>
      <c r="T992" s="5">
        <v>1993</v>
      </c>
      <c r="U992" s="233">
        <v>34228</v>
      </c>
      <c r="V992" s="233" t="str">
        <f t="shared" si="35"/>
        <v>0916</v>
      </c>
      <c r="W992" s="4">
        <f t="shared" si="36"/>
        <v>1993</v>
      </c>
    </row>
    <row r="993" spans="19:23" x14ac:dyDescent="0.2">
      <c r="S993" s="28" t="s">
        <v>344</v>
      </c>
      <c r="T993" s="5">
        <v>1993</v>
      </c>
      <c r="U993" s="233">
        <v>34229</v>
      </c>
      <c r="V993" s="233" t="str">
        <f t="shared" si="35"/>
        <v>0917</v>
      </c>
      <c r="W993" s="4">
        <f t="shared" si="36"/>
        <v>1993</v>
      </c>
    </row>
    <row r="994" spans="19:23" x14ac:dyDescent="0.2">
      <c r="S994" s="28" t="s">
        <v>345</v>
      </c>
      <c r="T994" s="5">
        <v>1993</v>
      </c>
      <c r="U994" s="233">
        <v>34230</v>
      </c>
      <c r="V994" s="233" t="str">
        <f t="shared" si="35"/>
        <v>0918</v>
      </c>
      <c r="W994" s="4">
        <f t="shared" si="36"/>
        <v>1993</v>
      </c>
    </row>
    <row r="995" spans="19:23" x14ac:dyDescent="0.2">
      <c r="S995" s="28" t="s">
        <v>346</v>
      </c>
      <c r="T995" s="5">
        <v>1993</v>
      </c>
      <c r="U995" s="233">
        <v>34231</v>
      </c>
      <c r="V995" s="233" t="str">
        <f t="shared" si="35"/>
        <v>0919</v>
      </c>
      <c r="W995" s="4">
        <f t="shared" si="36"/>
        <v>1993</v>
      </c>
    </row>
    <row r="996" spans="19:23" x14ac:dyDescent="0.2">
      <c r="S996" s="28" t="s">
        <v>347</v>
      </c>
      <c r="T996" s="5">
        <v>1993</v>
      </c>
      <c r="U996" s="233">
        <v>34232</v>
      </c>
      <c r="V996" s="233" t="str">
        <f t="shared" si="35"/>
        <v>0920</v>
      </c>
      <c r="W996" s="4">
        <f t="shared" si="36"/>
        <v>1993</v>
      </c>
    </row>
    <row r="997" spans="19:23" x14ac:dyDescent="0.2">
      <c r="S997" s="28" t="s">
        <v>348</v>
      </c>
      <c r="T997" s="5">
        <v>1993</v>
      </c>
      <c r="U997" s="233">
        <v>34233</v>
      </c>
      <c r="V997" s="233" t="str">
        <f t="shared" si="35"/>
        <v>0921</v>
      </c>
      <c r="W997" s="4">
        <f t="shared" si="36"/>
        <v>1993</v>
      </c>
    </row>
    <row r="998" spans="19:23" x14ac:dyDescent="0.2">
      <c r="S998" s="28" t="s">
        <v>349</v>
      </c>
      <c r="T998" s="5">
        <v>1993</v>
      </c>
      <c r="U998" s="233">
        <v>34234</v>
      </c>
      <c r="V998" s="233" t="str">
        <f t="shared" si="35"/>
        <v>0922</v>
      </c>
      <c r="W998" s="4">
        <f t="shared" si="36"/>
        <v>1993</v>
      </c>
    </row>
    <row r="999" spans="19:23" x14ac:dyDescent="0.2">
      <c r="S999" s="28" t="s">
        <v>350</v>
      </c>
      <c r="T999" s="5">
        <v>1993</v>
      </c>
      <c r="U999" s="233">
        <v>34235</v>
      </c>
      <c r="V999" s="233" t="str">
        <f t="shared" si="35"/>
        <v>0923</v>
      </c>
      <c r="W999" s="4">
        <f t="shared" si="36"/>
        <v>1993</v>
      </c>
    </row>
    <row r="1000" spans="19:23" x14ac:dyDescent="0.2">
      <c r="S1000" s="28" t="s">
        <v>351</v>
      </c>
      <c r="T1000" s="5">
        <v>1993</v>
      </c>
      <c r="U1000" s="233">
        <v>34236</v>
      </c>
      <c r="V1000" s="233" t="str">
        <f t="shared" si="35"/>
        <v>0924</v>
      </c>
      <c r="W1000" s="4">
        <f t="shared" si="36"/>
        <v>1993</v>
      </c>
    </row>
    <row r="1001" spans="19:23" x14ac:dyDescent="0.2">
      <c r="S1001" s="28" t="s">
        <v>352</v>
      </c>
      <c r="T1001" s="5">
        <v>1993</v>
      </c>
      <c r="U1001" s="233">
        <v>34237</v>
      </c>
      <c r="V1001" s="233" t="str">
        <f t="shared" si="35"/>
        <v>0925</v>
      </c>
      <c r="W1001" s="4">
        <f t="shared" si="36"/>
        <v>1993</v>
      </c>
    </row>
    <row r="1002" spans="19:23" x14ac:dyDescent="0.2">
      <c r="S1002" s="28" t="s">
        <v>353</v>
      </c>
      <c r="T1002" s="5">
        <v>1993</v>
      </c>
      <c r="U1002" s="233">
        <v>34238</v>
      </c>
      <c r="V1002" s="233" t="str">
        <f t="shared" si="35"/>
        <v>0926</v>
      </c>
      <c r="W1002" s="4">
        <f t="shared" si="36"/>
        <v>1993</v>
      </c>
    </row>
    <row r="1003" spans="19:23" x14ac:dyDescent="0.2">
      <c r="S1003" s="28" t="s">
        <v>354</v>
      </c>
      <c r="T1003" s="5">
        <v>1993</v>
      </c>
      <c r="U1003" s="233">
        <v>34239</v>
      </c>
      <c r="V1003" s="233" t="str">
        <f t="shared" si="35"/>
        <v>0927</v>
      </c>
      <c r="W1003" s="4">
        <f t="shared" si="36"/>
        <v>1993</v>
      </c>
    </row>
    <row r="1004" spans="19:23" x14ac:dyDescent="0.2">
      <c r="S1004" s="28" t="s">
        <v>355</v>
      </c>
      <c r="T1004" s="5">
        <v>1993</v>
      </c>
      <c r="U1004" s="233">
        <v>34240</v>
      </c>
      <c r="V1004" s="233" t="str">
        <f t="shared" si="35"/>
        <v>0928</v>
      </c>
      <c r="W1004" s="4">
        <f t="shared" si="36"/>
        <v>1993</v>
      </c>
    </row>
    <row r="1005" spans="19:23" x14ac:dyDescent="0.2">
      <c r="S1005" s="28" t="s">
        <v>356</v>
      </c>
      <c r="T1005" s="5">
        <v>1993</v>
      </c>
      <c r="U1005" s="233">
        <v>34241</v>
      </c>
      <c r="V1005" s="233" t="str">
        <f t="shared" si="35"/>
        <v>0929</v>
      </c>
      <c r="W1005" s="4">
        <f t="shared" si="36"/>
        <v>1993</v>
      </c>
    </row>
    <row r="1006" spans="19:23" x14ac:dyDescent="0.2">
      <c r="S1006" s="28" t="s">
        <v>357</v>
      </c>
      <c r="T1006" s="5">
        <v>1993</v>
      </c>
      <c r="U1006" s="233">
        <v>34242</v>
      </c>
      <c r="V1006" s="233" t="str">
        <f t="shared" si="35"/>
        <v>0930</v>
      </c>
      <c r="W1006" s="4">
        <f t="shared" si="36"/>
        <v>1993</v>
      </c>
    </row>
    <row r="1007" spans="19:23" x14ac:dyDescent="0.2">
      <c r="S1007" s="28" t="s">
        <v>358</v>
      </c>
      <c r="T1007" s="5">
        <v>1993</v>
      </c>
      <c r="U1007" s="233">
        <v>34243</v>
      </c>
      <c r="V1007" s="233" t="str">
        <f t="shared" si="35"/>
        <v>1001</v>
      </c>
      <c r="W1007" s="4">
        <f t="shared" si="36"/>
        <v>1993</v>
      </c>
    </row>
    <row r="1008" spans="19:23" x14ac:dyDescent="0.2">
      <c r="S1008" s="28" t="s">
        <v>359</v>
      </c>
      <c r="T1008" s="5">
        <v>1993</v>
      </c>
      <c r="U1008" s="233">
        <v>34244</v>
      </c>
      <c r="V1008" s="233" t="str">
        <f t="shared" si="35"/>
        <v>1002</v>
      </c>
      <c r="W1008" s="4">
        <f t="shared" si="36"/>
        <v>1993</v>
      </c>
    </row>
    <row r="1009" spans="19:23" x14ac:dyDescent="0.2">
      <c r="S1009" s="28" t="s">
        <v>360</v>
      </c>
      <c r="T1009" s="5">
        <v>1993</v>
      </c>
      <c r="U1009" s="233">
        <v>34245</v>
      </c>
      <c r="V1009" s="233" t="str">
        <f t="shared" si="35"/>
        <v>1003</v>
      </c>
      <c r="W1009" s="4">
        <f t="shared" si="36"/>
        <v>1993</v>
      </c>
    </row>
    <row r="1010" spans="19:23" x14ac:dyDescent="0.2">
      <c r="S1010" s="28" t="s">
        <v>361</v>
      </c>
      <c r="T1010" s="5">
        <v>1993</v>
      </c>
      <c r="U1010" s="233">
        <v>34246</v>
      </c>
      <c r="V1010" s="233" t="str">
        <f t="shared" si="35"/>
        <v>1004</v>
      </c>
      <c r="W1010" s="4">
        <f t="shared" si="36"/>
        <v>1993</v>
      </c>
    </row>
    <row r="1011" spans="19:23" x14ac:dyDescent="0.2">
      <c r="S1011" s="28" t="s">
        <v>362</v>
      </c>
      <c r="T1011" s="5">
        <v>1993</v>
      </c>
      <c r="U1011" s="233">
        <v>34247</v>
      </c>
      <c r="V1011" s="233" t="str">
        <f t="shared" si="35"/>
        <v>1005</v>
      </c>
      <c r="W1011" s="4">
        <f t="shared" si="36"/>
        <v>1993</v>
      </c>
    </row>
    <row r="1012" spans="19:23" x14ac:dyDescent="0.2">
      <c r="S1012" s="28" t="s">
        <v>363</v>
      </c>
      <c r="T1012" s="5">
        <v>1993</v>
      </c>
      <c r="U1012" s="233">
        <v>34248</v>
      </c>
      <c r="V1012" s="233" t="str">
        <f t="shared" si="35"/>
        <v>1006</v>
      </c>
      <c r="W1012" s="4">
        <f t="shared" si="36"/>
        <v>1993</v>
      </c>
    </row>
    <row r="1013" spans="19:23" x14ac:dyDescent="0.2">
      <c r="S1013" s="28" t="s">
        <v>364</v>
      </c>
      <c r="T1013" s="5">
        <v>1993</v>
      </c>
      <c r="U1013" s="233">
        <v>34249</v>
      </c>
      <c r="V1013" s="233" t="str">
        <f t="shared" si="35"/>
        <v>1007</v>
      </c>
      <c r="W1013" s="4">
        <f t="shared" si="36"/>
        <v>1993</v>
      </c>
    </row>
    <row r="1014" spans="19:23" x14ac:dyDescent="0.2">
      <c r="S1014" s="28" t="s">
        <v>365</v>
      </c>
      <c r="T1014" s="5">
        <v>1993</v>
      </c>
      <c r="U1014" s="233">
        <v>34250</v>
      </c>
      <c r="V1014" s="233" t="str">
        <f t="shared" si="35"/>
        <v>1008</v>
      </c>
      <c r="W1014" s="4">
        <f t="shared" si="36"/>
        <v>1993</v>
      </c>
    </row>
    <row r="1015" spans="19:23" x14ac:dyDescent="0.2">
      <c r="S1015" s="28" t="s">
        <v>366</v>
      </c>
      <c r="T1015" s="5">
        <v>1993</v>
      </c>
      <c r="U1015" s="233">
        <v>34251</v>
      </c>
      <c r="V1015" s="233" t="str">
        <f t="shared" si="35"/>
        <v>1009</v>
      </c>
      <c r="W1015" s="4">
        <f t="shared" si="36"/>
        <v>1993</v>
      </c>
    </row>
    <row r="1016" spans="19:23" x14ac:dyDescent="0.2">
      <c r="S1016" s="28" t="s">
        <v>367</v>
      </c>
      <c r="T1016" s="5">
        <v>1993</v>
      </c>
      <c r="U1016" s="233">
        <v>34252</v>
      </c>
      <c r="V1016" s="233" t="str">
        <f t="shared" si="35"/>
        <v>1010</v>
      </c>
      <c r="W1016" s="4">
        <f t="shared" si="36"/>
        <v>1993</v>
      </c>
    </row>
    <row r="1017" spans="19:23" x14ac:dyDescent="0.2">
      <c r="S1017" s="28" t="s">
        <v>368</v>
      </c>
      <c r="T1017" s="5">
        <v>1993</v>
      </c>
      <c r="U1017" s="233">
        <v>34253</v>
      </c>
      <c r="V1017" s="233" t="str">
        <f t="shared" si="35"/>
        <v>1011</v>
      </c>
      <c r="W1017" s="4">
        <f t="shared" si="36"/>
        <v>1993</v>
      </c>
    </row>
    <row r="1018" spans="19:23" x14ac:dyDescent="0.2">
      <c r="S1018" s="28" t="s">
        <v>369</v>
      </c>
      <c r="T1018" s="5">
        <v>1993</v>
      </c>
      <c r="U1018" s="233">
        <v>34254</v>
      </c>
      <c r="V1018" s="233" t="str">
        <f t="shared" si="35"/>
        <v>1012</v>
      </c>
      <c r="W1018" s="4">
        <f t="shared" si="36"/>
        <v>1993</v>
      </c>
    </row>
    <row r="1019" spans="19:23" x14ac:dyDescent="0.2">
      <c r="S1019" s="28" t="s">
        <v>370</v>
      </c>
      <c r="T1019" s="5">
        <v>1993</v>
      </c>
      <c r="U1019" s="233">
        <v>34255</v>
      </c>
      <c r="V1019" s="233" t="str">
        <f t="shared" si="35"/>
        <v>1013</v>
      </c>
      <c r="W1019" s="4">
        <f t="shared" si="36"/>
        <v>1993</v>
      </c>
    </row>
    <row r="1020" spans="19:23" x14ac:dyDescent="0.2">
      <c r="S1020" s="28" t="s">
        <v>371</v>
      </c>
      <c r="T1020" s="5">
        <v>1993</v>
      </c>
      <c r="U1020" s="233">
        <v>34256</v>
      </c>
      <c r="V1020" s="233" t="str">
        <f t="shared" si="35"/>
        <v>1014</v>
      </c>
      <c r="W1020" s="4">
        <f t="shared" si="36"/>
        <v>1993</v>
      </c>
    </row>
    <row r="1021" spans="19:23" x14ac:dyDescent="0.2">
      <c r="S1021" s="28" t="s">
        <v>372</v>
      </c>
      <c r="T1021" s="5">
        <v>1993</v>
      </c>
      <c r="U1021" s="233">
        <v>34257</v>
      </c>
      <c r="V1021" s="233" t="str">
        <f t="shared" si="35"/>
        <v>1015</v>
      </c>
      <c r="W1021" s="4">
        <f t="shared" si="36"/>
        <v>1993</v>
      </c>
    </row>
    <row r="1022" spans="19:23" x14ac:dyDescent="0.2">
      <c r="S1022" s="28" t="s">
        <v>373</v>
      </c>
      <c r="T1022" s="5">
        <v>1993</v>
      </c>
      <c r="U1022" s="233">
        <v>34258</v>
      </c>
      <c r="V1022" s="233" t="str">
        <f t="shared" si="35"/>
        <v>1016</v>
      </c>
      <c r="W1022" s="4">
        <f t="shared" si="36"/>
        <v>1993</v>
      </c>
    </row>
    <row r="1023" spans="19:23" x14ac:dyDescent="0.2">
      <c r="S1023" s="28" t="s">
        <v>374</v>
      </c>
      <c r="T1023" s="5">
        <v>1993</v>
      </c>
      <c r="U1023" s="233">
        <v>34259</v>
      </c>
      <c r="V1023" s="233" t="str">
        <f t="shared" si="35"/>
        <v>1017</v>
      </c>
      <c r="W1023" s="4">
        <f t="shared" si="36"/>
        <v>1993</v>
      </c>
    </row>
    <row r="1024" spans="19:23" x14ac:dyDescent="0.2">
      <c r="S1024" s="28" t="s">
        <v>375</v>
      </c>
      <c r="T1024" s="5">
        <v>1993</v>
      </c>
      <c r="U1024" s="233">
        <v>34260</v>
      </c>
      <c r="V1024" s="233" t="str">
        <f t="shared" si="35"/>
        <v>1018</v>
      </c>
      <c r="W1024" s="4">
        <f t="shared" si="36"/>
        <v>1993</v>
      </c>
    </row>
    <row r="1025" spans="19:23" x14ac:dyDescent="0.2">
      <c r="S1025" s="28" t="s">
        <v>376</v>
      </c>
      <c r="T1025" s="5">
        <v>1993</v>
      </c>
      <c r="U1025" s="233">
        <v>34261</v>
      </c>
      <c r="V1025" s="233" t="str">
        <f t="shared" si="35"/>
        <v>1019</v>
      </c>
      <c r="W1025" s="4">
        <f t="shared" si="36"/>
        <v>1993</v>
      </c>
    </row>
    <row r="1026" spans="19:23" x14ac:dyDescent="0.2">
      <c r="S1026" s="28" t="s">
        <v>377</v>
      </c>
      <c r="T1026" s="5">
        <v>1993</v>
      </c>
      <c r="U1026" s="233">
        <v>34262</v>
      </c>
      <c r="V1026" s="233" t="str">
        <f t="shared" si="35"/>
        <v>1020</v>
      </c>
      <c r="W1026" s="4">
        <f t="shared" si="36"/>
        <v>1993</v>
      </c>
    </row>
    <row r="1027" spans="19:23" x14ac:dyDescent="0.2">
      <c r="S1027" s="28" t="s">
        <v>378</v>
      </c>
      <c r="T1027" s="5">
        <v>1993</v>
      </c>
      <c r="U1027" s="233">
        <v>34263</v>
      </c>
      <c r="V1027" s="233" t="str">
        <f t="shared" si="35"/>
        <v>1021</v>
      </c>
      <c r="W1027" s="4">
        <f t="shared" si="36"/>
        <v>1993</v>
      </c>
    </row>
    <row r="1028" spans="19:23" x14ac:dyDescent="0.2">
      <c r="S1028" s="28" t="s">
        <v>379</v>
      </c>
      <c r="T1028" s="5">
        <v>1993</v>
      </c>
      <c r="U1028" s="233">
        <v>34264</v>
      </c>
      <c r="V1028" s="233" t="str">
        <f t="shared" ref="V1028:V1091" si="37">TEXT(MONTH(U1028),"00") &amp;TEXT(DAY(U1028),"00")</f>
        <v>1022</v>
      </c>
      <c r="W1028" s="4">
        <f t="shared" ref="W1028:W1091" si="38">YEAR(U1028)</f>
        <v>1993</v>
      </c>
    </row>
    <row r="1029" spans="19:23" x14ac:dyDescent="0.2">
      <c r="S1029" s="28" t="s">
        <v>380</v>
      </c>
      <c r="T1029" s="5">
        <v>1993</v>
      </c>
      <c r="U1029" s="233">
        <v>34265</v>
      </c>
      <c r="V1029" s="233" t="str">
        <f t="shared" si="37"/>
        <v>1023</v>
      </c>
      <c r="W1029" s="4">
        <f t="shared" si="38"/>
        <v>1993</v>
      </c>
    </row>
    <row r="1030" spans="19:23" x14ac:dyDescent="0.2">
      <c r="S1030" s="28" t="s">
        <v>381</v>
      </c>
      <c r="T1030" s="5">
        <v>1993</v>
      </c>
      <c r="U1030" s="233">
        <v>34266</v>
      </c>
      <c r="V1030" s="233" t="str">
        <f t="shared" si="37"/>
        <v>1024</v>
      </c>
      <c r="W1030" s="4">
        <f t="shared" si="38"/>
        <v>1993</v>
      </c>
    </row>
    <row r="1031" spans="19:23" x14ac:dyDescent="0.2">
      <c r="S1031" s="28" t="s">
        <v>382</v>
      </c>
      <c r="T1031" s="5">
        <v>1993</v>
      </c>
      <c r="U1031" s="233">
        <v>34267</v>
      </c>
      <c r="V1031" s="233" t="str">
        <f t="shared" si="37"/>
        <v>1025</v>
      </c>
      <c r="W1031" s="4">
        <f t="shared" si="38"/>
        <v>1993</v>
      </c>
    </row>
    <row r="1032" spans="19:23" x14ac:dyDescent="0.2">
      <c r="S1032" s="28" t="s">
        <v>383</v>
      </c>
      <c r="T1032" s="5">
        <v>1993</v>
      </c>
      <c r="U1032" s="233">
        <v>34268</v>
      </c>
      <c r="V1032" s="233" t="str">
        <f t="shared" si="37"/>
        <v>1026</v>
      </c>
      <c r="W1032" s="4">
        <f t="shared" si="38"/>
        <v>1993</v>
      </c>
    </row>
    <row r="1033" spans="19:23" x14ac:dyDescent="0.2">
      <c r="S1033" s="28" t="s">
        <v>384</v>
      </c>
      <c r="T1033" s="5">
        <v>1993</v>
      </c>
      <c r="U1033" s="233">
        <v>34269</v>
      </c>
      <c r="V1033" s="233" t="str">
        <f t="shared" si="37"/>
        <v>1027</v>
      </c>
      <c r="W1033" s="4">
        <f t="shared" si="38"/>
        <v>1993</v>
      </c>
    </row>
    <row r="1034" spans="19:23" x14ac:dyDescent="0.2">
      <c r="S1034" s="28" t="s">
        <v>385</v>
      </c>
      <c r="T1034" s="5">
        <v>1993</v>
      </c>
      <c r="U1034" s="233">
        <v>34270</v>
      </c>
      <c r="V1034" s="233" t="str">
        <f t="shared" si="37"/>
        <v>1028</v>
      </c>
      <c r="W1034" s="4">
        <f t="shared" si="38"/>
        <v>1993</v>
      </c>
    </row>
    <row r="1035" spans="19:23" x14ac:dyDescent="0.2">
      <c r="S1035" s="28" t="s">
        <v>386</v>
      </c>
      <c r="T1035" s="5">
        <v>1993</v>
      </c>
      <c r="U1035" s="233">
        <v>34271</v>
      </c>
      <c r="V1035" s="233" t="str">
        <f t="shared" si="37"/>
        <v>1029</v>
      </c>
      <c r="W1035" s="4">
        <f t="shared" si="38"/>
        <v>1993</v>
      </c>
    </row>
    <row r="1036" spans="19:23" x14ac:dyDescent="0.2">
      <c r="S1036" s="28" t="s">
        <v>387</v>
      </c>
      <c r="T1036" s="5">
        <v>1993</v>
      </c>
      <c r="U1036" s="233">
        <v>34272</v>
      </c>
      <c r="V1036" s="233" t="str">
        <f t="shared" si="37"/>
        <v>1030</v>
      </c>
      <c r="W1036" s="4">
        <f t="shared" si="38"/>
        <v>1993</v>
      </c>
    </row>
    <row r="1037" spans="19:23" x14ac:dyDescent="0.2">
      <c r="S1037" s="28" t="s">
        <v>388</v>
      </c>
      <c r="T1037" s="5">
        <v>1993</v>
      </c>
      <c r="U1037" s="233">
        <v>34273</v>
      </c>
      <c r="V1037" s="233" t="str">
        <f t="shared" si="37"/>
        <v>1031</v>
      </c>
      <c r="W1037" s="4">
        <f t="shared" si="38"/>
        <v>1993</v>
      </c>
    </row>
    <row r="1038" spans="19:23" x14ac:dyDescent="0.2">
      <c r="S1038" s="28" t="s">
        <v>389</v>
      </c>
      <c r="T1038" s="5">
        <v>1993</v>
      </c>
      <c r="U1038" s="233">
        <v>34274</v>
      </c>
      <c r="V1038" s="233" t="str">
        <f t="shared" si="37"/>
        <v>1101</v>
      </c>
      <c r="W1038" s="4">
        <f t="shared" si="38"/>
        <v>1993</v>
      </c>
    </row>
    <row r="1039" spans="19:23" x14ac:dyDescent="0.2">
      <c r="S1039" s="28" t="s">
        <v>390</v>
      </c>
      <c r="T1039" s="5">
        <v>1993</v>
      </c>
      <c r="U1039" s="233">
        <v>34275</v>
      </c>
      <c r="V1039" s="233" t="str">
        <f t="shared" si="37"/>
        <v>1102</v>
      </c>
      <c r="W1039" s="4">
        <f t="shared" si="38"/>
        <v>1993</v>
      </c>
    </row>
    <row r="1040" spans="19:23" x14ac:dyDescent="0.2">
      <c r="S1040" s="28" t="s">
        <v>391</v>
      </c>
      <c r="T1040" s="5">
        <v>1993</v>
      </c>
      <c r="U1040" s="233">
        <v>34276</v>
      </c>
      <c r="V1040" s="233" t="str">
        <f t="shared" si="37"/>
        <v>1103</v>
      </c>
      <c r="W1040" s="4">
        <f t="shared" si="38"/>
        <v>1993</v>
      </c>
    </row>
    <row r="1041" spans="19:23" x14ac:dyDescent="0.2">
      <c r="S1041" s="28" t="s">
        <v>392</v>
      </c>
      <c r="T1041" s="5">
        <v>1993</v>
      </c>
      <c r="U1041" s="233">
        <v>34277</v>
      </c>
      <c r="V1041" s="233" t="str">
        <f t="shared" si="37"/>
        <v>1104</v>
      </c>
      <c r="W1041" s="4">
        <f t="shared" si="38"/>
        <v>1993</v>
      </c>
    </row>
    <row r="1042" spans="19:23" x14ac:dyDescent="0.2">
      <c r="S1042" s="28" t="s">
        <v>393</v>
      </c>
      <c r="T1042" s="5">
        <v>1993</v>
      </c>
      <c r="U1042" s="233">
        <v>34278</v>
      </c>
      <c r="V1042" s="233" t="str">
        <f t="shared" si="37"/>
        <v>1105</v>
      </c>
      <c r="W1042" s="4">
        <f t="shared" si="38"/>
        <v>1993</v>
      </c>
    </row>
    <row r="1043" spans="19:23" x14ac:dyDescent="0.2">
      <c r="S1043" s="28" t="s">
        <v>394</v>
      </c>
      <c r="T1043" s="5">
        <v>1993</v>
      </c>
      <c r="U1043" s="233">
        <v>34279</v>
      </c>
      <c r="V1043" s="233" t="str">
        <f t="shared" si="37"/>
        <v>1106</v>
      </c>
      <c r="W1043" s="4">
        <f t="shared" si="38"/>
        <v>1993</v>
      </c>
    </row>
    <row r="1044" spans="19:23" x14ac:dyDescent="0.2">
      <c r="S1044" s="28" t="s">
        <v>395</v>
      </c>
      <c r="T1044" s="5">
        <v>1993</v>
      </c>
      <c r="U1044" s="233">
        <v>34280</v>
      </c>
      <c r="V1044" s="233" t="str">
        <f t="shared" si="37"/>
        <v>1107</v>
      </c>
      <c r="W1044" s="4">
        <f t="shared" si="38"/>
        <v>1993</v>
      </c>
    </row>
    <row r="1045" spans="19:23" x14ac:dyDescent="0.2">
      <c r="S1045" s="28" t="s">
        <v>396</v>
      </c>
      <c r="T1045" s="5">
        <v>1993</v>
      </c>
      <c r="U1045" s="233">
        <v>34281</v>
      </c>
      <c r="V1045" s="233" t="str">
        <f t="shared" si="37"/>
        <v>1108</v>
      </c>
      <c r="W1045" s="4">
        <f t="shared" si="38"/>
        <v>1993</v>
      </c>
    </row>
    <row r="1046" spans="19:23" x14ac:dyDescent="0.2">
      <c r="S1046" s="28" t="s">
        <v>397</v>
      </c>
      <c r="T1046" s="5">
        <v>1993</v>
      </c>
      <c r="U1046" s="233">
        <v>34282</v>
      </c>
      <c r="V1046" s="233" t="str">
        <f t="shared" si="37"/>
        <v>1109</v>
      </c>
      <c r="W1046" s="4">
        <f t="shared" si="38"/>
        <v>1993</v>
      </c>
    </row>
    <row r="1047" spans="19:23" x14ac:dyDescent="0.2">
      <c r="S1047" s="28" t="s">
        <v>398</v>
      </c>
      <c r="T1047" s="5">
        <v>1993</v>
      </c>
      <c r="U1047" s="233">
        <v>34283</v>
      </c>
      <c r="V1047" s="233" t="str">
        <f t="shared" si="37"/>
        <v>1110</v>
      </c>
      <c r="W1047" s="4">
        <f t="shared" si="38"/>
        <v>1993</v>
      </c>
    </row>
    <row r="1048" spans="19:23" x14ac:dyDescent="0.2">
      <c r="S1048" s="28" t="s">
        <v>399</v>
      </c>
      <c r="T1048" s="5">
        <v>1993</v>
      </c>
      <c r="U1048" s="233">
        <v>34284</v>
      </c>
      <c r="V1048" s="233" t="str">
        <f t="shared" si="37"/>
        <v>1111</v>
      </c>
      <c r="W1048" s="4">
        <f t="shared" si="38"/>
        <v>1993</v>
      </c>
    </row>
    <row r="1049" spans="19:23" x14ac:dyDescent="0.2">
      <c r="S1049" s="28" t="s">
        <v>400</v>
      </c>
      <c r="T1049" s="5">
        <v>1993</v>
      </c>
      <c r="U1049" s="233">
        <v>34285</v>
      </c>
      <c r="V1049" s="233" t="str">
        <f t="shared" si="37"/>
        <v>1112</v>
      </c>
      <c r="W1049" s="4">
        <f t="shared" si="38"/>
        <v>1993</v>
      </c>
    </row>
    <row r="1050" spans="19:23" x14ac:dyDescent="0.2">
      <c r="S1050" s="28" t="s">
        <v>401</v>
      </c>
      <c r="T1050" s="5">
        <v>1993</v>
      </c>
      <c r="U1050" s="233">
        <v>34286</v>
      </c>
      <c r="V1050" s="233" t="str">
        <f t="shared" si="37"/>
        <v>1113</v>
      </c>
      <c r="W1050" s="4">
        <f t="shared" si="38"/>
        <v>1993</v>
      </c>
    </row>
    <row r="1051" spans="19:23" x14ac:dyDescent="0.2">
      <c r="S1051" s="28" t="s">
        <v>402</v>
      </c>
      <c r="T1051" s="5">
        <v>1993</v>
      </c>
      <c r="U1051" s="233">
        <v>34287</v>
      </c>
      <c r="V1051" s="233" t="str">
        <f t="shared" si="37"/>
        <v>1114</v>
      </c>
      <c r="W1051" s="4">
        <f t="shared" si="38"/>
        <v>1993</v>
      </c>
    </row>
    <row r="1052" spans="19:23" x14ac:dyDescent="0.2">
      <c r="S1052" s="28" t="s">
        <v>403</v>
      </c>
      <c r="T1052" s="5">
        <v>1993</v>
      </c>
      <c r="U1052" s="233">
        <v>34288</v>
      </c>
      <c r="V1052" s="233" t="str">
        <f t="shared" si="37"/>
        <v>1115</v>
      </c>
      <c r="W1052" s="4">
        <f t="shared" si="38"/>
        <v>1993</v>
      </c>
    </row>
    <row r="1053" spans="19:23" x14ac:dyDescent="0.2">
      <c r="S1053" s="28" t="s">
        <v>404</v>
      </c>
      <c r="T1053" s="5">
        <v>1993</v>
      </c>
      <c r="U1053" s="233">
        <v>34289</v>
      </c>
      <c r="V1053" s="233" t="str">
        <f t="shared" si="37"/>
        <v>1116</v>
      </c>
      <c r="W1053" s="4">
        <f t="shared" si="38"/>
        <v>1993</v>
      </c>
    </row>
    <row r="1054" spans="19:23" x14ac:dyDescent="0.2">
      <c r="S1054" s="28" t="s">
        <v>405</v>
      </c>
      <c r="T1054" s="5">
        <v>1993</v>
      </c>
      <c r="U1054" s="233">
        <v>34290</v>
      </c>
      <c r="V1054" s="233" t="str">
        <f t="shared" si="37"/>
        <v>1117</v>
      </c>
      <c r="W1054" s="4">
        <f t="shared" si="38"/>
        <v>1993</v>
      </c>
    </row>
    <row r="1055" spans="19:23" x14ac:dyDescent="0.2">
      <c r="S1055" s="28" t="s">
        <v>406</v>
      </c>
      <c r="T1055" s="5">
        <v>1993</v>
      </c>
      <c r="U1055" s="233">
        <v>34291</v>
      </c>
      <c r="V1055" s="233" t="str">
        <f t="shared" si="37"/>
        <v>1118</v>
      </c>
      <c r="W1055" s="4">
        <f t="shared" si="38"/>
        <v>1993</v>
      </c>
    </row>
    <row r="1056" spans="19:23" x14ac:dyDescent="0.2">
      <c r="S1056" s="28" t="s">
        <v>407</v>
      </c>
      <c r="T1056" s="5">
        <v>1993</v>
      </c>
      <c r="U1056" s="233">
        <v>34292</v>
      </c>
      <c r="V1056" s="233" t="str">
        <f t="shared" si="37"/>
        <v>1119</v>
      </c>
      <c r="W1056" s="4">
        <f t="shared" si="38"/>
        <v>1993</v>
      </c>
    </row>
    <row r="1057" spans="19:23" x14ac:dyDescent="0.2">
      <c r="S1057" s="28" t="s">
        <v>408</v>
      </c>
      <c r="T1057" s="5">
        <v>1993</v>
      </c>
      <c r="U1057" s="233">
        <v>34293</v>
      </c>
      <c r="V1057" s="233" t="str">
        <f t="shared" si="37"/>
        <v>1120</v>
      </c>
      <c r="W1057" s="4">
        <f t="shared" si="38"/>
        <v>1993</v>
      </c>
    </row>
    <row r="1058" spans="19:23" x14ac:dyDescent="0.2">
      <c r="S1058" s="28" t="s">
        <v>409</v>
      </c>
      <c r="T1058" s="5">
        <v>1993</v>
      </c>
      <c r="U1058" s="233">
        <v>34294</v>
      </c>
      <c r="V1058" s="233" t="str">
        <f t="shared" si="37"/>
        <v>1121</v>
      </c>
      <c r="W1058" s="4">
        <f t="shared" si="38"/>
        <v>1993</v>
      </c>
    </row>
    <row r="1059" spans="19:23" x14ac:dyDescent="0.2">
      <c r="S1059" s="28" t="s">
        <v>410</v>
      </c>
      <c r="T1059" s="5">
        <v>1993</v>
      </c>
      <c r="U1059" s="233">
        <v>34295</v>
      </c>
      <c r="V1059" s="233" t="str">
        <f t="shared" si="37"/>
        <v>1122</v>
      </c>
      <c r="W1059" s="4">
        <f t="shared" si="38"/>
        <v>1993</v>
      </c>
    </row>
    <row r="1060" spans="19:23" x14ac:dyDescent="0.2">
      <c r="S1060" s="28" t="s">
        <v>411</v>
      </c>
      <c r="T1060" s="5">
        <v>1993</v>
      </c>
      <c r="U1060" s="233">
        <v>34296</v>
      </c>
      <c r="V1060" s="233" t="str">
        <f t="shared" si="37"/>
        <v>1123</v>
      </c>
      <c r="W1060" s="4">
        <f t="shared" si="38"/>
        <v>1993</v>
      </c>
    </row>
    <row r="1061" spans="19:23" x14ac:dyDescent="0.2">
      <c r="S1061" s="28" t="s">
        <v>412</v>
      </c>
      <c r="T1061" s="5">
        <v>1993</v>
      </c>
      <c r="U1061" s="233">
        <v>34297</v>
      </c>
      <c r="V1061" s="233" t="str">
        <f t="shared" si="37"/>
        <v>1124</v>
      </c>
      <c r="W1061" s="4">
        <f t="shared" si="38"/>
        <v>1993</v>
      </c>
    </row>
    <row r="1062" spans="19:23" x14ac:dyDescent="0.2">
      <c r="S1062" s="28" t="s">
        <v>413</v>
      </c>
      <c r="T1062" s="5">
        <v>1993</v>
      </c>
      <c r="U1062" s="233">
        <v>34298</v>
      </c>
      <c r="V1062" s="233" t="str">
        <f t="shared" si="37"/>
        <v>1125</v>
      </c>
      <c r="W1062" s="4">
        <f t="shared" si="38"/>
        <v>1993</v>
      </c>
    </row>
    <row r="1063" spans="19:23" x14ac:dyDescent="0.2">
      <c r="S1063" s="28" t="s">
        <v>414</v>
      </c>
      <c r="T1063" s="5">
        <v>1993</v>
      </c>
      <c r="U1063" s="233">
        <v>34299</v>
      </c>
      <c r="V1063" s="233" t="str">
        <f t="shared" si="37"/>
        <v>1126</v>
      </c>
      <c r="W1063" s="4">
        <f t="shared" si="38"/>
        <v>1993</v>
      </c>
    </row>
    <row r="1064" spans="19:23" x14ac:dyDescent="0.2">
      <c r="S1064" s="28" t="s">
        <v>415</v>
      </c>
      <c r="T1064" s="5">
        <v>1993</v>
      </c>
      <c r="U1064" s="233">
        <v>34300</v>
      </c>
      <c r="V1064" s="233" t="str">
        <f t="shared" si="37"/>
        <v>1127</v>
      </c>
      <c r="W1064" s="4">
        <f t="shared" si="38"/>
        <v>1993</v>
      </c>
    </row>
    <row r="1065" spans="19:23" x14ac:dyDescent="0.2">
      <c r="S1065" s="28" t="s">
        <v>416</v>
      </c>
      <c r="T1065" s="5">
        <v>1993</v>
      </c>
      <c r="U1065" s="233">
        <v>34301</v>
      </c>
      <c r="V1065" s="233" t="str">
        <f t="shared" si="37"/>
        <v>1128</v>
      </c>
      <c r="W1065" s="4">
        <f t="shared" si="38"/>
        <v>1993</v>
      </c>
    </row>
    <row r="1066" spans="19:23" x14ac:dyDescent="0.2">
      <c r="S1066" s="28" t="s">
        <v>417</v>
      </c>
      <c r="T1066" s="5">
        <v>1993</v>
      </c>
      <c r="U1066" s="233">
        <v>34302</v>
      </c>
      <c r="V1066" s="233" t="str">
        <f t="shared" si="37"/>
        <v>1129</v>
      </c>
      <c r="W1066" s="4">
        <f t="shared" si="38"/>
        <v>1993</v>
      </c>
    </row>
    <row r="1067" spans="19:23" x14ac:dyDescent="0.2">
      <c r="S1067" s="28" t="s">
        <v>418</v>
      </c>
      <c r="T1067" s="5">
        <v>1993</v>
      </c>
      <c r="U1067" s="233">
        <v>34303</v>
      </c>
      <c r="V1067" s="233" t="str">
        <f t="shared" si="37"/>
        <v>1130</v>
      </c>
      <c r="W1067" s="4">
        <f t="shared" si="38"/>
        <v>1993</v>
      </c>
    </row>
    <row r="1068" spans="19:23" x14ac:dyDescent="0.2">
      <c r="S1068" s="28" t="s">
        <v>419</v>
      </c>
      <c r="T1068" s="5">
        <v>1993</v>
      </c>
      <c r="U1068" s="233">
        <v>34304</v>
      </c>
      <c r="V1068" s="233" t="str">
        <f t="shared" si="37"/>
        <v>1201</v>
      </c>
      <c r="W1068" s="4">
        <f t="shared" si="38"/>
        <v>1993</v>
      </c>
    </row>
    <row r="1069" spans="19:23" x14ac:dyDescent="0.2">
      <c r="S1069" s="28" t="s">
        <v>420</v>
      </c>
      <c r="T1069" s="5">
        <v>1993</v>
      </c>
      <c r="U1069" s="233">
        <v>34305</v>
      </c>
      <c r="V1069" s="233" t="str">
        <f t="shared" si="37"/>
        <v>1202</v>
      </c>
      <c r="W1069" s="4">
        <f t="shared" si="38"/>
        <v>1993</v>
      </c>
    </row>
    <row r="1070" spans="19:23" x14ac:dyDescent="0.2">
      <c r="S1070" s="28" t="s">
        <v>421</v>
      </c>
      <c r="T1070" s="5">
        <v>1993</v>
      </c>
      <c r="U1070" s="233">
        <v>34306</v>
      </c>
      <c r="V1070" s="233" t="str">
        <f t="shared" si="37"/>
        <v>1203</v>
      </c>
      <c r="W1070" s="4">
        <f t="shared" si="38"/>
        <v>1993</v>
      </c>
    </row>
    <row r="1071" spans="19:23" x14ac:dyDescent="0.2">
      <c r="S1071" s="28" t="s">
        <v>422</v>
      </c>
      <c r="T1071" s="5">
        <v>1993</v>
      </c>
      <c r="U1071" s="233">
        <v>34307</v>
      </c>
      <c r="V1071" s="233" t="str">
        <f t="shared" si="37"/>
        <v>1204</v>
      </c>
      <c r="W1071" s="4">
        <f t="shared" si="38"/>
        <v>1993</v>
      </c>
    </row>
    <row r="1072" spans="19:23" x14ac:dyDescent="0.2">
      <c r="S1072" s="28" t="s">
        <v>423</v>
      </c>
      <c r="T1072" s="5">
        <v>1993</v>
      </c>
      <c r="U1072" s="233">
        <v>34308</v>
      </c>
      <c r="V1072" s="233" t="str">
        <f t="shared" si="37"/>
        <v>1205</v>
      </c>
      <c r="W1072" s="4">
        <f t="shared" si="38"/>
        <v>1993</v>
      </c>
    </row>
    <row r="1073" spans="19:23" x14ac:dyDescent="0.2">
      <c r="S1073" s="28" t="s">
        <v>424</v>
      </c>
      <c r="T1073" s="5">
        <v>1993</v>
      </c>
      <c r="U1073" s="233">
        <v>34309</v>
      </c>
      <c r="V1073" s="233" t="str">
        <f t="shared" si="37"/>
        <v>1206</v>
      </c>
      <c r="W1073" s="4">
        <f t="shared" si="38"/>
        <v>1993</v>
      </c>
    </row>
    <row r="1074" spans="19:23" x14ac:dyDescent="0.2">
      <c r="S1074" s="28" t="s">
        <v>425</v>
      </c>
      <c r="T1074" s="5">
        <v>1993</v>
      </c>
      <c r="U1074" s="233">
        <v>34310</v>
      </c>
      <c r="V1074" s="233" t="str">
        <f t="shared" si="37"/>
        <v>1207</v>
      </c>
      <c r="W1074" s="4">
        <f t="shared" si="38"/>
        <v>1993</v>
      </c>
    </row>
    <row r="1075" spans="19:23" x14ac:dyDescent="0.2">
      <c r="S1075" s="28" t="s">
        <v>426</v>
      </c>
      <c r="T1075" s="5">
        <v>1993</v>
      </c>
      <c r="U1075" s="233">
        <v>34311</v>
      </c>
      <c r="V1075" s="233" t="str">
        <f t="shared" si="37"/>
        <v>1208</v>
      </c>
      <c r="W1075" s="4">
        <f t="shared" si="38"/>
        <v>1993</v>
      </c>
    </row>
    <row r="1076" spans="19:23" x14ac:dyDescent="0.2">
      <c r="S1076" s="28" t="s">
        <v>427</v>
      </c>
      <c r="T1076" s="5">
        <v>1993</v>
      </c>
      <c r="U1076" s="233">
        <v>34312</v>
      </c>
      <c r="V1076" s="233" t="str">
        <f t="shared" si="37"/>
        <v>1209</v>
      </c>
      <c r="W1076" s="4">
        <f t="shared" si="38"/>
        <v>1993</v>
      </c>
    </row>
    <row r="1077" spans="19:23" x14ac:dyDescent="0.2">
      <c r="S1077" s="28" t="s">
        <v>428</v>
      </c>
      <c r="T1077" s="5">
        <v>1993</v>
      </c>
      <c r="U1077" s="233">
        <v>34313</v>
      </c>
      <c r="V1077" s="233" t="str">
        <f t="shared" si="37"/>
        <v>1210</v>
      </c>
      <c r="W1077" s="4">
        <f t="shared" si="38"/>
        <v>1993</v>
      </c>
    </row>
    <row r="1078" spans="19:23" x14ac:dyDescent="0.2">
      <c r="S1078" s="28" t="s">
        <v>429</v>
      </c>
      <c r="T1078" s="5">
        <v>1993</v>
      </c>
      <c r="U1078" s="233">
        <v>34314</v>
      </c>
      <c r="V1078" s="233" t="str">
        <f t="shared" si="37"/>
        <v>1211</v>
      </c>
      <c r="W1078" s="4">
        <f t="shared" si="38"/>
        <v>1993</v>
      </c>
    </row>
    <row r="1079" spans="19:23" x14ac:dyDescent="0.2">
      <c r="S1079" s="28" t="s">
        <v>430</v>
      </c>
      <c r="T1079" s="5">
        <v>1993</v>
      </c>
      <c r="U1079" s="233">
        <v>34315</v>
      </c>
      <c r="V1079" s="233" t="str">
        <f t="shared" si="37"/>
        <v>1212</v>
      </c>
      <c r="W1079" s="4">
        <f t="shared" si="38"/>
        <v>1993</v>
      </c>
    </row>
    <row r="1080" spans="19:23" x14ac:dyDescent="0.2">
      <c r="S1080" s="28" t="s">
        <v>431</v>
      </c>
      <c r="T1080" s="5">
        <v>1993</v>
      </c>
      <c r="U1080" s="233">
        <v>34316</v>
      </c>
      <c r="V1080" s="233" t="str">
        <f t="shared" si="37"/>
        <v>1213</v>
      </c>
      <c r="W1080" s="4">
        <f t="shared" si="38"/>
        <v>1993</v>
      </c>
    </row>
    <row r="1081" spans="19:23" x14ac:dyDescent="0.2">
      <c r="S1081" s="28" t="s">
        <v>432</v>
      </c>
      <c r="T1081" s="5">
        <v>1993</v>
      </c>
      <c r="U1081" s="233">
        <v>34317</v>
      </c>
      <c r="V1081" s="233" t="str">
        <f t="shared" si="37"/>
        <v>1214</v>
      </c>
      <c r="W1081" s="4">
        <f t="shared" si="38"/>
        <v>1993</v>
      </c>
    </row>
    <row r="1082" spans="19:23" x14ac:dyDescent="0.2">
      <c r="S1082" s="28" t="s">
        <v>433</v>
      </c>
      <c r="T1082" s="5">
        <v>1993</v>
      </c>
      <c r="U1082" s="233">
        <v>34318</v>
      </c>
      <c r="V1082" s="233" t="str">
        <f t="shared" si="37"/>
        <v>1215</v>
      </c>
      <c r="W1082" s="4">
        <f t="shared" si="38"/>
        <v>1993</v>
      </c>
    </row>
    <row r="1083" spans="19:23" x14ac:dyDescent="0.2">
      <c r="S1083" s="28" t="s">
        <v>434</v>
      </c>
      <c r="T1083" s="5">
        <v>1993</v>
      </c>
      <c r="U1083" s="233">
        <v>34319</v>
      </c>
      <c r="V1083" s="233" t="str">
        <f t="shared" si="37"/>
        <v>1216</v>
      </c>
      <c r="W1083" s="4">
        <f t="shared" si="38"/>
        <v>1993</v>
      </c>
    </row>
    <row r="1084" spans="19:23" x14ac:dyDescent="0.2">
      <c r="S1084" s="28" t="s">
        <v>435</v>
      </c>
      <c r="T1084" s="5">
        <v>1993</v>
      </c>
      <c r="U1084" s="233">
        <v>34320</v>
      </c>
      <c r="V1084" s="233" t="str">
        <f t="shared" si="37"/>
        <v>1217</v>
      </c>
      <c r="W1084" s="4">
        <f t="shared" si="38"/>
        <v>1993</v>
      </c>
    </row>
    <row r="1085" spans="19:23" x14ac:dyDescent="0.2">
      <c r="S1085" s="28" t="s">
        <v>436</v>
      </c>
      <c r="T1085" s="5">
        <v>1993</v>
      </c>
      <c r="U1085" s="233">
        <v>34321</v>
      </c>
      <c r="V1085" s="233" t="str">
        <f t="shared" si="37"/>
        <v>1218</v>
      </c>
      <c r="W1085" s="4">
        <f t="shared" si="38"/>
        <v>1993</v>
      </c>
    </row>
    <row r="1086" spans="19:23" x14ac:dyDescent="0.2">
      <c r="S1086" s="28" t="s">
        <v>437</v>
      </c>
      <c r="T1086" s="5">
        <v>1993</v>
      </c>
      <c r="U1086" s="233">
        <v>34322</v>
      </c>
      <c r="V1086" s="233" t="str">
        <f t="shared" si="37"/>
        <v>1219</v>
      </c>
      <c r="W1086" s="4">
        <f t="shared" si="38"/>
        <v>1993</v>
      </c>
    </row>
    <row r="1087" spans="19:23" x14ac:dyDescent="0.2">
      <c r="S1087" s="28" t="s">
        <v>438</v>
      </c>
      <c r="T1087" s="5">
        <v>1993</v>
      </c>
      <c r="U1087" s="233">
        <v>34323</v>
      </c>
      <c r="V1087" s="233" t="str">
        <f t="shared" si="37"/>
        <v>1220</v>
      </c>
      <c r="W1087" s="4">
        <f t="shared" si="38"/>
        <v>1993</v>
      </c>
    </row>
    <row r="1088" spans="19:23" x14ac:dyDescent="0.2">
      <c r="S1088" s="28" t="s">
        <v>439</v>
      </c>
      <c r="T1088" s="5">
        <v>1993</v>
      </c>
      <c r="U1088" s="233">
        <v>34324</v>
      </c>
      <c r="V1088" s="233" t="str">
        <f t="shared" si="37"/>
        <v>1221</v>
      </c>
      <c r="W1088" s="4">
        <f t="shared" si="38"/>
        <v>1993</v>
      </c>
    </row>
    <row r="1089" spans="19:23" x14ac:dyDescent="0.2">
      <c r="S1089" s="28" t="s">
        <v>440</v>
      </c>
      <c r="T1089" s="5">
        <v>1993</v>
      </c>
      <c r="U1089" s="233">
        <v>34325</v>
      </c>
      <c r="V1089" s="233" t="str">
        <f t="shared" si="37"/>
        <v>1222</v>
      </c>
      <c r="W1089" s="4">
        <f t="shared" si="38"/>
        <v>1993</v>
      </c>
    </row>
    <row r="1090" spans="19:23" x14ac:dyDescent="0.2">
      <c r="S1090" s="28" t="s">
        <v>441</v>
      </c>
      <c r="T1090" s="5">
        <v>1993</v>
      </c>
      <c r="U1090" s="233">
        <v>34326</v>
      </c>
      <c r="V1090" s="233" t="str">
        <f t="shared" si="37"/>
        <v>1223</v>
      </c>
      <c r="W1090" s="4">
        <f t="shared" si="38"/>
        <v>1993</v>
      </c>
    </row>
    <row r="1091" spans="19:23" x14ac:dyDescent="0.2">
      <c r="S1091" s="28" t="s">
        <v>442</v>
      </c>
      <c r="T1091" s="5">
        <v>1993</v>
      </c>
      <c r="U1091" s="233">
        <v>34327</v>
      </c>
      <c r="V1091" s="233" t="str">
        <f t="shared" si="37"/>
        <v>1224</v>
      </c>
      <c r="W1091" s="4">
        <f t="shared" si="38"/>
        <v>1993</v>
      </c>
    </row>
    <row r="1092" spans="19:23" x14ac:dyDescent="0.2">
      <c r="S1092" s="28" t="s">
        <v>443</v>
      </c>
      <c r="T1092" s="5">
        <v>1993</v>
      </c>
      <c r="U1092" s="233">
        <v>34328</v>
      </c>
      <c r="V1092" s="233" t="str">
        <f t="shared" ref="V1092:V1155" si="39">TEXT(MONTH(U1092),"00") &amp;TEXT(DAY(U1092),"00")</f>
        <v>1225</v>
      </c>
      <c r="W1092" s="4">
        <f t="shared" ref="W1092:W1155" si="40">YEAR(U1092)</f>
        <v>1993</v>
      </c>
    </row>
    <row r="1093" spans="19:23" x14ac:dyDescent="0.2">
      <c r="S1093" s="28" t="s">
        <v>444</v>
      </c>
      <c r="T1093" s="5">
        <v>1993</v>
      </c>
      <c r="U1093" s="233">
        <v>34329</v>
      </c>
      <c r="V1093" s="233" t="str">
        <f t="shared" si="39"/>
        <v>1226</v>
      </c>
      <c r="W1093" s="4">
        <f t="shared" si="40"/>
        <v>1993</v>
      </c>
    </row>
    <row r="1094" spans="19:23" x14ac:dyDescent="0.2">
      <c r="S1094" s="28" t="s">
        <v>445</v>
      </c>
      <c r="T1094" s="5">
        <v>1993</v>
      </c>
      <c r="U1094" s="233">
        <v>34330</v>
      </c>
      <c r="V1094" s="233" t="str">
        <f t="shared" si="39"/>
        <v>1227</v>
      </c>
      <c r="W1094" s="4">
        <f t="shared" si="40"/>
        <v>1993</v>
      </c>
    </row>
    <row r="1095" spans="19:23" x14ac:dyDescent="0.2">
      <c r="S1095" s="28" t="s">
        <v>446</v>
      </c>
      <c r="T1095" s="5">
        <v>1993</v>
      </c>
      <c r="U1095" s="233">
        <v>34331</v>
      </c>
      <c r="V1095" s="233" t="str">
        <f t="shared" si="39"/>
        <v>1228</v>
      </c>
      <c r="W1095" s="4">
        <f t="shared" si="40"/>
        <v>1993</v>
      </c>
    </row>
    <row r="1096" spans="19:23" x14ac:dyDescent="0.2">
      <c r="S1096" s="28" t="s">
        <v>447</v>
      </c>
      <c r="T1096" s="5">
        <v>1993</v>
      </c>
      <c r="U1096" s="233">
        <v>34332</v>
      </c>
      <c r="V1096" s="233" t="str">
        <f t="shared" si="39"/>
        <v>1229</v>
      </c>
      <c r="W1096" s="4">
        <f t="shared" si="40"/>
        <v>1993</v>
      </c>
    </row>
    <row r="1097" spans="19:23" x14ac:dyDescent="0.2">
      <c r="S1097" s="28" t="s">
        <v>448</v>
      </c>
      <c r="T1097" s="5">
        <v>1993</v>
      </c>
      <c r="U1097" s="233">
        <v>34333</v>
      </c>
      <c r="V1097" s="233" t="str">
        <f t="shared" si="39"/>
        <v>1230</v>
      </c>
      <c r="W1097" s="4">
        <f t="shared" si="40"/>
        <v>1993</v>
      </c>
    </row>
    <row r="1098" spans="19:23" x14ac:dyDescent="0.2">
      <c r="S1098" s="28" t="s">
        <v>449</v>
      </c>
      <c r="T1098" s="5">
        <v>1993</v>
      </c>
      <c r="U1098" s="233">
        <v>34334</v>
      </c>
      <c r="V1098" s="233" t="str">
        <f t="shared" si="39"/>
        <v>1231</v>
      </c>
      <c r="W1098" s="4">
        <f t="shared" si="40"/>
        <v>1993</v>
      </c>
    </row>
    <row r="1099" spans="19:23" x14ac:dyDescent="0.2">
      <c r="S1099" s="28" t="s">
        <v>450</v>
      </c>
      <c r="T1099" s="5">
        <v>1994</v>
      </c>
      <c r="U1099" s="233">
        <v>34335</v>
      </c>
      <c r="V1099" s="233" t="str">
        <f t="shared" si="39"/>
        <v>0101</v>
      </c>
      <c r="W1099" s="4">
        <f t="shared" si="40"/>
        <v>1994</v>
      </c>
    </row>
    <row r="1100" spans="19:23" x14ac:dyDescent="0.2">
      <c r="S1100" s="28" t="s">
        <v>90</v>
      </c>
      <c r="T1100" s="5">
        <v>1994</v>
      </c>
      <c r="U1100" s="233">
        <v>34336</v>
      </c>
      <c r="V1100" s="233" t="str">
        <f t="shared" si="39"/>
        <v>0102</v>
      </c>
      <c r="W1100" s="4">
        <f t="shared" si="40"/>
        <v>1994</v>
      </c>
    </row>
    <row r="1101" spans="19:23" x14ac:dyDescent="0.2">
      <c r="S1101" s="28" t="s">
        <v>91</v>
      </c>
      <c r="T1101" s="5">
        <v>1994</v>
      </c>
      <c r="U1101" s="233">
        <v>34337</v>
      </c>
      <c r="V1101" s="233" t="str">
        <f t="shared" si="39"/>
        <v>0103</v>
      </c>
      <c r="W1101" s="4">
        <f t="shared" si="40"/>
        <v>1994</v>
      </c>
    </row>
    <row r="1102" spans="19:23" x14ac:dyDescent="0.2">
      <c r="S1102" s="28" t="s">
        <v>92</v>
      </c>
      <c r="T1102" s="5">
        <v>1994</v>
      </c>
      <c r="U1102" s="233">
        <v>34338</v>
      </c>
      <c r="V1102" s="233" t="str">
        <f t="shared" si="39"/>
        <v>0104</v>
      </c>
      <c r="W1102" s="4">
        <f t="shared" si="40"/>
        <v>1994</v>
      </c>
    </row>
    <row r="1103" spans="19:23" x14ac:dyDescent="0.2">
      <c r="S1103" s="28" t="s">
        <v>93</v>
      </c>
      <c r="T1103" s="5">
        <v>1994</v>
      </c>
      <c r="U1103" s="233">
        <v>34339</v>
      </c>
      <c r="V1103" s="233" t="str">
        <f t="shared" si="39"/>
        <v>0105</v>
      </c>
      <c r="W1103" s="4">
        <f t="shared" si="40"/>
        <v>1994</v>
      </c>
    </row>
    <row r="1104" spans="19:23" x14ac:dyDescent="0.2">
      <c r="S1104" s="28" t="s">
        <v>94</v>
      </c>
      <c r="T1104" s="5">
        <v>1994</v>
      </c>
      <c r="U1104" s="233">
        <v>34340</v>
      </c>
      <c r="V1104" s="233" t="str">
        <f t="shared" si="39"/>
        <v>0106</v>
      </c>
      <c r="W1104" s="4">
        <f t="shared" si="40"/>
        <v>1994</v>
      </c>
    </row>
    <row r="1105" spans="19:23" x14ac:dyDescent="0.2">
      <c r="S1105" s="28" t="s">
        <v>95</v>
      </c>
      <c r="T1105" s="5">
        <v>1994</v>
      </c>
      <c r="U1105" s="233">
        <v>34341</v>
      </c>
      <c r="V1105" s="233" t="str">
        <f t="shared" si="39"/>
        <v>0107</v>
      </c>
      <c r="W1105" s="4">
        <f t="shared" si="40"/>
        <v>1994</v>
      </c>
    </row>
    <row r="1106" spans="19:23" x14ac:dyDescent="0.2">
      <c r="S1106" s="28" t="s">
        <v>96</v>
      </c>
      <c r="T1106" s="5">
        <v>1994</v>
      </c>
      <c r="U1106" s="233">
        <v>34342</v>
      </c>
      <c r="V1106" s="233" t="str">
        <f t="shared" si="39"/>
        <v>0108</v>
      </c>
      <c r="W1106" s="4">
        <f t="shared" si="40"/>
        <v>1994</v>
      </c>
    </row>
    <row r="1107" spans="19:23" x14ac:dyDescent="0.2">
      <c r="S1107" s="28" t="s">
        <v>97</v>
      </c>
      <c r="T1107" s="5">
        <v>1994</v>
      </c>
      <c r="U1107" s="233">
        <v>34343</v>
      </c>
      <c r="V1107" s="233" t="str">
        <f t="shared" si="39"/>
        <v>0109</v>
      </c>
      <c r="W1107" s="4">
        <f t="shared" si="40"/>
        <v>1994</v>
      </c>
    </row>
    <row r="1108" spans="19:23" x14ac:dyDescent="0.2">
      <c r="S1108" s="28" t="s">
        <v>98</v>
      </c>
      <c r="T1108" s="5">
        <v>1994</v>
      </c>
      <c r="U1108" s="233">
        <v>34344</v>
      </c>
      <c r="V1108" s="233" t="str">
        <f t="shared" si="39"/>
        <v>0110</v>
      </c>
      <c r="W1108" s="4">
        <f t="shared" si="40"/>
        <v>1994</v>
      </c>
    </row>
    <row r="1109" spans="19:23" x14ac:dyDescent="0.2">
      <c r="S1109" s="28" t="s">
        <v>99</v>
      </c>
      <c r="T1109" s="5">
        <v>1994</v>
      </c>
      <c r="U1109" s="233">
        <v>34345</v>
      </c>
      <c r="V1109" s="233" t="str">
        <f t="shared" si="39"/>
        <v>0111</v>
      </c>
      <c r="W1109" s="4">
        <f t="shared" si="40"/>
        <v>1994</v>
      </c>
    </row>
    <row r="1110" spans="19:23" x14ac:dyDescent="0.2">
      <c r="S1110" s="28" t="s">
        <v>100</v>
      </c>
      <c r="T1110" s="5">
        <v>1994</v>
      </c>
      <c r="U1110" s="233">
        <v>34346</v>
      </c>
      <c r="V1110" s="233" t="str">
        <f t="shared" si="39"/>
        <v>0112</v>
      </c>
      <c r="W1110" s="4">
        <f t="shared" si="40"/>
        <v>1994</v>
      </c>
    </row>
    <row r="1111" spans="19:23" x14ac:dyDescent="0.2">
      <c r="S1111" s="28" t="s">
        <v>101</v>
      </c>
      <c r="T1111" s="5">
        <v>1994</v>
      </c>
      <c r="U1111" s="233">
        <v>34347</v>
      </c>
      <c r="V1111" s="233" t="str">
        <f t="shared" si="39"/>
        <v>0113</v>
      </c>
      <c r="W1111" s="4">
        <f t="shared" si="40"/>
        <v>1994</v>
      </c>
    </row>
    <row r="1112" spans="19:23" x14ac:dyDescent="0.2">
      <c r="S1112" s="28" t="s">
        <v>102</v>
      </c>
      <c r="T1112" s="5">
        <v>1994</v>
      </c>
      <c r="U1112" s="233">
        <v>34348</v>
      </c>
      <c r="V1112" s="233" t="str">
        <f t="shared" si="39"/>
        <v>0114</v>
      </c>
      <c r="W1112" s="4">
        <f t="shared" si="40"/>
        <v>1994</v>
      </c>
    </row>
    <row r="1113" spans="19:23" x14ac:dyDescent="0.2">
      <c r="S1113" s="28" t="s">
        <v>103</v>
      </c>
      <c r="T1113" s="5">
        <v>1994</v>
      </c>
      <c r="U1113" s="233">
        <v>34349</v>
      </c>
      <c r="V1113" s="233" t="str">
        <f t="shared" si="39"/>
        <v>0115</v>
      </c>
      <c r="W1113" s="4">
        <f t="shared" si="40"/>
        <v>1994</v>
      </c>
    </row>
    <row r="1114" spans="19:23" x14ac:dyDescent="0.2">
      <c r="S1114" s="28" t="s">
        <v>104</v>
      </c>
      <c r="T1114" s="5">
        <v>1994</v>
      </c>
      <c r="U1114" s="233">
        <v>34350</v>
      </c>
      <c r="V1114" s="233" t="str">
        <f t="shared" si="39"/>
        <v>0116</v>
      </c>
      <c r="W1114" s="4">
        <f t="shared" si="40"/>
        <v>1994</v>
      </c>
    </row>
    <row r="1115" spans="19:23" x14ac:dyDescent="0.2">
      <c r="S1115" s="28" t="s">
        <v>105</v>
      </c>
      <c r="T1115" s="5">
        <v>1994</v>
      </c>
      <c r="U1115" s="233">
        <v>34351</v>
      </c>
      <c r="V1115" s="233" t="str">
        <f t="shared" si="39"/>
        <v>0117</v>
      </c>
      <c r="W1115" s="4">
        <f t="shared" si="40"/>
        <v>1994</v>
      </c>
    </row>
    <row r="1116" spans="19:23" x14ac:dyDescent="0.2">
      <c r="S1116" s="28" t="s">
        <v>106</v>
      </c>
      <c r="T1116" s="5">
        <v>1994</v>
      </c>
      <c r="U1116" s="233">
        <v>34352</v>
      </c>
      <c r="V1116" s="233" t="str">
        <f t="shared" si="39"/>
        <v>0118</v>
      </c>
      <c r="W1116" s="4">
        <f t="shared" si="40"/>
        <v>1994</v>
      </c>
    </row>
    <row r="1117" spans="19:23" x14ac:dyDescent="0.2">
      <c r="S1117" s="28" t="s">
        <v>107</v>
      </c>
      <c r="T1117" s="5">
        <v>1994</v>
      </c>
      <c r="U1117" s="233">
        <v>34353</v>
      </c>
      <c r="V1117" s="233" t="str">
        <f t="shared" si="39"/>
        <v>0119</v>
      </c>
      <c r="W1117" s="4">
        <f t="shared" si="40"/>
        <v>1994</v>
      </c>
    </row>
    <row r="1118" spans="19:23" x14ac:dyDescent="0.2">
      <c r="S1118" s="28" t="s">
        <v>108</v>
      </c>
      <c r="T1118" s="5">
        <v>1994</v>
      </c>
      <c r="U1118" s="233">
        <v>34354</v>
      </c>
      <c r="V1118" s="233" t="str">
        <f t="shared" si="39"/>
        <v>0120</v>
      </c>
      <c r="W1118" s="4">
        <f t="shared" si="40"/>
        <v>1994</v>
      </c>
    </row>
    <row r="1119" spans="19:23" x14ac:dyDescent="0.2">
      <c r="S1119" s="28" t="s">
        <v>109</v>
      </c>
      <c r="T1119" s="5">
        <v>1994</v>
      </c>
      <c r="U1119" s="233">
        <v>34355</v>
      </c>
      <c r="V1119" s="233" t="str">
        <f t="shared" si="39"/>
        <v>0121</v>
      </c>
      <c r="W1119" s="4">
        <f t="shared" si="40"/>
        <v>1994</v>
      </c>
    </row>
    <row r="1120" spans="19:23" x14ac:dyDescent="0.2">
      <c r="S1120" s="28" t="s">
        <v>110</v>
      </c>
      <c r="T1120" s="5">
        <v>1994</v>
      </c>
      <c r="U1120" s="233">
        <v>34356</v>
      </c>
      <c r="V1120" s="233" t="str">
        <f t="shared" si="39"/>
        <v>0122</v>
      </c>
      <c r="W1120" s="4">
        <f t="shared" si="40"/>
        <v>1994</v>
      </c>
    </row>
    <row r="1121" spans="19:23" x14ac:dyDescent="0.2">
      <c r="S1121" s="28" t="s">
        <v>111</v>
      </c>
      <c r="T1121" s="5">
        <v>1994</v>
      </c>
      <c r="U1121" s="233">
        <v>34357</v>
      </c>
      <c r="V1121" s="233" t="str">
        <f t="shared" si="39"/>
        <v>0123</v>
      </c>
      <c r="W1121" s="4">
        <f t="shared" si="40"/>
        <v>1994</v>
      </c>
    </row>
    <row r="1122" spans="19:23" x14ac:dyDescent="0.2">
      <c r="S1122" s="28" t="s">
        <v>112</v>
      </c>
      <c r="T1122" s="5">
        <v>1994</v>
      </c>
      <c r="U1122" s="233">
        <v>34358</v>
      </c>
      <c r="V1122" s="233" t="str">
        <f t="shared" si="39"/>
        <v>0124</v>
      </c>
      <c r="W1122" s="4">
        <f t="shared" si="40"/>
        <v>1994</v>
      </c>
    </row>
    <row r="1123" spans="19:23" x14ac:dyDescent="0.2">
      <c r="S1123" s="28" t="s">
        <v>113</v>
      </c>
      <c r="T1123" s="5">
        <v>1994</v>
      </c>
      <c r="U1123" s="233">
        <v>34359</v>
      </c>
      <c r="V1123" s="233" t="str">
        <f t="shared" si="39"/>
        <v>0125</v>
      </c>
      <c r="W1123" s="4">
        <f t="shared" si="40"/>
        <v>1994</v>
      </c>
    </row>
    <row r="1124" spans="19:23" x14ac:dyDescent="0.2">
      <c r="S1124" s="28" t="s">
        <v>114</v>
      </c>
      <c r="T1124" s="5">
        <v>1994</v>
      </c>
      <c r="U1124" s="233">
        <v>34360</v>
      </c>
      <c r="V1124" s="233" t="str">
        <f t="shared" si="39"/>
        <v>0126</v>
      </c>
      <c r="W1124" s="4">
        <f t="shared" si="40"/>
        <v>1994</v>
      </c>
    </row>
    <row r="1125" spans="19:23" x14ac:dyDescent="0.2">
      <c r="S1125" s="28" t="s">
        <v>115</v>
      </c>
      <c r="T1125" s="5">
        <v>1994</v>
      </c>
      <c r="U1125" s="233">
        <v>34361</v>
      </c>
      <c r="V1125" s="233" t="str">
        <f t="shared" si="39"/>
        <v>0127</v>
      </c>
      <c r="W1125" s="4">
        <f t="shared" si="40"/>
        <v>1994</v>
      </c>
    </row>
    <row r="1126" spans="19:23" x14ac:dyDescent="0.2">
      <c r="S1126" s="28" t="s">
        <v>116</v>
      </c>
      <c r="T1126" s="5">
        <v>1994</v>
      </c>
      <c r="U1126" s="233">
        <v>34362</v>
      </c>
      <c r="V1126" s="233" t="str">
        <f t="shared" si="39"/>
        <v>0128</v>
      </c>
      <c r="W1126" s="4">
        <f t="shared" si="40"/>
        <v>1994</v>
      </c>
    </row>
    <row r="1127" spans="19:23" x14ac:dyDescent="0.2">
      <c r="S1127" s="28" t="s">
        <v>117</v>
      </c>
      <c r="T1127" s="5">
        <v>1994</v>
      </c>
      <c r="U1127" s="233">
        <v>34363</v>
      </c>
      <c r="V1127" s="233" t="str">
        <f t="shared" si="39"/>
        <v>0129</v>
      </c>
      <c r="W1127" s="4">
        <f t="shared" si="40"/>
        <v>1994</v>
      </c>
    </row>
    <row r="1128" spans="19:23" x14ac:dyDescent="0.2">
      <c r="S1128" s="28" t="s">
        <v>118</v>
      </c>
      <c r="T1128" s="5">
        <v>1994</v>
      </c>
      <c r="U1128" s="233">
        <v>34364</v>
      </c>
      <c r="V1128" s="233" t="str">
        <f t="shared" si="39"/>
        <v>0130</v>
      </c>
      <c r="W1128" s="4">
        <f t="shared" si="40"/>
        <v>1994</v>
      </c>
    </row>
    <row r="1129" spans="19:23" x14ac:dyDescent="0.2">
      <c r="S1129" s="28" t="s">
        <v>119</v>
      </c>
      <c r="T1129" s="5">
        <v>1994</v>
      </c>
      <c r="U1129" s="233">
        <v>34365</v>
      </c>
      <c r="V1129" s="233" t="str">
        <f t="shared" si="39"/>
        <v>0131</v>
      </c>
      <c r="W1129" s="4">
        <f t="shared" si="40"/>
        <v>1994</v>
      </c>
    </row>
    <row r="1130" spans="19:23" x14ac:dyDescent="0.2">
      <c r="S1130" s="28" t="s">
        <v>120</v>
      </c>
      <c r="T1130" s="5">
        <v>1994</v>
      </c>
      <c r="U1130" s="233">
        <v>34366</v>
      </c>
      <c r="V1130" s="233" t="str">
        <f t="shared" si="39"/>
        <v>0201</v>
      </c>
      <c r="W1130" s="4">
        <f t="shared" si="40"/>
        <v>1994</v>
      </c>
    </row>
    <row r="1131" spans="19:23" x14ac:dyDescent="0.2">
      <c r="S1131" s="28" t="s">
        <v>121</v>
      </c>
      <c r="T1131" s="5">
        <v>1994</v>
      </c>
      <c r="U1131" s="233">
        <v>34367</v>
      </c>
      <c r="V1131" s="233" t="str">
        <f t="shared" si="39"/>
        <v>0202</v>
      </c>
      <c r="W1131" s="4">
        <f t="shared" si="40"/>
        <v>1994</v>
      </c>
    </row>
    <row r="1132" spans="19:23" x14ac:dyDescent="0.2">
      <c r="S1132" s="28" t="s">
        <v>122</v>
      </c>
      <c r="T1132" s="5">
        <v>1994</v>
      </c>
      <c r="U1132" s="233">
        <v>34368</v>
      </c>
      <c r="V1132" s="233" t="str">
        <f t="shared" si="39"/>
        <v>0203</v>
      </c>
      <c r="W1132" s="4">
        <f t="shared" si="40"/>
        <v>1994</v>
      </c>
    </row>
    <row r="1133" spans="19:23" x14ac:dyDescent="0.2">
      <c r="S1133" s="28" t="s">
        <v>123</v>
      </c>
      <c r="T1133" s="5">
        <v>1994</v>
      </c>
      <c r="U1133" s="233">
        <v>34369</v>
      </c>
      <c r="V1133" s="233" t="str">
        <f t="shared" si="39"/>
        <v>0204</v>
      </c>
      <c r="W1133" s="4">
        <f t="shared" si="40"/>
        <v>1994</v>
      </c>
    </row>
    <row r="1134" spans="19:23" x14ac:dyDescent="0.2">
      <c r="S1134" s="28" t="s">
        <v>124</v>
      </c>
      <c r="T1134" s="5">
        <v>1994</v>
      </c>
      <c r="U1134" s="233">
        <v>34370</v>
      </c>
      <c r="V1134" s="233" t="str">
        <f t="shared" si="39"/>
        <v>0205</v>
      </c>
      <c r="W1134" s="4">
        <f t="shared" si="40"/>
        <v>1994</v>
      </c>
    </row>
    <row r="1135" spans="19:23" x14ac:dyDescent="0.2">
      <c r="S1135" s="28" t="s">
        <v>125</v>
      </c>
      <c r="T1135" s="5">
        <v>1994</v>
      </c>
      <c r="U1135" s="233">
        <v>34371</v>
      </c>
      <c r="V1135" s="233" t="str">
        <f t="shared" si="39"/>
        <v>0206</v>
      </c>
      <c r="W1135" s="4">
        <f t="shared" si="40"/>
        <v>1994</v>
      </c>
    </row>
    <row r="1136" spans="19:23" x14ac:dyDescent="0.2">
      <c r="S1136" s="28" t="s">
        <v>126</v>
      </c>
      <c r="T1136" s="5">
        <v>1994</v>
      </c>
      <c r="U1136" s="233">
        <v>34372</v>
      </c>
      <c r="V1136" s="233" t="str">
        <f t="shared" si="39"/>
        <v>0207</v>
      </c>
      <c r="W1136" s="4">
        <f t="shared" si="40"/>
        <v>1994</v>
      </c>
    </row>
    <row r="1137" spans="19:23" x14ac:dyDescent="0.2">
      <c r="S1137" s="28" t="s">
        <v>86</v>
      </c>
      <c r="T1137" s="5">
        <v>1994</v>
      </c>
      <c r="U1137" s="233">
        <v>34373</v>
      </c>
      <c r="V1137" s="233" t="str">
        <f t="shared" si="39"/>
        <v>0208</v>
      </c>
      <c r="W1137" s="4">
        <f t="shared" si="40"/>
        <v>1994</v>
      </c>
    </row>
    <row r="1138" spans="19:23" x14ac:dyDescent="0.2">
      <c r="S1138" s="28" t="s">
        <v>87</v>
      </c>
      <c r="T1138" s="5">
        <v>1994</v>
      </c>
      <c r="U1138" s="233">
        <v>34374</v>
      </c>
      <c r="V1138" s="233" t="str">
        <f t="shared" si="39"/>
        <v>0209</v>
      </c>
      <c r="W1138" s="4">
        <f t="shared" si="40"/>
        <v>1994</v>
      </c>
    </row>
    <row r="1139" spans="19:23" x14ac:dyDescent="0.2">
      <c r="S1139" s="28" t="s">
        <v>88</v>
      </c>
      <c r="T1139" s="5">
        <v>1994</v>
      </c>
      <c r="U1139" s="233">
        <v>34375</v>
      </c>
      <c r="V1139" s="233" t="str">
        <f t="shared" si="39"/>
        <v>0210</v>
      </c>
      <c r="W1139" s="4">
        <f t="shared" si="40"/>
        <v>1994</v>
      </c>
    </row>
    <row r="1140" spans="19:23" x14ac:dyDescent="0.2">
      <c r="S1140" s="28" t="s">
        <v>89</v>
      </c>
      <c r="T1140" s="5">
        <v>1994</v>
      </c>
      <c r="U1140" s="233">
        <v>34376</v>
      </c>
      <c r="V1140" s="233" t="str">
        <f t="shared" si="39"/>
        <v>0211</v>
      </c>
      <c r="W1140" s="4">
        <f t="shared" si="40"/>
        <v>1994</v>
      </c>
    </row>
    <row r="1141" spans="19:23" x14ac:dyDescent="0.2">
      <c r="S1141" s="28" t="s">
        <v>127</v>
      </c>
      <c r="T1141" s="5">
        <v>1994</v>
      </c>
      <c r="U1141" s="233">
        <v>34377</v>
      </c>
      <c r="V1141" s="233" t="str">
        <f t="shared" si="39"/>
        <v>0212</v>
      </c>
      <c r="W1141" s="4">
        <f t="shared" si="40"/>
        <v>1994</v>
      </c>
    </row>
    <row r="1142" spans="19:23" x14ac:dyDescent="0.2">
      <c r="S1142" s="28" t="s">
        <v>128</v>
      </c>
      <c r="T1142" s="5">
        <v>1994</v>
      </c>
      <c r="U1142" s="233">
        <v>34378</v>
      </c>
      <c r="V1142" s="233" t="str">
        <f t="shared" si="39"/>
        <v>0213</v>
      </c>
      <c r="W1142" s="4">
        <f t="shared" si="40"/>
        <v>1994</v>
      </c>
    </row>
    <row r="1143" spans="19:23" x14ac:dyDescent="0.2">
      <c r="S1143" s="28" t="s">
        <v>129</v>
      </c>
      <c r="T1143" s="5">
        <v>1994</v>
      </c>
      <c r="U1143" s="233">
        <v>34379</v>
      </c>
      <c r="V1143" s="233" t="str">
        <f t="shared" si="39"/>
        <v>0214</v>
      </c>
      <c r="W1143" s="4">
        <f t="shared" si="40"/>
        <v>1994</v>
      </c>
    </row>
    <row r="1144" spans="19:23" x14ac:dyDescent="0.2">
      <c r="S1144" s="28" t="s">
        <v>130</v>
      </c>
      <c r="T1144" s="5">
        <v>1994</v>
      </c>
      <c r="U1144" s="233">
        <v>34380</v>
      </c>
      <c r="V1144" s="233" t="str">
        <f t="shared" si="39"/>
        <v>0215</v>
      </c>
      <c r="W1144" s="4">
        <f t="shared" si="40"/>
        <v>1994</v>
      </c>
    </row>
    <row r="1145" spans="19:23" x14ac:dyDescent="0.2">
      <c r="S1145" s="28" t="s">
        <v>131</v>
      </c>
      <c r="T1145" s="5">
        <v>1994</v>
      </c>
      <c r="U1145" s="233">
        <v>34381</v>
      </c>
      <c r="V1145" s="233" t="str">
        <f t="shared" si="39"/>
        <v>0216</v>
      </c>
      <c r="W1145" s="4">
        <f t="shared" si="40"/>
        <v>1994</v>
      </c>
    </row>
    <row r="1146" spans="19:23" x14ac:dyDescent="0.2">
      <c r="S1146" s="28" t="s">
        <v>132</v>
      </c>
      <c r="T1146" s="5">
        <v>1994</v>
      </c>
      <c r="U1146" s="233">
        <v>34382</v>
      </c>
      <c r="V1146" s="233" t="str">
        <f t="shared" si="39"/>
        <v>0217</v>
      </c>
      <c r="W1146" s="4">
        <f t="shared" si="40"/>
        <v>1994</v>
      </c>
    </row>
    <row r="1147" spans="19:23" x14ac:dyDescent="0.2">
      <c r="S1147" s="28" t="s">
        <v>133</v>
      </c>
      <c r="T1147" s="5">
        <v>1994</v>
      </c>
      <c r="U1147" s="233">
        <v>34383</v>
      </c>
      <c r="V1147" s="233" t="str">
        <f t="shared" si="39"/>
        <v>0218</v>
      </c>
      <c r="W1147" s="4">
        <f t="shared" si="40"/>
        <v>1994</v>
      </c>
    </row>
    <row r="1148" spans="19:23" x14ac:dyDescent="0.2">
      <c r="S1148" s="28" t="s">
        <v>134</v>
      </c>
      <c r="T1148" s="5">
        <v>1994</v>
      </c>
      <c r="U1148" s="233">
        <v>34384</v>
      </c>
      <c r="V1148" s="233" t="str">
        <f t="shared" si="39"/>
        <v>0219</v>
      </c>
      <c r="W1148" s="4">
        <f t="shared" si="40"/>
        <v>1994</v>
      </c>
    </row>
    <row r="1149" spans="19:23" x14ac:dyDescent="0.2">
      <c r="S1149" s="28" t="s">
        <v>135</v>
      </c>
      <c r="T1149" s="5">
        <v>1994</v>
      </c>
      <c r="U1149" s="233">
        <v>34385</v>
      </c>
      <c r="V1149" s="233" t="str">
        <f t="shared" si="39"/>
        <v>0220</v>
      </c>
      <c r="W1149" s="4">
        <f t="shared" si="40"/>
        <v>1994</v>
      </c>
    </row>
    <row r="1150" spans="19:23" x14ac:dyDescent="0.2">
      <c r="S1150" s="28" t="s">
        <v>136</v>
      </c>
      <c r="T1150" s="5">
        <v>1994</v>
      </c>
      <c r="U1150" s="233">
        <v>34386</v>
      </c>
      <c r="V1150" s="233" t="str">
        <f t="shared" si="39"/>
        <v>0221</v>
      </c>
      <c r="W1150" s="4">
        <f t="shared" si="40"/>
        <v>1994</v>
      </c>
    </row>
    <row r="1151" spans="19:23" x14ac:dyDescent="0.2">
      <c r="S1151" s="28" t="s">
        <v>137</v>
      </c>
      <c r="T1151" s="5">
        <v>1994</v>
      </c>
      <c r="U1151" s="233">
        <v>34387</v>
      </c>
      <c r="V1151" s="233" t="str">
        <f t="shared" si="39"/>
        <v>0222</v>
      </c>
      <c r="W1151" s="4">
        <f t="shared" si="40"/>
        <v>1994</v>
      </c>
    </row>
    <row r="1152" spans="19:23" x14ac:dyDescent="0.2">
      <c r="S1152" s="28" t="s">
        <v>138</v>
      </c>
      <c r="T1152" s="5">
        <v>1994</v>
      </c>
      <c r="U1152" s="233">
        <v>34388</v>
      </c>
      <c r="V1152" s="233" t="str">
        <f t="shared" si="39"/>
        <v>0223</v>
      </c>
      <c r="W1152" s="4">
        <f t="shared" si="40"/>
        <v>1994</v>
      </c>
    </row>
    <row r="1153" spans="19:23" x14ac:dyDescent="0.2">
      <c r="S1153" s="28" t="s">
        <v>139</v>
      </c>
      <c r="T1153" s="5">
        <v>1994</v>
      </c>
      <c r="U1153" s="233">
        <v>34389</v>
      </c>
      <c r="V1153" s="233" t="str">
        <f t="shared" si="39"/>
        <v>0224</v>
      </c>
      <c r="W1153" s="4">
        <f t="shared" si="40"/>
        <v>1994</v>
      </c>
    </row>
    <row r="1154" spans="19:23" x14ac:dyDescent="0.2">
      <c r="S1154" s="28" t="s">
        <v>140</v>
      </c>
      <c r="T1154" s="5">
        <v>1994</v>
      </c>
      <c r="U1154" s="233">
        <v>34390</v>
      </c>
      <c r="V1154" s="233" t="str">
        <f t="shared" si="39"/>
        <v>0225</v>
      </c>
      <c r="W1154" s="4">
        <f t="shared" si="40"/>
        <v>1994</v>
      </c>
    </row>
    <row r="1155" spans="19:23" x14ac:dyDescent="0.2">
      <c r="S1155" s="28" t="s">
        <v>141</v>
      </c>
      <c r="T1155" s="5">
        <v>1994</v>
      </c>
      <c r="U1155" s="233">
        <v>34391</v>
      </c>
      <c r="V1155" s="233" t="str">
        <f t="shared" si="39"/>
        <v>0226</v>
      </c>
      <c r="W1155" s="4">
        <f t="shared" si="40"/>
        <v>1994</v>
      </c>
    </row>
    <row r="1156" spans="19:23" x14ac:dyDescent="0.2">
      <c r="S1156" s="28" t="s">
        <v>142</v>
      </c>
      <c r="T1156" s="5">
        <v>1994</v>
      </c>
      <c r="U1156" s="233">
        <v>34392</v>
      </c>
      <c r="V1156" s="233" t="str">
        <f t="shared" ref="V1156:V1219" si="41">TEXT(MONTH(U1156),"00") &amp;TEXT(DAY(U1156),"00")</f>
        <v>0227</v>
      </c>
      <c r="W1156" s="4">
        <f t="shared" ref="W1156:W1219" si="42">YEAR(U1156)</f>
        <v>1994</v>
      </c>
    </row>
    <row r="1157" spans="19:23" x14ac:dyDescent="0.2">
      <c r="S1157" s="28" t="s">
        <v>143</v>
      </c>
      <c r="T1157" s="5">
        <v>1994</v>
      </c>
      <c r="U1157" s="233">
        <v>34393</v>
      </c>
      <c r="V1157" s="233" t="str">
        <f t="shared" si="41"/>
        <v>0228</v>
      </c>
      <c r="W1157" s="4">
        <f t="shared" si="42"/>
        <v>1994</v>
      </c>
    </row>
    <row r="1158" spans="19:23" x14ac:dyDescent="0.2">
      <c r="S1158" s="28" t="s">
        <v>144</v>
      </c>
      <c r="T1158" s="5">
        <v>1994</v>
      </c>
      <c r="U1158" s="233">
        <v>34394</v>
      </c>
      <c r="V1158" s="233" t="str">
        <f t="shared" si="41"/>
        <v>0301</v>
      </c>
      <c r="W1158" s="4">
        <f t="shared" si="42"/>
        <v>1994</v>
      </c>
    </row>
    <row r="1159" spans="19:23" x14ac:dyDescent="0.2">
      <c r="S1159" s="28" t="s">
        <v>145</v>
      </c>
      <c r="T1159" s="5">
        <v>1994</v>
      </c>
      <c r="U1159" s="233">
        <v>34395</v>
      </c>
      <c r="V1159" s="233" t="str">
        <f t="shared" si="41"/>
        <v>0302</v>
      </c>
      <c r="W1159" s="4">
        <f t="shared" si="42"/>
        <v>1994</v>
      </c>
    </row>
    <row r="1160" spans="19:23" x14ac:dyDescent="0.2">
      <c r="S1160" s="28" t="s">
        <v>146</v>
      </c>
      <c r="T1160" s="5">
        <v>1994</v>
      </c>
      <c r="U1160" s="233">
        <v>34396</v>
      </c>
      <c r="V1160" s="233" t="str">
        <f t="shared" si="41"/>
        <v>0303</v>
      </c>
      <c r="W1160" s="4">
        <f t="shared" si="42"/>
        <v>1994</v>
      </c>
    </row>
    <row r="1161" spans="19:23" x14ac:dyDescent="0.2">
      <c r="S1161" s="28" t="s">
        <v>147</v>
      </c>
      <c r="T1161" s="5">
        <v>1994</v>
      </c>
      <c r="U1161" s="233">
        <v>34397</v>
      </c>
      <c r="V1161" s="233" t="str">
        <f t="shared" si="41"/>
        <v>0304</v>
      </c>
      <c r="W1161" s="4">
        <f t="shared" si="42"/>
        <v>1994</v>
      </c>
    </row>
    <row r="1162" spans="19:23" x14ac:dyDescent="0.2">
      <c r="S1162" s="28" t="s">
        <v>148</v>
      </c>
      <c r="T1162" s="5">
        <v>1994</v>
      </c>
      <c r="U1162" s="233">
        <v>34398</v>
      </c>
      <c r="V1162" s="233" t="str">
        <f t="shared" si="41"/>
        <v>0305</v>
      </c>
      <c r="W1162" s="4">
        <f t="shared" si="42"/>
        <v>1994</v>
      </c>
    </row>
    <row r="1163" spans="19:23" x14ac:dyDescent="0.2">
      <c r="S1163" s="28" t="s">
        <v>149</v>
      </c>
      <c r="T1163" s="5">
        <v>1994</v>
      </c>
      <c r="U1163" s="233">
        <v>34399</v>
      </c>
      <c r="V1163" s="233" t="str">
        <f t="shared" si="41"/>
        <v>0306</v>
      </c>
      <c r="W1163" s="4">
        <f t="shared" si="42"/>
        <v>1994</v>
      </c>
    </row>
    <row r="1164" spans="19:23" x14ac:dyDescent="0.2">
      <c r="S1164" s="28" t="s">
        <v>150</v>
      </c>
      <c r="T1164" s="5">
        <v>1994</v>
      </c>
      <c r="U1164" s="233">
        <v>34400</v>
      </c>
      <c r="V1164" s="233" t="str">
        <f t="shared" si="41"/>
        <v>0307</v>
      </c>
      <c r="W1164" s="4">
        <f t="shared" si="42"/>
        <v>1994</v>
      </c>
    </row>
    <row r="1165" spans="19:23" x14ac:dyDescent="0.2">
      <c r="S1165" s="28" t="s">
        <v>151</v>
      </c>
      <c r="T1165" s="5">
        <v>1994</v>
      </c>
      <c r="U1165" s="233">
        <v>34401</v>
      </c>
      <c r="V1165" s="233" t="str">
        <f t="shared" si="41"/>
        <v>0308</v>
      </c>
      <c r="W1165" s="4">
        <f t="shared" si="42"/>
        <v>1994</v>
      </c>
    </row>
    <row r="1166" spans="19:23" x14ac:dyDescent="0.2">
      <c r="S1166" s="28" t="s">
        <v>152</v>
      </c>
      <c r="T1166" s="5">
        <v>1994</v>
      </c>
      <c r="U1166" s="233">
        <v>34402</v>
      </c>
      <c r="V1166" s="233" t="str">
        <f t="shared" si="41"/>
        <v>0309</v>
      </c>
      <c r="W1166" s="4">
        <f t="shared" si="42"/>
        <v>1994</v>
      </c>
    </row>
    <row r="1167" spans="19:23" x14ac:dyDescent="0.2">
      <c r="S1167" s="28" t="s">
        <v>153</v>
      </c>
      <c r="T1167" s="5">
        <v>1994</v>
      </c>
      <c r="U1167" s="233">
        <v>34403</v>
      </c>
      <c r="V1167" s="233" t="str">
        <f t="shared" si="41"/>
        <v>0310</v>
      </c>
      <c r="W1167" s="4">
        <f t="shared" si="42"/>
        <v>1994</v>
      </c>
    </row>
    <row r="1168" spans="19:23" x14ac:dyDescent="0.2">
      <c r="S1168" s="28" t="s">
        <v>154</v>
      </c>
      <c r="T1168" s="5">
        <v>1994</v>
      </c>
      <c r="U1168" s="233">
        <v>34404</v>
      </c>
      <c r="V1168" s="233" t="str">
        <f t="shared" si="41"/>
        <v>0311</v>
      </c>
      <c r="W1168" s="4">
        <f t="shared" si="42"/>
        <v>1994</v>
      </c>
    </row>
    <row r="1169" spans="19:23" x14ac:dyDescent="0.2">
      <c r="S1169" s="28" t="s">
        <v>155</v>
      </c>
      <c r="T1169" s="5">
        <v>1994</v>
      </c>
      <c r="U1169" s="233">
        <v>34405</v>
      </c>
      <c r="V1169" s="233" t="str">
        <f t="shared" si="41"/>
        <v>0312</v>
      </c>
      <c r="W1169" s="4">
        <f t="shared" si="42"/>
        <v>1994</v>
      </c>
    </row>
    <row r="1170" spans="19:23" x14ac:dyDescent="0.2">
      <c r="S1170" s="28" t="s">
        <v>156</v>
      </c>
      <c r="T1170" s="5">
        <v>1994</v>
      </c>
      <c r="U1170" s="233">
        <v>34406</v>
      </c>
      <c r="V1170" s="233" t="str">
        <f t="shared" si="41"/>
        <v>0313</v>
      </c>
      <c r="W1170" s="4">
        <f t="shared" si="42"/>
        <v>1994</v>
      </c>
    </row>
    <row r="1171" spans="19:23" x14ac:dyDescent="0.2">
      <c r="S1171" s="28" t="s">
        <v>157</v>
      </c>
      <c r="T1171" s="5">
        <v>1994</v>
      </c>
      <c r="U1171" s="233">
        <v>34407</v>
      </c>
      <c r="V1171" s="233" t="str">
        <f t="shared" si="41"/>
        <v>0314</v>
      </c>
      <c r="W1171" s="4">
        <f t="shared" si="42"/>
        <v>1994</v>
      </c>
    </row>
    <row r="1172" spans="19:23" x14ac:dyDescent="0.2">
      <c r="S1172" s="28" t="s">
        <v>158</v>
      </c>
      <c r="T1172" s="5">
        <v>1994</v>
      </c>
      <c r="U1172" s="233">
        <v>34408</v>
      </c>
      <c r="V1172" s="233" t="str">
        <f t="shared" si="41"/>
        <v>0315</v>
      </c>
      <c r="W1172" s="4">
        <f t="shared" si="42"/>
        <v>1994</v>
      </c>
    </row>
    <row r="1173" spans="19:23" x14ac:dyDescent="0.2">
      <c r="S1173" s="28" t="s">
        <v>159</v>
      </c>
      <c r="T1173" s="5">
        <v>1994</v>
      </c>
      <c r="U1173" s="233">
        <v>34409</v>
      </c>
      <c r="V1173" s="233" t="str">
        <f t="shared" si="41"/>
        <v>0316</v>
      </c>
      <c r="W1173" s="4">
        <f t="shared" si="42"/>
        <v>1994</v>
      </c>
    </row>
    <row r="1174" spans="19:23" x14ac:dyDescent="0.2">
      <c r="S1174" s="28" t="s">
        <v>160</v>
      </c>
      <c r="T1174" s="5">
        <v>1994</v>
      </c>
      <c r="U1174" s="233">
        <v>34410</v>
      </c>
      <c r="V1174" s="233" t="str">
        <f t="shared" si="41"/>
        <v>0317</v>
      </c>
      <c r="W1174" s="4">
        <f t="shared" si="42"/>
        <v>1994</v>
      </c>
    </row>
    <row r="1175" spans="19:23" x14ac:dyDescent="0.2">
      <c r="S1175" s="28" t="s">
        <v>161</v>
      </c>
      <c r="T1175" s="5">
        <v>1994</v>
      </c>
      <c r="U1175" s="233">
        <v>34411</v>
      </c>
      <c r="V1175" s="233" t="str">
        <f t="shared" si="41"/>
        <v>0318</v>
      </c>
      <c r="W1175" s="4">
        <f t="shared" si="42"/>
        <v>1994</v>
      </c>
    </row>
    <row r="1176" spans="19:23" x14ac:dyDescent="0.2">
      <c r="S1176" s="28" t="s">
        <v>162</v>
      </c>
      <c r="T1176" s="5">
        <v>1994</v>
      </c>
      <c r="U1176" s="233">
        <v>34412</v>
      </c>
      <c r="V1176" s="233" t="str">
        <f t="shared" si="41"/>
        <v>0319</v>
      </c>
      <c r="W1176" s="4">
        <f t="shared" si="42"/>
        <v>1994</v>
      </c>
    </row>
    <row r="1177" spans="19:23" x14ac:dyDescent="0.2">
      <c r="S1177" s="28" t="s">
        <v>163</v>
      </c>
      <c r="T1177" s="5">
        <v>1994</v>
      </c>
      <c r="U1177" s="233">
        <v>34413</v>
      </c>
      <c r="V1177" s="233" t="str">
        <f t="shared" si="41"/>
        <v>0320</v>
      </c>
      <c r="W1177" s="4">
        <f t="shared" si="42"/>
        <v>1994</v>
      </c>
    </row>
    <row r="1178" spans="19:23" x14ac:dyDescent="0.2">
      <c r="S1178" s="28" t="s">
        <v>164</v>
      </c>
      <c r="T1178" s="5">
        <v>1994</v>
      </c>
      <c r="U1178" s="233">
        <v>34414</v>
      </c>
      <c r="V1178" s="233" t="str">
        <f t="shared" si="41"/>
        <v>0321</v>
      </c>
      <c r="W1178" s="4">
        <f t="shared" si="42"/>
        <v>1994</v>
      </c>
    </row>
    <row r="1179" spans="19:23" x14ac:dyDescent="0.2">
      <c r="S1179" s="28" t="s">
        <v>165</v>
      </c>
      <c r="T1179" s="5">
        <v>1994</v>
      </c>
      <c r="U1179" s="233">
        <v>34415</v>
      </c>
      <c r="V1179" s="233" t="str">
        <f t="shared" si="41"/>
        <v>0322</v>
      </c>
      <c r="W1179" s="4">
        <f t="shared" si="42"/>
        <v>1994</v>
      </c>
    </row>
    <row r="1180" spans="19:23" x14ac:dyDescent="0.2">
      <c r="S1180" s="28" t="s">
        <v>166</v>
      </c>
      <c r="T1180" s="5">
        <v>1994</v>
      </c>
      <c r="U1180" s="233">
        <v>34416</v>
      </c>
      <c r="V1180" s="233" t="str">
        <f t="shared" si="41"/>
        <v>0323</v>
      </c>
      <c r="W1180" s="4">
        <f t="shared" si="42"/>
        <v>1994</v>
      </c>
    </row>
    <row r="1181" spans="19:23" x14ac:dyDescent="0.2">
      <c r="S1181" s="28" t="s">
        <v>167</v>
      </c>
      <c r="T1181" s="5">
        <v>1994</v>
      </c>
      <c r="U1181" s="233">
        <v>34417</v>
      </c>
      <c r="V1181" s="233" t="str">
        <f t="shared" si="41"/>
        <v>0324</v>
      </c>
      <c r="W1181" s="4">
        <f t="shared" si="42"/>
        <v>1994</v>
      </c>
    </row>
    <row r="1182" spans="19:23" x14ac:dyDescent="0.2">
      <c r="S1182" s="28" t="s">
        <v>168</v>
      </c>
      <c r="T1182" s="5">
        <v>1994</v>
      </c>
      <c r="U1182" s="233">
        <v>34418</v>
      </c>
      <c r="V1182" s="233" t="str">
        <f t="shared" si="41"/>
        <v>0325</v>
      </c>
      <c r="W1182" s="4">
        <f t="shared" si="42"/>
        <v>1994</v>
      </c>
    </row>
    <row r="1183" spans="19:23" x14ac:dyDescent="0.2">
      <c r="S1183" s="28" t="s">
        <v>169</v>
      </c>
      <c r="T1183" s="5">
        <v>1994</v>
      </c>
      <c r="U1183" s="233">
        <v>34419</v>
      </c>
      <c r="V1183" s="233" t="str">
        <f t="shared" si="41"/>
        <v>0326</v>
      </c>
      <c r="W1183" s="4">
        <f t="shared" si="42"/>
        <v>1994</v>
      </c>
    </row>
    <row r="1184" spans="19:23" x14ac:dyDescent="0.2">
      <c r="S1184" s="28" t="s">
        <v>170</v>
      </c>
      <c r="T1184" s="5">
        <v>1994</v>
      </c>
      <c r="U1184" s="233">
        <v>34420</v>
      </c>
      <c r="V1184" s="233" t="str">
        <f t="shared" si="41"/>
        <v>0327</v>
      </c>
      <c r="W1184" s="4">
        <f t="shared" si="42"/>
        <v>1994</v>
      </c>
    </row>
    <row r="1185" spans="19:23" x14ac:dyDescent="0.2">
      <c r="S1185" s="28" t="s">
        <v>171</v>
      </c>
      <c r="T1185" s="5">
        <v>1994</v>
      </c>
      <c r="U1185" s="233">
        <v>34421</v>
      </c>
      <c r="V1185" s="233" t="str">
        <f t="shared" si="41"/>
        <v>0328</v>
      </c>
      <c r="W1185" s="4">
        <f t="shared" si="42"/>
        <v>1994</v>
      </c>
    </row>
    <row r="1186" spans="19:23" x14ac:dyDescent="0.2">
      <c r="S1186" s="28" t="s">
        <v>172</v>
      </c>
      <c r="T1186" s="5">
        <v>1994</v>
      </c>
      <c r="U1186" s="233">
        <v>34422</v>
      </c>
      <c r="V1186" s="233" t="str">
        <f t="shared" si="41"/>
        <v>0329</v>
      </c>
      <c r="W1186" s="4">
        <f t="shared" si="42"/>
        <v>1994</v>
      </c>
    </row>
    <row r="1187" spans="19:23" x14ac:dyDescent="0.2">
      <c r="S1187" s="28" t="s">
        <v>173</v>
      </c>
      <c r="T1187" s="5">
        <v>1994</v>
      </c>
      <c r="U1187" s="233">
        <v>34423</v>
      </c>
      <c r="V1187" s="233" t="str">
        <f t="shared" si="41"/>
        <v>0330</v>
      </c>
      <c r="W1187" s="4">
        <f t="shared" si="42"/>
        <v>1994</v>
      </c>
    </row>
    <row r="1188" spans="19:23" x14ac:dyDescent="0.2">
      <c r="S1188" s="28" t="s">
        <v>174</v>
      </c>
      <c r="T1188" s="5">
        <v>1994</v>
      </c>
      <c r="U1188" s="233">
        <v>34424</v>
      </c>
      <c r="V1188" s="233" t="str">
        <f t="shared" si="41"/>
        <v>0331</v>
      </c>
      <c r="W1188" s="4">
        <f t="shared" si="42"/>
        <v>1994</v>
      </c>
    </row>
    <row r="1189" spans="19:23" x14ac:dyDescent="0.2">
      <c r="S1189" s="28" t="s">
        <v>175</v>
      </c>
      <c r="T1189" s="5">
        <v>1994</v>
      </c>
      <c r="U1189" s="233">
        <v>34425</v>
      </c>
      <c r="V1189" s="233" t="str">
        <f t="shared" si="41"/>
        <v>0401</v>
      </c>
      <c r="W1189" s="4">
        <f t="shared" si="42"/>
        <v>1994</v>
      </c>
    </row>
    <row r="1190" spans="19:23" x14ac:dyDescent="0.2">
      <c r="S1190" s="28" t="s">
        <v>176</v>
      </c>
      <c r="T1190" s="5">
        <v>1994</v>
      </c>
      <c r="U1190" s="233">
        <v>34426</v>
      </c>
      <c r="V1190" s="233" t="str">
        <f t="shared" si="41"/>
        <v>0402</v>
      </c>
      <c r="W1190" s="4">
        <f t="shared" si="42"/>
        <v>1994</v>
      </c>
    </row>
    <row r="1191" spans="19:23" x14ac:dyDescent="0.2">
      <c r="S1191" s="28" t="s">
        <v>177</v>
      </c>
      <c r="T1191" s="5">
        <v>1994</v>
      </c>
      <c r="U1191" s="233">
        <v>34427</v>
      </c>
      <c r="V1191" s="233" t="str">
        <f t="shared" si="41"/>
        <v>0403</v>
      </c>
      <c r="W1191" s="4">
        <f t="shared" si="42"/>
        <v>1994</v>
      </c>
    </row>
    <row r="1192" spans="19:23" x14ac:dyDescent="0.2">
      <c r="S1192" s="28" t="s">
        <v>178</v>
      </c>
      <c r="T1192" s="5">
        <v>1994</v>
      </c>
      <c r="U1192" s="233">
        <v>34428</v>
      </c>
      <c r="V1192" s="233" t="str">
        <f t="shared" si="41"/>
        <v>0404</v>
      </c>
      <c r="W1192" s="4">
        <f t="shared" si="42"/>
        <v>1994</v>
      </c>
    </row>
    <row r="1193" spans="19:23" x14ac:dyDescent="0.2">
      <c r="S1193" s="28" t="s">
        <v>179</v>
      </c>
      <c r="T1193" s="5">
        <v>1994</v>
      </c>
      <c r="U1193" s="233">
        <v>34429</v>
      </c>
      <c r="V1193" s="233" t="str">
        <f t="shared" si="41"/>
        <v>0405</v>
      </c>
      <c r="W1193" s="4">
        <f t="shared" si="42"/>
        <v>1994</v>
      </c>
    </row>
    <row r="1194" spans="19:23" x14ac:dyDescent="0.2">
      <c r="S1194" s="28" t="s">
        <v>180</v>
      </c>
      <c r="T1194" s="5">
        <v>1994</v>
      </c>
      <c r="U1194" s="233">
        <v>34430</v>
      </c>
      <c r="V1194" s="233" t="str">
        <f t="shared" si="41"/>
        <v>0406</v>
      </c>
      <c r="W1194" s="4">
        <f t="shared" si="42"/>
        <v>1994</v>
      </c>
    </row>
    <row r="1195" spans="19:23" x14ac:dyDescent="0.2">
      <c r="S1195" s="28" t="s">
        <v>181</v>
      </c>
      <c r="T1195" s="5">
        <v>1994</v>
      </c>
      <c r="U1195" s="233">
        <v>34431</v>
      </c>
      <c r="V1195" s="233" t="str">
        <f t="shared" si="41"/>
        <v>0407</v>
      </c>
      <c r="W1195" s="4">
        <f t="shared" si="42"/>
        <v>1994</v>
      </c>
    </row>
    <row r="1196" spans="19:23" x14ac:dyDescent="0.2">
      <c r="S1196" s="28" t="s">
        <v>182</v>
      </c>
      <c r="T1196" s="5">
        <v>1994</v>
      </c>
      <c r="U1196" s="233">
        <v>34432</v>
      </c>
      <c r="V1196" s="233" t="str">
        <f t="shared" si="41"/>
        <v>0408</v>
      </c>
      <c r="W1196" s="4">
        <f t="shared" si="42"/>
        <v>1994</v>
      </c>
    </row>
    <row r="1197" spans="19:23" x14ac:dyDescent="0.2">
      <c r="S1197" s="28" t="s">
        <v>183</v>
      </c>
      <c r="T1197" s="5">
        <v>1994</v>
      </c>
      <c r="U1197" s="233">
        <v>34433</v>
      </c>
      <c r="V1197" s="233" t="str">
        <f t="shared" si="41"/>
        <v>0409</v>
      </c>
      <c r="W1197" s="4">
        <f t="shared" si="42"/>
        <v>1994</v>
      </c>
    </row>
    <row r="1198" spans="19:23" x14ac:dyDescent="0.2">
      <c r="S1198" s="28" t="s">
        <v>184</v>
      </c>
      <c r="T1198" s="5">
        <v>1994</v>
      </c>
      <c r="U1198" s="233">
        <v>34434</v>
      </c>
      <c r="V1198" s="233" t="str">
        <f t="shared" si="41"/>
        <v>0410</v>
      </c>
      <c r="W1198" s="4">
        <f t="shared" si="42"/>
        <v>1994</v>
      </c>
    </row>
    <row r="1199" spans="19:23" x14ac:dyDescent="0.2">
      <c r="S1199" s="28" t="s">
        <v>185</v>
      </c>
      <c r="T1199" s="5">
        <v>1994</v>
      </c>
      <c r="U1199" s="233">
        <v>34435</v>
      </c>
      <c r="V1199" s="233" t="str">
        <f t="shared" si="41"/>
        <v>0411</v>
      </c>
      <c r="W1199" s="4">
        <f t="shared" si="42"/>
        <v>1994</v>
      </c>
    </row>
    <row r="1200" spans="19:23" x14ac:dyDescent="0.2">
      <c r="S1200" s="28" t="s">
        <v>186</v>
      </c>
      <c r="T1200" s="5">
        <v>1994</v>
      </c>
      <c r="U1200" s="233">
        <v>34436</v>
      </c>
      <c r="V1200" s="233" t="str">
        <f t="shared" si="41"/>
        <v>0412</v>
      </c>
      <c r="W1200" s="4">
        <f t="shared" si="42"/>
        <v>1994</v>
      </c>
    </row>
    <row r="1201" spans="19:23" x14ac:dyDescent="0.2">
      <c r="S1201" s="28" t="s">
        <v>187</v>
      </c>
      <c r="T1201" s="5">
        <v>1994</v>
      </c>
      <c r="U1201" s="233">
        <v>34437</v>
      </c>
      <c r="V1201" s="233" t="str">
        <f t="shared" si="41"/>
        <v>0413</v>
      </c>
      <c r="W1201" s="4">
        <f t="shared" si="42"/>
        <v>1994</v>
      </c>
    </row>
    <row r="1202" spans="19:23" x14ac:dyDescent="0.2">
      <c r="S1202" s="28" t="s">
        <v>188</v>
      </c>
      <c r="T1202" s="5">
        <v>1994</v>
      </c>
      <c r="U1202" s="233">
        <v>34438</v>
      </c>
      <c r="V1202" s="233" t="str">
        <f t="shared" si="41"/>
        <v>0414</v>
      </c>
      <c r="W1202" s="4">
        <f t="shared" si="42"/>
        <v>1994</v>
      </c>
    </row>
    <row r="1203" spans="19:23" x14ac:dyDescent="0.2">
      <c r="S1203" s="28" t="s">
        <v>189</v>
      </c>
      <c r="T1203" s="5">
        <v>1994</v>
      </c>
      <c r="U1203" s="233">
        <v>34439</v>
      </c>
      <c r="V1203" s="233" t="str">
        <f t="shared" si="41"/>
        <v>0415</v>
      </c>
      <c r="W1203" s="4">
        <f t="shared" si="42"/>
        <v>1994</v>
      </c>
    </row>
    <row r="1204" spans="19:23" x14ac:dyDescent="0.2">
      <c r="S1204" s="28" t="s">
        <v>190</v>
      </c>
      <c r="T1204" s="5">
        <v>1994</v>
      </c>
      <c r="U1204" s="233">
        <v>34440</v>
      </c>
      <c r="V1204" s="233" t="str">
        <f t="shared" si="41"/>
        <v>0416</v>
      </c>
      <c r="W1204" s="4">
        <f t="shared" si="42"/>
        <v>1994</v>
      </c>
    </row>
    <row r="1205" spans="19:23" x14ac:dyDescent="0.2">
      <c r="S1205" s="28" t="s">
        <v>191</v>
      </c>
      <c r="T1205" s="5">
        <v>1994</v>
      </c>
      <c r="U1205" s="233">
        <v>34441</v>
      </c>
      <c r="V1205" s="233" t="str">
        <f t="shared" si="41"/>
        <v>0417</v>
      </c>
      <c r="W1205" s="4">
        <f t="shared" si="42"/>
        <v>1994</v>
      </c>
    </row>
    <row r="1206" spans="19:23" x14ac:dyDescent="0.2">
      <c r="S1206" s="28" t="s">
        <v>192</v>
      </c>
      <c r="T1206" s="5">
        <v>1994</v>
      </c>
      <c r="U1206" s="233">
        <v>34442</v>
      </c>
      <c r="V1206" s="233" t="str">
        <f t="shared" si="41"/>
        <v>0418</v>
      </c>
      <c r="W1206" s="4">
        <f t="shared" si="42"/>
        <v>1994</v>
      </c>
    </row>
    <row r="1207" spans="19:23" x14ac:dyDescent="0.2">
      <c r="S1207" s="28" t="s">
        <v>193</v>
      </c>
      <c r="T1207" s="5">
        <v>1994</v>
      </c>
      <c r="U1207" s="233">
        <v>34443</v>
      </c>
      <c r="V1207" s="233" t="str">
        <f t="shared" si="41"/>
        <v>0419</v>
      </c>
      <c r="W1207" s="4">
        <f t="shared" si="42"/>
        <v>1994</v>
      </c>
    </row>
    <row r="1208" spans="19:23" x14ac:dyDescent="0.2">
      <c r="S1208" s="28" t="s">
        <v>194</v>
      </c>
      <c r="T1208" s="5">
        <v>1994</v>
      </c>
      <c r="U1208" s="233">
        <v>34444</v>
      </c>
      <c r="V1208" s="233" t="str">
        <f t="shared" si="41"/>
        <v>0420</v>
      </c>
      <c r="W1208" s="4">
        <f t="shared" si="42"/>
        <v>1994</v>
      </c>
    </row>
    <row r="1209" spans="19:23" x14ac:dyDescent="0.2">
      <c r="S1209" s="28" t="s">
        <v>195</v>
      </c>
      <c r="T1209" s="5">
        <v>1994</v>
      </c>
      <c r="U1209" s="233">
        <v>34445</v>
      </c>
      <c r="V1209" s="233" t="str">
        <f t="shared" si="41"/>
        <v>0421</v>
      </c>
      <c r="W1209" s="4">
        <f t="shared" si="42"/>
        <v>1994</v>
      </c>
    </row>
    <row r="1210" spans="19:23" x14ac:dyDescent="0.2">
      <c r="S1210" s="28" t="s">
        <v>196</v>
      </c>
      <c r="T1210" s="5">
        <v>1994</v>
      </c>
      <c r="U1210" s="233">
        <v>34446</v>
      </c>
      <c r="V1210" s="233" t="str">
        <f t="shared" si="41"/>
        <v>0422</v>
      </c>
      <c r="W1210" s="4">
        <f t="shared" si="42"/>
        <v>1994</v>
      </c>
    </row>
    <row r="1211" spans="19:23" x14ac:dyDescent="0.2">
      <c r="S1211" s="28" t="s">
        <v>197</v>
      </c>
      <c r="T1211" s="5">
        <v>1994</v>
      </c>
      <c r="U1211" s="233">
        <v>34447</v>
      </c>
      <c r="V1211" s="233" t="str">
        <f t="shared" si="41"/>
        <v>0423</v>
      </c>
      <c r="W1211" s="4">
        <f t="shared" si="42"/>
        <v>1994</v>
      </c>
    </row>
    <row r="1212" spans="19:23" x14ac:dyDescent="0.2">
      <c r="S1212" s="28" t="s">
        <v>198</v>
      </c>
      <c r="T1212" s="5">
        <v>1994</v>
      </c>
      <c r="U1212" s="233">
        <v>34448</v>
      </c>
      <c r="V1212" s="233" t="str">
        <f t="shared" si="41"/>
        <v>0424</v>
      </c>
      <c r="W1212" s="4">
        <f t="shared" si="42"/>
        <v>1994</v>
      </c>
    </row>
    <row r="1213" spans="19:23" x14ac:dyDescent="0.2">
      <c r="S1213" s="28" t="s">
        <v>199</v>
      </c>
      <c r="T1213" s="5">
        <v>1994</v>
      </c>
      <c r="U1213" s="233">
        <v>34449</v>
      </c>
      <c r="V1213" s="233" t="str">
        <f t="shared" si="41"/>
        <v>0425</v>
      </c>
      <c r="W1213" s="4">
        <f t="shared" si="42"/>
        <v>1994</v>
      </c>
    </row>
    <row r="1214" spans="19:23" x14ac:dyDescent="0.2">
      <c r="S1214" s="28" t="s">
        <v>200</v>
      </c>
      <c r="T1214" s="5">
        <v>1994</v>
      </c>
      <c r="U1214" s="233">
        <v>34450</v>
      </c>
      <c r="V1214" s="233" t="str">
        <f t="shared" si="41"/>
        <v>0426</v>
      </c>
      <c r="W1214" s="4">
        <f t="shared" si="42"/>
        <v>1994</v>
      </c>
    </row>
    <row r="1215" spans="19:23" x14ac:dyDescent="0.2">
      <c r="S1215" s="28" t="s">
        <v>201</v>
      </c>
      <c r="T1215" s="5">
        <v>1994</v>
      </c>
      <c r="U1215" s="233">
        <v>34451</v>
      </c>
      <c r="V1215" s="233" t="str">
        <f t="shared" si="41"/>
        <v>0427</v>
      </c>
      <c r="W1215" s="4">
        <f t="shared" si="42"/>
        <v>1994</v>
      </c>
    </row>
    <row r="1216" spans="19:23" x14ac:dyDescent="0.2">
      <c r="S1216" s="28" t="s">
        <v>202</v>
      </c>
      <c r="T1216" s="5">
        <v>1994</v>
      </c>
      <c r="U1216" s="233">
        <v>34452</v>
      </c>
      <c r="V1216" s="233" t="str">
        <f t="shared" si="41"/>
        <v>0428</v>
      </c>
      <c r="W1216" s="4">
        <f t="shared" si="42"/>
        <v>1994</v>
      </c>
    </row>
    <row r="1217" spans="19:23" x14ac:dyDescent="0.2">
      <c r="S1217" s="28" t="s">
        <v>203</v>
      </c>
      <c r="T1217" s="5">
        <v>1994</v>
      </c>
      <c r="U1217" s="233">
        <v>34453</v>
      </c>
      <c r="V1217" s="233" t="str">
        <f t="shared" si="41"/>
        <v>0429</v>
      </c>
      <c r="W1217" s="4">
        <f t="shared" si="42"/>
        <v>1994</v>
      </c>
    </row>
    <row r="1218" spans="19:23" x14ac:dyDescent="0.2">
      <c r="S1218" s="28" t="s">
        <v>204</v>
      </c>
      <c r="T1218" s="5">
        <v>1994</v>
      </c>
      <c r="U1218" s="233">
        <v>34454</v>
      </c>
      <c r="V1218" s="233" t="str">
        <f t="shared" si="41"/>
        <v>0430</v>
      </c>
      <c r="W1218" s="4">
        <f t="shared" si="42"/>
        <v>1994</v>
      </c>
    </row>
    <row r="1219" spans="19:23" x14ac:dyDescent="0.2">
      <c r="S1219" s="28" t="s">
        <v>205</v>
      </c>
      <c r="T1219" s="5">
        <v>1994</v>
      </c>
      <c r="U1219" s="233">
        <v>34455</v>
      </c>
      <c r="V1219" s="233" t="str">
        <f t="shared" si="41"/>
        <v>0501</v>
      </c>
      <c r="W1219" s="4">
        <f t="shared" si="42"/>
        <v>1994</v>
      </c>
    </row>
    <row r="1220" spans="19:23" x14ac:dyDescent="0.2">
      <c r="S1220" s="28" t="s">
        <v>206</v>
      </c>
      <c r="T1220" s="5">
        <v>1994</v>
      </c>
      <c r="U1220" s="233">
        <v>34456</v>
      </c>
      <c r="V1220" s="233" t="str">
        <f t="shared" ref="V1220:V1283" si="43">TEXT(MONTH(U1220),"00") &amp;TEXT(DAY(U1220),"00")</f>
        <v>0502</v>
      </c>
      <c r="W1220" s="4">
        <f t="shared" ref="W1220:W1283" si="44">YEAR(U1220)</f>
        <v>1994</v>
      </c>
    </row>
    <row r="1221" spans="19:23" x14ac:dyDescent="0.2">
      <c r="S1221" s="28" t="s">
        <v>207</v>
      </c>
      <c r="T1221" s="5">
        <v>1994</v>
      </c>
      <c r="U1221" s="233">
        <v>34457</v>
      </c>
      <c r="V1221" s="233" t="str">
        <f t="shared" si="43"/>
        <v>0503</v>
      </c>
      <c r="W1221" s="4">
        <f t="shared" si="44"/>
        <v>1994</v>
      </c>
    </row>
    <row r="1222" spans="19:23" x14ac:dyDescent="0.2">
      <c r="S1222" s="28" t="s">
        <v>208</v>
      </c>
      <c r="T1222" s="5">
        <v>1994</v>
      </c>
      <c r="U1222" s="233">
        <v>34458</v>
      </c>
      <c r="V1222" s="233" t="str">
        <f t="shared" si="43"/>
        <v>0504</v>
      </c>
      <c r="W1222" s="4">
        <f t="shared" si="44"/>
        <v>1994</v>
      </c>
    </row>
    <row r="1223" spans="19:23" x14ac:dyDescent="0.2">
      <c r="S1223" s="28" t="s">
        <v>209</v>
      </c>
      <c r="T1223" s="5">
        <v>1994</v>
      </c>
      <c r="U1223" s="233">
        <v>34459</v>
      </c>
      <c r="V1223" s="233" t="str">
        <f t="shared" si="43"/>
        <v>0505</v>
      </c>
      <c r="W1223" s="4">
        <f t="shared" si="44"/>
        <v>1994</v>
      </c>
    </row>
    <row r="1224" spans="19:23" x14ac:dyDescent="0.2">
      <c r="S1224" s="28" t="s">
        <v>210</v>
      </c>
      <c r="T1224" s="5">
        <v>1994</v>
      </c>
      <c r="U1224" s="233">
        <v>34460</v>
      </c>
      <c r="V1224" s="233" t="str">
        <f t="shared" si="43"/>
        <v>0506</v>
      </c>
      <c r="W1224" s="4">
        <f t="shared" si="44"/>
        <v>1994</v>
      </c>
    </row>
    <row r="1225" spans="19:23" x14ac:dyDescent="0.2">
      <c r="S1225" s="28" t="s">
        <v>211</v>
      </c>
      <c r="T1225" s="5">
        <v>1994</v>
      </c>
      <c r="U1225" s="233">
        <v>34461</v>
      </c>
      <c r="V1225" s="233" t="str">
        <f t="shared" si="43"/>
        <v>0507</v>
      </c>
      <c r="W1225" s="4">
        <f t="shared" si="44"/>
        <v>1994</v>
      </c>
    </row>
    <row r="1226" spans="19:23" x14ac:dyDescent="0.2">
      <c r="S1226" s="28" t="s">
        <v>212</v>
      </c>
      <c r="T1226" s="5">
        <v>1994</v>
      </c>
      <c r="U1226" s="233">
        <v>34462</v>
      </c>
      <c r="V1226" s="233" t="str">
        <f t="shared" si="43"/>
        <v>0508</v>
      </c>
      <c r="W1226" s="4">
        <f t="shared" si="44"/>
        <v>1994</v>
      </c>
    </row>
    <row r="1227" spans="19:23" x14ac:dyDescent="0.2">
      <c r="S1227" s="28" t="s">
        <v>213</v>
      </c>
      <c r="T1227" s="5">
        <v>1994</v>
      </c>
      <c r="U1227" s="233">
        <v>34463</v>
      </c>
      <c r="V1227" s="233" t="str">
        <f t="shared" si="43"/>
        <v>0509</v>
      </c>
      <c r="W1227" s="4">
        <f t="shared" si="44"/>
        <v>1994</v>
      </c>
    </row>
    <row r="1228" spans="19:23" x14ac:dyDescent="0.2">
      <c r="S1228" s="28" t="s">
        <v>214</v>
      </c>
      <c r="T1228" s="5">
        <v>1994</v>
      </c>
      <c r="U1228" s="233">
        <v>34464</v>
      </c>
      <c r="V1228" s="233" t="str">
        <f t="shared" si="43"/>
        <v>0510</v>
      </c>
      <c r="W1228" s="4">
        <f t="shared" si="44"/>
        <v>1994</v>
      </c>
    </row>
    <row r="1229" spans="19:23" x14ac:dyDescent="0.2">
      <c r="S1229" s="28" t="s">
        <v>215</v>
      </c>
      <c r="T1229" s="5">
        <v>1994</v>
      </c>
      <c r="U1229" s="233">
        <v>34465</v>
      </c>
      <c r="V1229" s="233" t="str">
        <f t="shared" si="43"/>
        <v>0511</v>
      </c>
      <c r="W1229" s="4">
        <f t="shared" si="44"/>
        <v>1994</v>
      </c>
    </row>
    <row r="1230" spans="19:23" x14ac:dyDescent="0.2">
      <c r="S1230" s="28" t="s">
        <v>216</v>
      </c>
      <c r="T1230" s="5">
        <v>1994</v>
      </c>
      <c r="U1230" s="233">
        <v>34466</v>
      </c>
      <c r="V1230" s="233" t="str">
        <f t="shared" si="43"/>
        <v>0512</v>
      </c>
      <c r="W1230" s="4">
        <f t="shared" si="44"/>
        <v>1994</v>
      </c>
    </row>
    <row r="1231" spans="19:23" x14ac:dyDescent="0.2">
      <c r="S1231" s="28" t="s">
        <v>217</v>
      </c>
      <c r="T1231" s="5">
        <v>1994</v>
      </c>
      <c r="U1231" s="233">
        <v>34467</v>
      </c>
      <c r="V1231" s="233" t="str">
        <f t="shared" si="43"/>
        <v>0513</v>
      </c>
      <c r="W1231" s="4">
        <f t="shared" si="44"/>
        <v>1994</v>
      </c>
    </row>
    <row r="1232" spans="19:23" x14ac:dyDescent="0.2">
      <c r="S1232" s="28" t="s">
        <v>218</v>
      </c>
      <c r="T1232" s="5">
        <v>1994</v>
      </c>
      <c r="U1232" s="233">
        <v>34468</v>
      </c>
      <c r="V1232" s="233" t="str">
        <f t="shared" si="43"/>
        <v>0514</v>
      </c>
      <c r="W1232" s="4">
        <f t="shared" si="44"/>
        <v>1994</v>
      </c>
    </row>
    <row r="1233" spans="19:23" x14ac:dyDescent="0.2">
      <c r="S1233" s="28" t="s">
        <v>219</v>
      </c>
      <c r="T1233" s="5">
        <v>1994</v>
      </c>
      <c r="U1233" s="233">
        <v>34469</v>
      </c>
      <c r="V1233" s="233" t="str">
        <f t="shared" si="43"/>
        <v>0515</v>
      </c>
      <c r="W1233" s="4">
        <f t="shared" si="44"/>
        <v>1994</v>
      </c>
    </row>
    <row r="1234" spans="19:23" x14ac:dyDescent="0.2">
      <c r="S1234" s="28" t="s">
        <v>220</v>
      </c>
      <c r="T1234" s="5">
        <v>1994</v>
      </c>
      <c r="U1234" s="233">
        <v>34470</v>
      </c>
      <c r="V1234" s="233" t="str">
        <f t="shared" si="43"/>
        <v>0516</v>
      </c>
      <c r="W1234" s="4">
        <f t="shared" si="44"/>
        <v>1994</v>
      </c>
    </row>
    <row r="1235" spans="19:23" x14ac:dyDescent="0.2">
      <c r="S1235" s="28" t="s">
        <v>221</v>
      </c>
      <c r="T1235" s="5">
        <v>1994</v>
      </c>
      <c r="U1235" s="233">
        <v>34471</v>
      </c>
      <c r="V1235" s="233" t="str">
        <f t="shared" si="43"/>
        <v>0517</v>
      </c>
      <c r="W1235" s="4">
        <f t="shared" si="44"/>
        <v>1994</v>
      </c>
    </row>
    <row r="1236" spans="19:23" x14ac:dyDescent="0.2">
      <c r="S1236" s="28" t="s">
        <v>222</v>
      </c>
      <c r="T1236" s="5">
        <v>1994</v>
      </c>
      <c r="U1236" s="233">
        <v>34472</v>
      </c>
      <c r="V1236" s="233" t="str">
        <f t="shared" si="43"/>
        <v>0518</v>
      </c>
      <c r="W1236" s="4">
        <f t="shared" si="44"/>
        <v>1994</v>
      </c>
    </row>
    <row r="1237" spans="19:23" x14ac:dyDescent="0.2">
      <c r="S1237" s="28" t="s">
        <v>223</v>
      </c>
      <c r="T1237" s="5">
        <v>1994</v>
      </c>
      <c r="U1237" s="233">
        <v>34473</v>
      </c>
      <c r="V1237" s="233" t="str">
        <f t="shared" si="43"/>
        <v>0519</v>
      </c>
      <c r="W1237" s="4">
        <f t="shared" si="44"/>
        <v>1994</v>
      </c>
    </row>
    <row r="1238" spans="19:23" x14ac:dyDescent="0.2">
      <c r="S1238" s="28" t="s">
        <v>224</v>
      </c>
      <c r="T1238" s="5">
        <v>1994</v>
      </c>
      <c r="U1238" s="233">
        <v>34474</v>
      </c>
      <c r="V1238" s="233" t="str">
        <f t="shared" si="43"/>
        <v>0520</v>
      </c>
      <c r="W1238" s="4">
        <f t="shared" si="44"/>
        <v>1994</v>
      </c>
    </row>
    <row r="1239" spans="19:23" x14ac:dyDescent="0.2">
      <c r="S1239" s="28" t="s">
        <v>225</v>
      </c>
      <c r="T1239" s="5">
        <v>1994</v>
      </c>
      <c r="U1239" s="233">
        <v>34475</v>
      </c>
      <c r="V1239" s="233" t="str">
        <f t="shared" si="43"/>
        <v>0521</v>
      </c>
      <c r="W1239" s="4">
        <f t="shared" si="44"/>
        <v>1994</v>
      </c>
    </row>
    <row r="1240" spans="19:23" x14ac:dyDescent="0.2">
      <c r="S1240" s="28" t="s">
        <v>226</v>
      </c>
      <c r="T1240" s="5">
        <v>1994</v>
      </c>
      <c r="U1240" s="233">
        <v>34476</v>
      </c>
      <c r="V1240" s="233" t="str">
        <f t="shared" si="43"/>
        <v>0522</v>
      </c>
      <c r="W1240" s="4">
        <f t="shared" si="44"/>
        <v>1994</v>
      </c>
    </row>
    <row r="1241" spans="19:23" x14ac:dyDescent="0.2">
      <c r="S1241" s="28" t="s">
        <v>227</v>
      </c>
      <c r="T1241" s="5">
        <v>1994</v>
      </c>
      <c r="U1241" s="233">
        <v>34477</v>
      </c>
      <c r="V1241" s="233" t="str">
        <f t="shared" si="43"/>
        <v>0523</v>
      </c>
      <c r="W1241" s="4">
        <f t="shared" si="44"/>
        <v>1994</v>
      </c>
    </row>
    <row r="1242" spans="19:23" x14ac:dyDescent="0.2">
      <c r="S1242" s="28" t="s">
        <v>228</v>
      </c>
      <c r="T1242" s="5">
        <v>1994</v>
      </c>
      <c r="U1242" s="233">
        <v>34478</v>
      </c>
      <c r="V1242" s="233" t="str">
        <f t="shared" si="43"/>
        <v>0524</v>
      </c>
      <c r="W1242" s="4">
        <f t="shared" si="44"/>
        <v>1994</v>
      </c>
    </row>
    <row r="1243" spans="19:23" x14ac:dyDescent="0.2">
      <c r="S1243" s="28" t="s">
        <v>229</v>
      </c>
      <c r="T1243" s="5">
        <v>1994</v>
      </c>
      <c r="U1243" s="233">
        <v>34479</v>
      </c>
      <c r="V1243" s="233" t="str">
        <f t="shared" si="43"/>
        <v>0525</v>
      </c>
      <c r="W1243" s="4">
        <f t="shared" si="44"/>
        <v>1994</v>
      </c>
    </row>
    <row r="1244" spans="19:23" x14ac:dyDescent="0.2">
      <c r="S1244" s="28" t="s">
        <v>230</v>
      </c>
      <c r="T1244" s="5">
        <v>1994</v>
      </c>
      <c r="U1244" s="233">
        <v>34480</v>
      </c>
      <c r="V1244" s="233" t="str">
        <f t="shared" si="43"/>
        <v>0526</v>
      </c>
      <c r="W1244" s="4">
        <f t="shared" si="44"/>
        <v>1994</v>
      </c>
    </row>
    <row r="1245" spans="19:23" x14ac:dyDescent="0.2">
      <c r="S1245" s="28" t="s">
        <v>231</v>
      </c>
      <c r="T1245" s="5">
        <v>1994</v>
      </c>
      <c r="U1245" s="233">
        <v>34481</v>
      </c>
      <c r="V1245" s="233" t="str">
        <f t="shared" si="43"/>
        <v>0527</v>
      </c>
      <c r="W1245" s="4">
        <f t="shared" si="44"/>
        <v>1994</v>
      </c>
    </row>
    <row r="1246" spans="19:23" x14ac:dyDescent="0.2">
      <c r="S1246" s="28" t="s">
        <v>232</v>
      </c>
      <c r="T1246" s="5">
        <v>1994</v>
      </c>
      <c r="U1246" s="233">
        <v>34482</v>
      </c>
      <c r="V1246" s="233" t="str">
        <f t="shared" si="43"/>
        <v>0528</v>
      </c>
      <c r="W1246" s="4">
        <f t="shared" si="44"/>
        <v>1994</v>
      </c>
    </row>
    <row r="1247" spans="19:23" x14ac:dyDescent="0.2">
      <c r="S1247" s="28" t="s">
        <v>233</v>
      </c>
      <c r="T1247" s="5">
        <v>1994</v>
      </c>
      <c r="U1247" s="233">
        <v>34483</v>
      </c>
      <c r="V1247" s="233" t="str">
        <f t="shared" si="43"/>
        <v>0529</v>
      </c>
      <c r="W1247" s="4">
        <f t="shared" si="44"/>
        <v>1994</v>
      </c>
    </row>
    <row r="1248" spans="19:23" x14ac:dyDescent="0.2">
      <c r="S1248" s="28" t="s">
        <v>234</v>
      </c>
      <c r="T1248" s="5">
        <v>1994</v>
      </c>
      <c r="U1248" s="233">
        <v>34484</v>
      </c>
      <c r="V1248" s="233" t="str">
        <f t="shared" si="43"/>
        <v>0530</v>
      </c>
      <c r="W1248" s="4">
        <f t="shared" si="44"/>
        <v>1994</v>
      </c>
    </row>
    <row r="1249" spans="19:23" x14ac:dyDescent="0.2">
      <c r="S1249" s="28" t="s">
        <v>235</v>
      </c>
      <c r="T1249" s="5">
        <v>1994</v>
      </c>
      <c r="U1249" s="233">
        <v>34485</v>
      </c>
      <c r="V1249" s="233" t="str">
        <f t="shared" si="43"/>
        <v>0531</v>
      </c>
      <c r="W1249" s="4">
        <f t="shared" si="44"/>
        <v>1994</v>
      </c>
    </row>
    <row r="1250" spans="19:23" x14ac:dyDescent="0.2">
      <c r="S1250" s="28" t="s">
        <v>236</v>
      </c>
      <c r="T1250" s="5">
        <v>1994</v>
      </c>
      <c r="U1250" s="233">
        <v>34486</v>
      </c>
      <c r="V1250" s="233" t="str">
        <f t="shared" si="43"/>
        <v>0601</v>
      </c>
      <c r="W1250" s="4">
        <f t="shared" si="44"/>
        <v>1994</v>
      </c>
    </row>
    <row r="1251" spans="19:23" x14ac:dyDescent="0.2">
      <c r="S1251" s="28" t="s">
        <v>237</v>
      </c>
      <c r="T1251" s="5">
        <v>1994</v>
      </c>
      <c r="U1251" s="233">
        <v>34487</v>
      </c>
      <c r="V1251" s="233" t="str">
        <f t="shared" si="43"/>
        <v>0602</v>
      </c>
      <c r="W1251" s="4">
        <f t="shared" si="44"/>
        <v>1994</v>
      </c>
    </row>
    <row r="1252" spans="19:23" x14ac:dyDescent="0.2">
      <c r="S1252" s="28" t="s">
        <v>238</v>
      </c>
      <c r="T1252" s="5">
        <v>1994</v>
      </c>
      <c r="U1252" s="233">
        <v>34488</v>
      </c>
      <c r="V1252" s="233" t="str">
        <f t="shared" si="43"/>
        <v>0603</v>
      </c>
      <c r="W1252" s="4">
        <f t="shared" si="44"/>
        <v>1994</v>
      </c>
    </row>
    <row r="1253" spans="19:23" x14ac:dyDescent="0.2">
      <c r="S1253" s="28" t="s">
        <v>239</v>
      </c>
      <c r="T1253" s="5">
        <v>1994</v>
      </c>
      <c r="U1253" s="233">
        <v>34489</v>
      </c>
      <c r="V1253" s="233" t="str">
        <f t="shared" si="43"/>
        <v>0604</v>
      </c>
      <c r="W1253" s="4">
        <f t="shared" si="44"/>
        <v>1994</v>
      </c>
    </row>
    <row r="1254" spans="19:23" x14ac:dyDescent="0.2">
      <c r="S1254" s="28" t="s">
        <v>240</v>
      </c>
      <c r="T1254" s="5">
        <v>1994</v>
      </c>
      <c r="U1254" s="233">
        <v>34490</v>
      </c>
      <c r="V1254" s="233" t="str">
        <f t="shared" si="43"/>
        <v>0605</v>
      </c>
      <c r="W1254" s="4">
        <f t="shared" si="44"/>
        <v>1994</v>
      </c>
    </row>
    <row r="1255" spans="19:23" x14ac:dyDescent="0.2">
      <c r="S1255" s="28" t="s">
        <v>241</v>
      </c>
      <c r="T1255" s="5">
        <v>1994</v>
      </c>
      <c r="U1255" s="233">
        <v>34491</v>
      </c>
      <c r="V1255" s="233" t="str">
        <f t="shared" si="43"/>
        <v>0606</v>
      </c>
      <c r="W1255" s="4">
        <f t="shared" si="44"/>
        <v>1994</v>
      </c>
    </row>
    <row r="1256" spans="19:23" x14ac:dyDescent="0.2">
      <c r="S1256" s="28" t="s">
        <v>242</v>
      </c>
      <c r="T1256" s="5">
        <v>1994</v>
      </c>
      <c r="U1256" s="233">
        <v>34492</v>
      </c>
      <c r="V1256" s="233" t="str">
        <f t="shared" si="43"/>
        <v>0607</v>
      </c>
      <c r="W1256" s="4">
        <f t="shared" si="44"/>
        <v>1994</v>
      </c>
    </row>
    <row r="1257" spans="19:23" x14ac:dyDescent="0.2">
      <c r="S1257" s="28" t="s">
        <v>243</v>
      </c>
      <c r="T1257" s="5">
        <v>1994</v>
      </c>
      <c r="U1257" s="233">
        <v>34493</v>
      </c>
      <c r="V1257" s="233" t="str">
        <f t="shared" si="43"/>
        <v>0608</v>
      </c>
      <c r="W1257" s="4">
        <f t="shared" si="44"/>
        <v>1994</v>
      </c>
    </row>
    <row r="1258" spans="19:23" x14ac:dyDescent="0.2">
      <c r="S1258" s="28" t="s">
        <v>244</v>
      </c>
      <c r="T1258" s="5">
        <v>1994</v>
      </c>
      <c r="U1258" s="233">
        <v>34494</v>
      </c>
      <c r="V1258" s="233" t="str">
        <f t="shared" si="43"/>
        <v>0609</v>
      </c>
      <c r="W1258" s="4">
        <f t="shared" si="44"/>
        <v>1994</v>
      </c>
    </row>
    <row r="1259" spans="19:23" x14ac:dyDescent="0.2">
      <c r="S1259" s="28" t="s">
        <v>245</v>
      </c>
      <c r="T1259" s="5">
        <v>1994</v>
      </c>
      <c r="U1259" s="233">
        <v>34495</v>
      </c>
      <c r="V1259" s="233" t="str">
        <f t="shared" si="43"/>
        <v>0610</v>
      </c>
      <c r="W1259" s="4">
        <f t="shared" si="44"/>
        <v>1994</v>
      </c>
    </row>
    <row r="1260" spans="19:23" x14ac:dyDescent="0.2">
      <c r="S1260" s="28" t="s">
        <v>246</v>
      </c>
      <c r="T1260" s="5">
        <v>1994</v>
      </c>
      <c r="U1260" s="233">
        <v>34496</v>
      </c>
      <c r="V1260" s="233" t="str">
        <f t="shared" si="43"/>
        <v>0611</v>
      </c>
      <c r="W1260" s="4">
        <f t="shared" si="44"/>
        <v>1994</v>
      </c>
    </row>
    <row r="1261" spans="19:23" x14ac:dyDescent="0.2">
      <c r="S1261" s="28" t="s">
        <v>247</v>
      </c>
      <c r="T1261" s="5">
        <v>1994</v>
      </c>
      <c r="U1261" s="233">
        <v>34497</v>
      </c>
      <c r="V1261" s="233" t="str">
        <f t="shared" si="43"/>
        <v>0612</v>
      </c>
      <c r="W1261" s="4">
        <f t="shared" si="44"/>
        <v>1994</v>
      </c>
    </row>
    <row r="1262" spans="19:23" x14ac:dyDescent="0.2">
      <c r="S1262" s="28" t="s">
        <v>248</v>
      </c>
      <c r="T1262" s="5">
        <v>1994</v>
      </c>
      <c r="U1262" s="233">
        <v>34498</v>
      </c>
      <c r="V1262" s="233" t="str">
        <f t="shared" si="43"/>
        <v>0613</v>
      </c>
      <c r="W1262" s="4">
        <f t="shared" si="44"/>
        <v>1994</v>
      </c>
    </row>
    <row r="1263" spans="19:23" x14ac:dyDescent="0.2">
      <c r="S1263" s="28" t="s">
        <v>249</v>
      </c>
      <c r="T1263" s="5">
        <v>1994</v>
      </c>
      <c r="U1263" s="233">
        <v>34499</v>
      </c>
      <c r="V1263" s="233" t="str">
        <f t="shared" si="43"/>
        <v>0614</v>
      </c>
      <c r="W1263" s="4">
        <f t="shared" si="44"/>
        <v>1994</v>
      </c>
    </row>
    <row r="1264" spans="19:23" x14ac:dyDescent="0.2">
      <c r="S1264" s="28" t="s">
        <v>250</v>
      </c>
      <c r="T1264" s="5">
        <v>1994</v>
      </c>
      <c r="U1264" s="233">
        <v>34500</v>
      </c>
      <c r="V1264" s="233" t="str">
        <f t="shared" si="43"/>
        <v>0615</v>
      </c>
      <c r="W1264" s="4">
        <f t="shared" si="44"/>
        <v>1994</v>
      </c>
    </row>
    <row r="1265" spans="19:23" x14ac:dyDescent="0.2">
      <c r="S1265" s="28" t="s">
        <v>251</v>
      </c>
      <c r="T1265" s="5">
        <v>1994</v>
      </c>
      <c r="U1265" s="233">
        <v>34501</v>
      </c>
      <c r="V1265" s="233" t="str">
        <f t="shared" si="43"/>
        <v>0616</v>
      </c>
      <c r="W1265" s="4">
        <f t="shared" si="44"/>
        <v>1994</v>
      </c>
    </row>
    <row r="1266" spans="19:23" x14ac:dyDescent="0.2">
      <c r="S1266" s="28" t="s">
        <v>252</v>
      </c>
      <c r="T1266" s="5">
        <v>1994</v>
      </c>
      <c r="U1266" s="233">
        <v>34502</v>
      </c>
      <c r="V1266" s="233" t="str">
        <f t="shared" si="43"/>
        <v>0617</v>
      </c>
      <c r="W1266" s="4">
        <f t="shared" si="44"/>
        <v>1994</v>
      </c>
    </row>
    <row r="1267" spans="19:23" x14ac:dyDescent="0.2">
      <c r="S1267" s="28" t="s">
        <v>253</v>
      </c>
      <c r="T1267" s="5">
        <v>1994</v>
      </c>
      <c r="U1267" s="233">
        <v>34503</v>
      </c>
      <c r="V1267" s="233" t="str">
        <f t="shared" si="43"/>
        <v>0618</v>
      </c>
      <c r="W1267" s="4">
        <f t="shared" si="44"/>
        <v>1994</v>
      </c>
    </row>
    <row r="1268" spans="19:23" x14ac:dyDescent="0.2">
      <c r="S1268" s="28" t="s">
        <v>254</v>
      </c>
      <c r="T1268" s="5">
        <v>1994</v>
      </c>
      <c r="U1268" s="233">
        <v>34504</v>
      </c>
      <c r="V1268" s="233" t="str">
        <f t="shared" si="43"/>
        <v>0619</v>
      </c>
      <c r="W1268" s="4">
        <f t="shared" si="44"/>
        <v>1994</v>
      </c>
    </row>
    <row r="1269" spans="19:23" x14ac:dyDescent="0.2">
      <c r="S1269" s="28" t="s">
        <v>255</v>
      </c>
      <c r="T1269" s="5">
        <v>1994</v>
      </c>
      <c r="U1269" s="233">
        <v>34505</v>
      </c>
      <c r="V1269" s="233" t="str">
        <f t="shared" si="43"/>
        <v>0620</v>
      </c>
      <c r="W1269" s="4">
        <f t="shared" si="44"/>
        <v>1994</v>
      </c>
    </row>
    <row r="1270" spans="19:23" x14ac:dyDescent="0.2">
      <c r="S1270" s="28" t="s">
        <v>256</v>
      </c>
      <c r="T1270" s="5">
        <v>1994</v>
      </c>
      <c r="U1270" s="233">
        <v>34506</v>
      </c>
      <c r="V1270" s="233" t="str">
        <f t="shared" si="43"/>
        <v>0621</v>
      </c>
      <c r="W1270" s="4">
        <f t="shared" si="44"/>
        <v>1994</v>
      </c>
    </row>
    <row r="1271" spans="19:23" x14ac:dyDescent="0.2">
      <c r="S1271" s="28" t="s">
        <v>257</v>
      </c>
      <c r="T1271" s="5">
        <v>1994</v>
      </c>
      <c r="U1271" s="233">
        <v>34507</v>
      </c>
      <c r="V1271" s="233" t="str">
        <f t="shared" si="43"/>
        <v>0622</v>
      </c>
      <c r="W1271" s="4">
        <f t="shared" si="44"/>
        <v>1994</v>
      </c>
    </row>
    <row r="1272" spans="19:23" x14ac:dyDescent="0.2">
      <c r="S1272" s="28" t="s">
        <v>258</v>
      </c>
      <c r="T1272" s="5">
        <v>1994</v>
      </c>
      <c r="U1272" s="233">
        <v>34508</v>
      </c>
      <c r="V1272" s="233" t="str">
        <f t="shared" si="43"/>
        <v>0623</v>
      </c>
      <c r="W1272" s="4">
        <f t="shared" si="44"/>
        <v>1994</v>
      </c>
    </row>
    <row r="1273" spans="19:23" x14ac:dyDescent="0.2">
      <c r="S1273" s="28" t="s">
        <v>259</v>
      </c>
      <c r="T1273" s="5">
        <v>1994</v>
      </c>
      <c r="U1273" s="233">
        <v>34509</v>
      </c>
      <c r="V1273" s="233" t="str">
        <f t="shared" si="43"/>
        <v>0624</v>
      </c>
      <c r="W1273" s="4">
        <f t="shared" si="44"/>
        <v>1994</v>
      </c>
    </row>
    <row r="1274" spans="19:23" x14ac:dyDescent="0.2">
      <c r="S1274" s="28" t="s">
        <v>260</v>
      </c>
      <c r="T1274" s="5">
        <v>1994</v>
      </c>
      <c r="U1274" s="233">
        <v>34510</v>
      </c>
      <c r="V1274" s="233" t="str">
        <f t="shared" si="43"/>
        <v>0625</v>
      </c>
      <c r="W1274" s="4">
        <f t="shared" si="44"/>
        <v>1994</v>
      </c>
    </row>
    <row r="1275" spans="19:23" x14ac:dyDescent="0.2">
      <c r="S1275" s="28" t="s">
        <v>261</v>
      </c>
      <c r="T1275" s="5">
        <v>1994</v>
      </c>
      <c r="U1275" s="233">
        <v>34511</v>
      </c>
      <c r="V1275" s="233" t="str">
        <f t="shared" si="43"/>
        <v>0626</v>
      </c>
      <c r="W1275" s="4">
        <f t="shared" si="44"/>
        <v>1994</v>
      </c>
    </row>
    <row r="1276" spans="19:23" x14ac:dyDescent="0.2">
      <c r="S1276" s="28" t="s">
        <v>262</v>
      </c>
      <c r="T1276" s="5">
        <v>1994</v>
      </c>
      <c r="U1276" s="233">
        <v>34512</v>
      </c>
      <c r="V1276" s="233" t="str">
        <f t="shared" si="43"/>
        <v>0627</v>
      </c>
      <c r="W1276" s="4">
        <f t="shared" si="44"/>
        <v>1994</v>
      </c>
    </row>
    <row r="1277" spans="19:23" x14ac:dyDescent="0.2">
      <c r="S1277" s="28" t="s">
        <v>263</v>
      </c>
      <c r="T1277" s="5">
        <v>1994</v>
      </c>
      <c r="U1277" s="233">
        <v>34513</v>
      </c>
      <c r="V1277" s="233" t="str">
        <f t="shared" si="43"/>
        <v>0628</v>
      </c>
      <c r="W1277" s="4">
        <f t="shared" si="44"/>
        <v>1994</v>
      </c>
    </row>
    <row r="1278" spans="19:23" x14ac:dyDescent="0.2">
      <c r="S1278" s="28" t="s">
        <v>264</v>
      </c>
      <c r="T1278" s="5">
        <v>1994</v>
      </c>
      <c r="U1278" s="233">
        <v>34514</v>
      </c>
      <c r="V1278" s="233" t="str">
        <f t="shared" si="43"/>
        <v>0629</v>
      </c>
      <c r="W1278" s="4">
        <f t="shared" si="44"/>
        <v>1994</v>
      </c>
    </row>
    <row r="1279" spans="19:23" x14ac:dyDescent="0.2">
      <c r="S1279" s="28" t="s">
        <v>265</v>
      </c>
      <c r="T1279" s="5">
        <v>1994</v>
      </c>
      <c r="U1279" s="233">
        <v>34515</v>
      </c>
      <c r="V1279" s="233" t="str">
        <f t="shared" si="43"/>
        <v>0630</v>
      </c>
      <c r="W1279" s="4">
        <f t="shared" si="44"/>
        <v>1994</v>
      </c>
    </row>
    <row r="1280" spans="19:23" x14ac:dyDescent="0.2">
      <c r="S1280" s="28" t="s">
        <v>266</v>
      </c>
      <c r="T1280" s="5">
        <v>1994</v>
      </c>
      <c r="U1280" s="233">
        <v>34516</v>
      </c>
      <c r="V1280" s="233" t="str">
        <f t="shared" si="43"/>
        <v>0701</v>
      </c>
      <c r="W1280" s="4">
        <f t="shared" si="44"/>
        <v>1994</v>
      </c>
    </row>
    <row r="1281" spans="19:23" x14ac:dyDescent="0.2">
      <c r="S1281" s="28" t="s">
        <v>267</v>
      </c>
      <c r="T1281" s="5">
        <v>1994</v>
      </c>
      <c r="U1281" s="233">
        <v>34517</v>
      </c>
      <c r="V1281" s="233" t="str">
        <f t="shared" si="43"/>
        <v>0702</v>
      </c>
      <c r="W1281" s="4">
        <f t="shared" si="44"/>
        <v>1994</v>
      </c>
    </row>
    <row r="1282" spans="19:23" x14ac:dyDescent="0.2">
      <c r="S1282" s="28" t="s">
        <v>268</v>
      </c>
      <c r="T1282" s="5">
        <v>1994</v>
      </c>
      <c r="U1282" s="233">
        <v>34518</v>
      </c>
      <c r="V1282" s="233" t="str">
        <f t="shared" si="43"/>
        <v>0703</v>
      </c>
      <c r="W1282" s="4">
        <f t="shared" si="44"/>
        <v>1994</v>
      </c>
    </row>
    <row r="1283" spans="19:23" x14ac:dyDescent="0.2">
      <c r="S1283" s="28" t="s">
        <v>269</v>
      </c>
      <c r="T1283" s="5">
        <v>1994</v>
      </c>
      <c r="U1283" s="233">
        <v>34519</v>
      </c>
      <c r="V1283" s="233" t="str">
        <f t="shared" si="43"/>
        <v>0704</v>
      </c>
      <c r="W1283" s="4">
        <f t="shared" si="44"/>
        <v>1994</v>
      </c>
    </row>
    <row r="1284" spans="19:23" x14ac:dyDescent="0.2">
      <c r="S1284" s="28" t="s">
        <v>270</v>
      </c>
      <c r="T1284" s="5">
        <v>1994</v>
      </c>
      <c r="U1284" s="233">
        <v>34520</v>
      </c>
      <c r="V1284" s="233" t="str">
        <f t="shared" ref="V1284:V1347" si="45">TEXT(MONTH(U1284),"00") &amp;TEXT(DAY(U1284),"00")</f>
        <v>0705</v>
      </c>
      <c r="W1284" s="4">
        <f t="shared" ref="W1284:W1347" si="46">YEAR(U1284)</f>
        <v>1994</v>
      </c>
    </row>
    <row r="1285" spans="19:23" x14ac:dyDescent="0.2">
      <c r="S1285" s="28" t="s">
        <v>271</v>
      </c>
      <c r="T1285" s="5">
        <v>1994</v>
      </c>
      <c r="U1285" s="233">
        <v>34521</v>
      </c>
      <c r="V1285" s="233" t="str">
        <f t="shared" si="45"/>
        <v>0706</v>
      </c>
      <c r="W1285" s="4">
        <f t="shared" si="46"/>
        <v>1994</v>
      </c>
    </row>
    <row r="1286" spans="19:23" x14ac:dyDescent="0.2">
      <c r="S1286" s="28" t="s">
        <v>272</v>
      </c>
      <c r="T1286" s="5">
        <v>1994</v>
      </c>
      <c r="U1286" s="233">
        <v>34522</v>
      </c>
      <c r="V1286" s="233" t="str">
        <f t="shared" si="45"/>
        <v>0707</v>
      </c>
      <c r="W1286" s="4">
        <f t="shared" si="46"/>
        <v>1994</v>
      </c>
    </row>
    <row r="1287" spans="19:23" x14ac:dyDescent="0.2">
      <c r="S1287" s="28" t="s">
        <v>273</v>
      </c>
      <c r="T1287" s="5">
        <v>1994</v>
      </c>
      <c r="U1287" s="233">
        <v>34523</v>
      </c>
      <c r="V1287" s="233" t="str">
        <f t="shared" si="45"/>
        <v>0708</v>
      </c>
      <c r="W1287" s="4">
        <f t="shared" si="46"/>
        <v>1994</v>
      </c>
    </row>
    <row r="1288" spans="19:23" x14ac:dyDescent="0.2">
      <c r="S1288" s="28" t="s">
        <v>274</v>
      </c>
      <c r="T1288" s="5">
        <v>1994</v>
      </c>
      <c r="U1288" s="233">
        <v>34524</v>
      </c>
      <c r="V1288" s="233" t="str">
        <f t="shared" si="45"/>
        <v>0709</v>
      </c>
      <c r="W1288" s="4">
        <f t="shared" si="46"/>
        <v>1994</v>
      </c>
    </row>
    <row r="1289" spans="19:23" x14ac:dyDescent="0.2">
      <c r="S1289" s="28" t="s">
        <v>275</v>
      </c>
      <c r="T1289" s="5">
        <v>1994</v>
      </c>
      <c r="U1289" s="233">
        <v>34525</v>
      </c>
      <c r="V1289" s="233" t="str">
        <f t="shared" si="45"/>
        <v>0710</v>
      </c>
      <c r="W1289" s="4">
        <f t="shared" si="46"/>
        <v>1994</v>
      </c>
    </row>
    <row r="1290" spans="19:23" x14ac:dyDescent="0.2">
      <c r="S1290" s="28" t="s">
        <v>276</v>
      </c>
      <c r="T1290" s="5">
        <v>1994</v>
      </c>
      <c r="U1290" s="233">
        <v>34526</v>
      </c>
      <c r="V1290" s="233" t="str">
        <f t="shared" si="45"/>
        <v>0711</v>
      </c>
      <c r="W1290" s="4">
        <f t="shared" si="46"/>
        <v>1994</v>
      </c>
    </row>
    <row r="1291" spans="19:23" x14ac:dyDescent="0.2">
      <c r="S1291" s="28" t="s">
        <v>277</v>
      </c>
      <c r="T1291" s="5">
        <v>1994</v>
      </c>
      <c r="U1291" s="233">
        <v>34527</v>
      </c>
      <c r="V1291" s="233" t="str">
        <f t="shared" si="45"/>
        <v>0712</v>
      </c>
      <c r="W1291" s="4">
        <f t="shared" si="46"/>
        <v>1994</v>
      </c>
    </row>
    <row r="1292" spans="19:23" x14ac:dyDescent="0.2">
      <c r="S1292" s="28" t="s">
        <v>278</v>
      </c>
      <c r="T1292" s="5">
        <v>1994</v>
      </c>
      <c r="U1292" s="233">
        <v>34528</v>
      </c>
      <c r="V1292" s="233" t="str">
        <f t="shared" si="45"/>
        <v>0713</v>
      </c>
      <c r="W1292" s="4">
        <f t="shared" si="46"/>
        <v>1994</v>
      </c>
    </row>
    <row r="1293" spans="19:23" x14ac:dyDescent="0.2">
      <c r="S1293" s="28" t="s">
        <v>279</v>
      </c>
      <c r="T1293" s="5">
        <v>1994</v>
      </c>
      <c r="U1293" s="233">
        <v>34529</v>
      </c>
      <c r="V1293" s="233" t="str">
        <f t="shared" si="45"/>
        <v>0714</v>
      </c>
      <c r="W1293" s="4">
        <f t="shared" si="46"/>
        <v>1994</v>
      </c>
    </row>
    <row r="1294" spans="19:23" x14ac:dyDescent="0.2">
      <c r="S1294" s="28" t="s">
        <v>280</v>
      </c>
      <c r="T1294" s="5">
        <v>1994</v>
      </c>
      <c r="U1294" s="233">
        <v>34530</v>
      </c>
      <c r="V1294" s="233" t="str">
        <f t="shared" si="45"/>
        <v>0715</v>
      </c>
      <c r="W1294" s="4">
        <f t="shared" si="46"/>
        <v>1994</v>
      </c>
    </row>
    <row r="1295" spans="19:23" x14ac:dyDescent="0.2">
      <c r="S1295" s="28" t="s">
        <v>281</v>
      </c>
      <c r="T1295" s="5">
        <v>1994</v>
      </c>
      <c r="U1295" s="233">
        <v>34531</v>
      </c>
      <c r="V1295" s="233" t="str">
        <f t="shared" si="45"/>
        <v>0716</v>
      </c>
      <c r="W1295" s="4">
        <f t="shared" si="46"/>
        <v>1994</v>
      </c>
    </row>
    <row r="1296" spans="19:23" x14ac:dyDescent="0.2">
      <c r="S1296" s="28" t="s">
        <v>282</v>
      </c>
      <c r="T1296" s="5">
        <v>1994</v>
      </c>
      <c r="U1296" s="233">
        <v>34532</v>
      </c>
      <c r="V1296" s="233" t="str">
        <f t="shared" si="45"/>
        <v>0717</v>
      </c>
      <c r="W1296" s="4">
        <f t="shared" si="46"/>
        <v>1994</v>
      </c>
    </row>
    <row r="1297" spans="19:23" x14ac:dyDescent="0.2">
      <c r="S1297" s="28" t="s">
        <v>283</v>
      </c>
      <c r="T1297" s="5">
        <v>1994</v>
      </c>
      <c r="U1297" s="233">
        <v>34533</v>
      </c>
      <c r="V1297" s="233" t="str">
        <f t="shared" si="45"/>
        <v>0718</v>
      </c>
      <c r="W1297" s="4">
        <f t="shared" si="46"/>
        <v>1994</v>
      </c>
    </row>
    <row r="1298" spans="19:23" x14ac:dyDescent="0.2">
      <c r="S1298" s="28" t="s">
        <v>284</v>
      </c>
      <c r="T1298" s="5">
        <v>1994</v>
      </c>
      <c r="U1298" s="233">
        <v>34534</v>
      </c>
      <c r="V1298" s="233" t="str">
        <f t="shared" si="45"/>
        <v>0719</v>
      </c>
      <c r="W1298" s="4">
        <f t="shared" si="46"/>
        <v>1994</v>
      </c>
    </row>
    <row r="1299" spans="19:23" x14ac:dyDescent="0.2">
      <c r="S1299" s="28" t="s">
        <v>285</v>
      </c>
      <c r="T1299" s="5">
        <v>1994</v>
      </c>
      <c r="U1299" s="233">
        <v>34535</v>
      </c>
      <c r="V1299" s="233" t="str">
        <f t="shared" si="45"/>
        <v>0720</v>
      </c>
      <c r="W1299" s="4">
        <f t="shared" si="46"/>
        <v>1994</v>
      </c>
    </row>
    <row r="1300" spans="19:23" x14ac:dyDescent="0.2">
      <c r="S1300" s="28" t="s">
        <v>286</v>
      </c>
      <c r="T1300" s="5">
        <v>1994</v>
      </c>
      <c r="U1300" s="233">
        <v>34536</v>
      </c>
      <c r="V1300" s="233" t="str">
        <f t="shared" si="45"/>
        <v>0721</v>
      </c>
      <c r="W1300" s="4">
        <f t="shared" si="46"/>
        <v>1994</v>
      </c>
    </row>
    <row r="1301" spans="19:23" x14ac:dyDescent="0.2">
      <c r="S1301" s="28" t="s">
        <v>287</v>
      </c>
      <c r="T1301" s="5">
        <v>1994</v>
      </c>
      <c r="U1301" s="233">
        <v>34537</v>
      </c>
      <c r="V1301" s="233" t="str">
        <f t="shared" si="45"/>
        <v>0722</v>
      </c>
      <c r="W1301" s="4">
        <f t="shared" si="46"/>
        <v>1994</v>
      </c>
    </row>
    <row r="1302" spans="19:23" x14ac:dyDescent="0.2">
      <c r="S1302" s="28" t="s">
        <v>288</v>
      </c>
      <c r="T1302" s="5">
        <v>1994</v>
      </c>
      <c r="U1302" s="233">
        <v>34538</v>
      </c>
      <c r="V1302" s="233" t="str">
        <f t="shared" si="45"/>
        <v>0723</v>
      </c>
      <c r="W1302" s="4">
        <f t="shared" si="46"/>
        <v>1994</v>
      </c>
    </row>
    <row r="1303" spans="19:23" x14ac:dyDescent="0.2">
      <c r="S1303" s="28" t="s">
        <v>289</v>
      </c>
      <c r="T1303" s="5">
        <v>1994</v>
      </c>
      <c r="U1303" s="233">
        <v>34539</v>
      </c>
      <c r="V1303" s="233" t="str">
        <f t="shared" si="45"/>
        <v>0724</v>
      </c>
      <c r="W1303" s="4">
        <f t="shared" si="46"/>
        <v>1994</v>
      </c>
    </row>
    <row r="1304" spans="19:23" x14ac:dyDescent="0.2">
      <c r="S1304" s="28" t="s">
        <v>290</v>
      </c>
      <c r="T1304" s="5">
        <v>1994</v>
      </c>
      <c r="U1304" s="233">
        <v>34540</v>
      </c>
      <c r="V1304" s="233" t="str">
        <f t="shared" si="45"/>
        <v>0725</v>
      </c>
      <c r="W1304" s="4">
        <f t="shared" si="46"/>
        <v>1994</v>
      </c>
    </row>
    <row r="1305" spans="19:23" x14ac:dyDescent="0.2">
      <c r="S1305" s="28" t="s">
        <v>291</v>
      </c>
      <c r="T1305" s="5">
        <v>1994</v>
      </c>
      <c r="U1305" s="233">
        <v>34541</v>
      </c>
      <c r="V1305" s="233" t="str">
        <f t="shared" si="45"/>
        <v>0726</v>
      </c>
      <c r="W1305" s="4">
        <f t="shared" si="46"/>
        <v>1994</v>
      </c>
    </row>
    <row r="1306" spans="19:23" x14ac:dyDescent="0.2">
      <c r="S1306" s="28" t="s">
        <v>292</v>
      </c>
      <c r="T1306" s="5">
        <v>1994</v>
      </c>
      <c r="U1306" s="233">
        <v>34542</v>
      </c>
      <c r="V1306" s="233" t="str">
        <f t="shared" si="45"/>
        <v>0727</v>
      </c>
      <c r="W1306" s="4">
        <f t="shared" si="46"/>
        <v>1994</v>
      </c>
    </row>
    <row r="1307" spans="19:23" x14ac:dyDescent="0.2">
      <c r="S1307" s="28" t="s">
        <v>293</v>
      </c>
      <c r="T1307" s="5">
        <v>1994</v>
      </c>
      <c r="U1307" s="233">
        <v>34543</v>
      </c>
      <c r="V1307" s="233" t="str">
        <f t="shared" si="45"/>
        <v>0728</v>
      </c>
      <c r="W1307" s="4">
        <f t="shared" si="46"/>
        <v>1994</v>
      </c>
    </row>
    <row r="1308" spans="19:23" x14ac:dyDescent="0.2">
      <c r="S1308" s="28" t="s">
        <v>294</v>
      </c>
      <c r="T1308" s="5">
        <v>1994</v>
      </c>
      <c r="U1308" s="233">
        <v>34544</v>
      </c>
      <c r="V1308" s="233" t="str">
        <f t="shared" si="45"/>
        <v>0729</v>
      </c>
      <c r="W1308" s="4">
        <f t="shared" si="46"/>
        <v>1994</v>
      </c>
    </row>
    <row r="1309" spans="19:23" x14ac:dyDescent="0.2">
      <c r="S1309" s="28" t="s">
        <v>295</v>
      </c>
      <c r="T1309" s="5">
        <v>1994</v>
      </c>
      <c r="U1309" s="233">
        <v>34545</v>
      </c>
      <c r="V1309" s="233" t="str">
        <f t="shared" si="45"/>
        <v>0730</v>
      </c>
      <c r="W1309" s="4">
        <f t="shared" si="46"/>
        <v>1994</v>
      </c>
    </row>
    <row r="1310" spans="19:23" x14ac:dyDescent="0.2">
      <c r="S1310" s="28" t="s">
        <v>296</v>
      </c>
      <c r="T1310" s="5">
        <v>1994</v>
      </c>
      <c r="U1310" s="233">
        <v>34546</v>
      </c>
      <c r="V1310" s="233" t="str">
        <f t="shared" si="45"/>
        <v>0731</v>
      </c>
      <c r="W1310" s="4">
        <f t="shared" si="46"/>
        <v>1994</v>
      </c>
    </row>
    <row r="1311" spans="19:23" x14ac:dyDescent="0.2">
      <c r="S1311" s="28" t="s">
        <v>297</v>
      </c>
      <c r="T1311" s="5">
        <v>1994</v>
      </c>
      <c r="U1311" s="233">
        <v>34547</v>
      </c>
      <c r="V1311" s="233" t="str">
        <f t="shared" si="45"/>
        <v>0801</v>
      </c>
      <c r="W1311" s="4">
        <f t="shared" si="46"/>
        <v>1994</v>
      </c>
    </row>
    <row r="1312" spans="19:23" x14ac:dyDescent="0.2">
      <c r="S1312" s="28" t="s">
        <v>298</v>
      </c>
      <c r="T1312" s="5">
        <v>1994</v>
      </c>
      <c r="U1312" s="233">
        <v>34548</v>
      </c>
      <c r="V1312" s="233" t="str">
        <f t="shared" si="45"/>
        <v>0802</v>
      </c>
      <c r="W1312" s="4">
        <f t="shared" si="46"/>
        <v>1994</v>
      </c>
    </row>
    <row r="1313" spans="19:23" x14ac:dyDescent="0.2">
      <c r="S1313" s="28" t="s">
        <v>299</v>
      </c>
      <c r="T1313" s="5">
        <v>1994</v>
      </c>
      <c r="U1313" s="233">
        <v>34549</v>
      </c>
      <c r="V1313" s="233" t="str">
        <f t="shared" si="45"/>
        <v>0803</v>
      </c>
      <c r="W1313" s="4">
        <f t="shared" si="46"/>
        <v>1994</v>
      </c>
    </row>
    <row r="1314" spans="19:23" x14ac:dyDescent="0.2">
      <c r="S1314" s="28" t="s">
        <v>300</v>
      </c>
      <c r="T1314" s="5">
        <v>1994</v>
      </c>
      <c r="U1314" s="233">
        <v>34550</v>
      </c>
      <c r="V1314" s="233" t="str">
        <f t="shared" si="45"/>
        <v>0804</v>
      </c>
      <c r="W1314" s="4">
        <f t="shared" si="46"/>
        <v>1994</v>
      </c>
    </row>
    <row r="1315" spans="19:23" x14ac:dyDescent="0.2">
      <c r="S1315" s="28" t="s">
        <v>301</v>
      </c>
      <c r="T1315" s="5">
        <v>1994</v>
      </c>
      <c r="U1315" s="233">
        <v>34551</v>
      </c>
      <c r="V1315" s="233" t="str">
        <f t="shared" si="45"/>
        <v>0805</v>
      </c>
      <c r="W1315" s="4">
        <f t="shared" si="46"/>
        <v>1994</v>
      </c>
    </row>
    <row r="1316" spans="19:23" x14ac:dyDescent="0.2">
      <c r="S1316" s="28" t="s">
        <v>302</v>
      </c>
      <c r="T1316" s="5">
        <v>1994</v>
      </c>
      <c r="U1316" s="233">
        <v>34552</v>
      </c>
      <c r="V1316" s="233" t="str">
        <f t="shared" si="45"/>
        <v>0806</v>
      </c>
      <c r="W1316" s="4">
        <f t="shared" si="46"/>
        <v>1994</v>
      </c>
    </row>
    <row r="1317" spans="19:23" x14ac:dyDescent="0.2">
      <c r="S1317" s="28" t="s">
        <v>303</v>
      </c>
      <c r="T1317" s="5">
        <v>1994</v>
      </c>
      <c r="U1317" s="233">
        <v>34553</v>
      </c>
      <c r="V1317" s="233" t="str">
        <f t="shared" si="45"/>
        <v>0807</v>
      </c>
      <c r="W1317" s="4">
        <f t="shared" si="46"/>
        <v>1994</v>
      </c>
    </row>
    <row r="1318" spans="19:23" x14ac:dyDescent="0.2">
      <c r="S1318" s="28" t="s">
        <v>304</v>
      </c>
      <c r="T1318" s="5">
        <v>1994</v>
      </c>
      <c r="U1318" s="233">
        <v>34554</v>
      </c>
      <c r="V1318" s="233" t="str">
        <f t="shared" si="45"/>
        <v>0808</v>
      </c>
      <c r="W1318" s="4">
        <f t="shared" si="46"/>
        <v>1994</v>
      </c>
    </row>
    <row r="1319" spans="19:23" x14ac:dyDescent="0.2">
      <c r="S1319" s="28" t="s">
        <v>305</v>
      </c>
      <c r="T1319" s="5">
        <v>1994</v>
      </c>
      <c r="U1319" s="233">
        <v>34555</v>
      </c>
      <c r="V1319" s="233" t="str">
        <f t="shared" si="45"/>
        <v>0809</v>
      </c>
      <c r="W1319" s="4">
        <f t="shared" si="46"/>
        <v>1994</v>
      </c>
    </row>
    <row r="1320" spans="19:23" x14ac:dyDescent="0.2">
      <c r="S1320" s="28" t="s">
        <v>306</v>
      </c>
      <c r="T1320" s="5">
        <v>1994</v>
      </c>
      <c r="U1320" s="233">
        <v>34556</v>
      </c>
      <c r="V1320" s="233" t="str">
        <f t="shared" si="45"/>
        <v>0810</v>
      </c>
      <c r="W1320" s="4">
        <f t="shared" si="46"/>
        <v>1994</v>
      </c>
    </row>
    <row r="1321" spans="19:23" x14ac:dyDescent="0.2">
      <c r="S1321" s="28" t="s">
        <v>307</v>
      </c>
      <c r="T1321" s="5">
        <v>1994</v>
      </c>
      <c r="U1321" s="233">
        <v>34557</v>
      </c>
      <c r="V1321" s="233" t="str">
        <f t="shared" si="45"/>
        <v>0811</v>
      </c>
      <c r="W1321" s="4">
        <f t="shared" si="46"/>
        <v>1994</v>
      </c>
    </row>
    <row r="1322" spans="19:23" x14ac:dyDescent="0.2">
      <c r="S1322" s="28" t="s">
        <v>308</v>
      </c>
      <c r="T1322" s="5">
        <v>1994</v>
      </c>
      <c r="U1322" s="233">
        <v>34558</v>
      </c>
      <c r="V1322" s="233" t="str">
        <f t="shared" si="45"/>
        <v>0812</v>
      </c>
      <c r="W1322" s="4">
        <f t="shared" si="46"/>
        <v>1994</v>
      </c>
    </row>
    <row r="1323" spans="19:23" x14ac:dyDescent="0.2">
      <c r="S1323" s="28" t="s">
        <v>309</v>
      </c>
      <c r="T1323" s="5">
        <v>1994</v>
      </c>
      <c r="U1323" s="233">
        <v>34559</v>
      </c>
      <c r="V1323" s="233" t="str">
        <f t="shared" si="45"/>
        <v>0813</v>
      </c>
      <c r="W1323" s="4">
        <f t="shared" si="46"/>
        <v>1994</v>
      </c>
    </row>
    <row r="1324" spans="19:23" x14ac:dyDescent="0.2">
      <c r="S1324" s="28" t="s">
        <v>310</v>
      </c>
      <c r="T1324" s="5">
        <v>1994</v>
      </c>
      <c r="U1324" s="233">
        <v>34560</v>
      </c>
      <c r="V1324" s="233" t="str">
        <f t="shared" si="45"/>
        <v>0814</v>
      </c>
      <c r="W1324" s="4">
        <f t="shared" si="46"/>
        <v>1994</v>
      </c>
    </row>
    <row r="1325" spans="19:23" x14ac:dyDescent="0.2">
      <c r="S1325" s="28" t="s">
        <v>311</v>
      </c>
      <c r="T1325" s="5">
        <v>1994</v>
      </c>
      <c r="U1325" s="233">
        <v>34561</v>
      </c>
      <c r="V1325" s="233" t="str">
        <f t="shared" si="45"/>
        <v>0815</v>
      </c>
      <c r="W1325" s="4">
        <f t="shared" si="46"/>
        <v>1994</v>
      </c>
    </row>
    <row r="1326" spans="19:23" x14ac:dyDescent="0.2">
      <c r="S1326" s="28" t="s">
        <v>312</v>
      </c>
      <c r="T1326" s="5">
        <v>1994</v>
      </c>
      <c r="U1326" s="233">
        <v>34562</v>
      </c>
      <c r="V1326" s="233" t="str">
        <f t="shared" si="45"/>
        <v>0816</v>
      </c>
      <c r="W1326" s="4">
        <f t="shared" si="46"/>
        <v>1994</v>
      </c>
    </row>
    <row r="1327" spans="19:23" x14ac:dyDescent="0.2">
      <c r="S1327" s="28" t="s">
        <v>313</v>
      </c>
      <c r="T1327" s="5">
        <v>1994</v>
      </c>
      <c r="U1327" s="233">
        <v>34563</v>
      </c>
      <c r="V1327" s="233" t="str">
        <f t="shared" si="45"/>
        <v>0817</v>
      </c>
      <c r="W1327" s="4">
        <f t="shared" si="46"/>
        <v>1994</v>
      </c>
    </row>
    <row r="1328" spans="19:23" x14ac:dyDescent="0.2">
      <c r="S1328" s="28" t="s">
        <v>314</v>
      </c>
      <c r="T1328" s="5">
        <v>1994</v>
      </c>
      <c r="U1328" s="233">
        <v>34564</v>
      </c>
      <c r="V1328" s="233" t="str">
        <f t="shared" si="45"/>
        <v>0818</v>
      </c>
      <c r="W1328" s="4">
        <f t="shared" si="46"/>
        <v>1994</v>
      </c>
    </row>
    <row r="1329" spans="19:23" x14ac:dyDescent="0.2">
      <c r="S1329" s="28" t="s">
        <v>315</v>
      </c>
      <c r="T1329" s="5">
        <v>1994</v>
      </c>
      <c r="U1329" s="233">
        <v>34565</v>
      </c>
      <c r="V1329" s="233" t="str">
        <f t="shared" si="45"/>
        <v>0819</v>
      </c>
      <c r="W1329" s="4">
        <f t="shared" si="46"/>
        <v>1994</v>
      </c>
    </row>
    <row r="1330" spans="19:23" x14ac:dyDescent="0.2">
      <c r="S1330" s="28" t="s">
        <v>316</v>
      </c>
      <c r="T1330" s="5">
        <v>1994</v>
      </c>
      <c r="U1330" s="233">
        <v>34566</v>
      </c>
      <c r="V1330" s="233" t="str">
        <f t="shared" si="45"/>
        <v>0820</v>
      </c>
      <c r="W1330" s="4">
        <f t="shared" si="46"/>
        <v>1994</v>
      </c>
    </row>
    <row r="1331" spans="19:23" x14ac:dyDescent="0.2">
      <c r="S1331" s="28" t="s">
        <v>317</v>
      </c>
      <c r="T1331" s="5">
        <v>1994</v>
      </c>
      <c r="U1331" s="233">
        <v>34567</v>
      </c>
      <c r="V1331" s="233" t="str">
        <f t="shared" si="45"/>
        <v>0821</v>
      </c>
      <c r="W1331" s="4">
        <f t="shared" si="46"/>
        <v>1994</v>
      </c>
    </row>
    <row r="1332" spans="19:23" x14ac:dyDescent="0.2">
      <c r="S1332" s="28" t="s">
        <v>318</v>
      </c>
      <c r="T1332" s="5">
        <v>1994</v>
      </c>
      <c r="U1332" s="233">
        <v>34568</v>
      </c>
      <c r="V1332" s="233" t="str">
        <f t="shared" si="45"/>
        <v>0822</v>
      </c>
      <c r="W1332" s="4">
        <f t="shared" si="46"/>
        <v>1994</v>
      </c>
    </row>
    <row r="1333" spans="19:23" x14ac:dyDescent="0.2">
      <c r="S1333" s="28" t="s">
        <v>319</v>
      </c>
      <c r="T1333" s="5">
        <v>1994</v>
      </c>
      <c r="U1333" s="233">
        <v>34569</v>
      </c>
      <c r="V1333" s="233" t="str">
        <f t="shared" si="45"/>
        <v>0823</v>
      </c>
      <c r="W1333" s="4">
        <f t="shared" si="46"/>
        <v>1994</v>
      </c>
    </row>
    <row r="1334" spans="19:23" x14ac:dyDescent="0.2">
      <c r="S1334" s="28" t="s">
        <v>320</v>
      </c>
      <c r="T1334" s="5">
        <v>1994</v>
      </c>
      <c r="U1334" s="233">
        <v>34570</v>
      </c>
      <c r="V1334" s="233" t="str">
        <f t="shared" si="45"/>
        <v>0824</v>
      </c>
      <c r="W1334" s="4">
        <f t="shared" si="46"/>
        <v>1994</v>
      </c>
    </row>
    <row r="1335" spans="19:23" x14ac:dyDescent="0.2">
      <c r="S1335" s="28" t="s">
        <v>321</v>
      </c>
      <c r="T1335" s="5">
        <v>1994</v>
      </c>
      <c r="U1335" s="233">
        <v>34571</v>
      </c>
      <c r="V1335" s="233" t="str">
        <f t="shared" si="45"/>
        <v>0825</v>
      </c>
      <c r="W1335" s="4">
        <f t="shared" si="46"/>
        <v>1994</v>
      </c>
    </row>
    <row r="1336" spans="19:23" x14ac:dyDescent="0.2">
      <c r="S1336" s="28" t="s">
        <v>322</v>
      </c>
      <c r="T1336" s="5">
        <v>1994</v>
      </c>
      <c r="U1336" s="233">
        <v>34572</v>
      </c>
      <c r="V1336" s="233" t="str">
        <f t="shared" si="45"/>
        <v>0826</v>
      </c>
      <c r="W1336" s="4">
        <f t="shared" si="46"/>
        <v>1994</v>
      </c>
    </row>
    <row r="1337" spans="19:23" x14ac:dyDescent="0.2">
      <c r="S1337" s="28" t="s">
        <v>323</v>
      </c>
      <c r="T1337" s="5">
        <v>1994</v>
      </c>
      <c r="U1337" s="233">
        <v>34573</v>
      </c>
      <c r="V1337" s="233" t="str">
        <f t="shared" si="45"/>
        <v>0827</v>
      </c>
      <c r="W1337" s="4">
        <f t="shared" si="46"/>
        <v>1994</v>
      </c>
    </row>
    <row r="1338" spans="19:23" x14ac:dyDescent="0.2">
      <c r="S1338" s="28" t="s">
        <v>324</v>
      </c>
      <c r="T1338" s="5">
        <v>1994</v>
      </c>
      <c r="U1338" s="233">
        <v>34574</v>
      </c>
      <c r="V1338" s="233" t="str">
        <f t="shared" si="45"/>
        <v>0828</v>
      </c>
      <c r="W1338" s="4">
        <f t="shared" si="46"/>
        <v>1994</v>
      </c>
    </row>
    <row r="1339" spans="19:23" x14ac:dyDescent="0.2">
      <c r="S1339" s="28" t="s">
        <v>325</v>
      </c>
      <c r="T1339" s="5">
        <v>1994</v>
      </c>
      <c r="U1339" s="233">
        <v>34575</v>
      </c>
      <c r="V1339" s="233" t="str">
        <f t="shared" si="45"/>
        <v>0829</v>
      </c>
      <c r="W1339" s="4">
        <f t="shared" si="46"/>
        <v>1994</v>
      </c>
    </row>
    <row r="1340" spans="19:23" x14ac:dyDescent="0.2">
      <c r="S1340" s="28" t="s">
        <v>326</v>
      </c>
      <c r="T1340" s="5">
        <v>1994</v>
      </c>
      <c r="U1340" s="233">
        <v>34576</v>
      </c>
      <c r="V1340" s="233" t="str">
        <f t="shared" si="45"/>
        <v>0830</v>
      </c>
      <c r="W1340" s="4">
        <f t="shared" si="46"/>
        <v>1994</v>
      </c>
    </row>
    <row r="1341" spans="19:23" x14ac:dyDescent="0.2">
      <c r="S1341" s="28" t="s">
        <v>327</v>
      </c>
      <c r="T1341" s="5">
        <v>1994</v>
      </c>
      <c r="U1341" s="233">
        <v>34577</v>
      </c>
      <c r="V1341" s="233" t="str">
        <f t="shared" si="45"/>
        <v>0831</v>
      </c>
      <c r="W1341" s="4">
        <f t="shared" si="46"/>
        <v>1994</v>
      </c>
    </row>
    <row r="1342" spans="19:23" x14ac:dyDescent="0.2">
      <c r="S1342" s="28" t="s">
        <v>328</v>
      </c>
      <c r="T1342" s="5">
        <v>1994</v>
      </c>
      <c r="U1342" s="233">
        <v>34578</v>
      </c>
      <c r="V1342" s="233" t="str">
        <f t="shared" si="45"/>
        <v>0901</v>
      </c>
      <c r="W1342" s="4">
        <f t="shared" si="46"/>
        <v>1994</v>
      </c>
    </row>
    <row r="1343" spans="19:23" x14ac:dyDescent="0.2">
      <c r="S1343" s="28" t="s">
        <v>329</v>
      </c>
      <c r="T1343" s="5">
        <v>1994</v>
      </c>
      <c r="U1343" s="233">
        <v>34579</v>
      </c>
      <c r="V1343" s="233" t="str">
        <f t="shared" si="45"/>
        <v>0902</v>
      </c>
      <c r="W1343" s="4">
        <f t="shared" si="46"/>
        <v>1994</v>
      </c>
    </row>
    <row r="1344" spans="19:23" x14ac:dyDescent="0.2">
      <c r="S1344" s="28" t="s">
        <v>330</v>
      </c>
      <c r="T1344" s="5">
        <v>1994</v>
      </c>
      <c r="U1344" s="233">
        <v>34580</v>
      </c>
      <c r="V1344" s="233" t="str">
        <f t="shared" si="45"/>
        <v>0903</v>
      </c>
      <c r="W1344" s="4">
        <f t="shared" si="46"/>
        <v>1994</v>
      </c>
    </row>
    <row r="1345" spans="19:23" x14ac:dyDescent="0.2">
      <c r="S1345" s="28" t="s">
        <v>331</v>
      </c>
      <c r="T1345" s="5">
        <v>1994</v>
      </c>
      <c r="U1345" s="233">
        <v>34581</v>
      </c>
      <c r="V1345" s="233" t="str">
        <f t="shared" si="45"/>
        <v>0904</v>
      </c>
      <c r="W1345" s="4">
        <f t="shared" si="46"/>
        <v>1994</v>
      </c>
    </row>
    <row r="1346" spans="19:23" x14ac:dyDescent="0.2">
      <c r="S1346" s="28" t="s">
        <v>332</v>
      </c>
      <c r="T1346" s="5">
        <v>1994</v>
      </c>
      <c r="U1346" s="233">
        <v>34582</v>
      </c>
      <c r="V1346" s="233" t="str">
        <f t="shared" si="45"/>
        <v>0905</v>
      </c>
      <c r="W1346" s="4">
        <f t="shared" si="46"/>
        <v>1994</v>
      </c>
    </row>
    <row r="1347" spans="19:23" x14ac:dyDescent="0.2">
      <c r="S1347" s="28" t="s">
        <v>333</v>
      </c>
      <c r="T1347" s="5">
        <v>1994</v>
      </c>
      <c r="U1347" s="233">
        <v>34583</v>
      </c>
      <c r="V1347" s="233" t="str">
        <f t="shared" si="45"/>
        <v>0906</v>
      </c>
      <c r="W1347" s="4">
        <f t="shared" si="46"/>
        <v>1994</v>
      </c>
    </row>
    <row r="1348" spans="19:23" x14ac:dyDescent="0.2">
      <c r="S1348" s="28" t="s">
        <v>334</v>
      </c>
      <c r="T1348" s="5">
        <v>1994</v>
      </c>
      <c r="U1348" s="233">
        <v>34584</v>
      </c>
      <c r="V1348" s="233" t="str">
        <f t="shared" ref="V1348:V1411" si="47">TEXT(MONTH(U1348),"00") &amp;TEXT(DAY(U1348),"00")</f>
        <v>0907</v>
      </c>
      <c r="W1348" s="4">
        <f t="shared" ref="W1348:W1411" si="48">YEAR(U1348)</f>
        <v>1994</v>
      </c>
    </row>
    <row r="1349" spans="19:23" x14ac:dyDescent="0.2">
      <c r="S1349" s="28" t="s">
        <v>335</v>
      </c>
      <c r="T1349" s="5">
        <v>1994</v>
      </c>
      <c r="U1349" s="233">
        <v>34585</v>
      </c>
      <c r="V1349" s="233" t="str">
        <f t="shared" si="47"/>
        <v>0908</v>
      </c>
      <c r="W1349" s="4">
        <f t="shared" si="48"/>
        <v>1994</v>
      </c>
    </row>
    <row r="1350" spans="19:23" x14ac:dyDescent="0.2">
      <c r="S1350" s="28" t="s">
        <v>336</v>
      </c>
      <c r="T1350" s="5">
        <v>1994</v>
      </c>
      <c r="U1350" s="233">
        <v>34586</v>
      </c>
      <c r="V1350" s="233" t="str">
        <f t="shared" si="47"/>
        <v>0909</v>
      </c>
      <c r="W1350" s="4">
        <f t="shared" si="48"/>
        <v>1994</v>
      </c>
    </row>
    <row r="1351" spans="19:23" x14ac:dyDescent="0.2">
      <c r="S1351" s="28" t="s">
        <v>337</v>
      </c>
      <c r="T1351" s="5">
        <v>1994</v>
      </c>
      <c r="U1351" s="233">
        <v>34587</v>
      </c>
      <c r="V1351" s="233" t="str">
        <f t="shared" si="47"/>
        <v>0910</v>
      </c>
      <c r="W1351" s="4">
        <f t="shared" si="48"/>
        <v>1994</v>
      </c>
    </row>
    <row r="1352" spans="19:23" x14ac:dyDescent="0.2">
      <c r="S1352" s="28" t="s">
        <v>338</v>
      </c>
      <c r="T1352" s="5">
        <v>1994</v>
      </c>
      <c r="U1352" s="233">
        <v>34588</v>
      </c>
      <c r="V1352" s="233" t="str">
        <f t="shared" si="47"/>
        <v>0911</v>
      </c>
      <c r="W1352" s="4">
        <f t="shared" si="48"/>
        <v>1994</v>
      </c>
    </row>
    <row r="1353" spans="19:23" x14ac:dyDescent="0.2">
      <c r="S1353" s="28" t="s">
        <v>339</v>
      </c>
      <c r="T1353" s="5">
        <v>1994</v>
      </c>
      <c r="U1353" s="233">
        <v>34589</v>
      </c>
      <c r="V1353" s="233" t="str">
        <f t="shared" si="47"/>
        <v>0912</v>
      </c>
      <c r="W1353" s="4">
        <f t="shared" si="48"/>
        <v>1994</v>
      </c>
    </row>
    <row r="1354" spans="19:23" x14ac:dyDescent="0.2">
      <c r="S1354" s="28" t="s">
        <v>340</v>
      </c>
      <c r="T1354" s="5">
        <v>1994</v>
      </c>
      <c r="U1354" s="233">
        <v>34590</v>
      </c>
      <c r="V1354" s="233" t="str">
        <f t="shared" si="47"/>
        <v>0913</v>
      </c>
      <c r="W1354" s="4">
        <f t="shared" si="48"/>
        <v>1994</v>
      </c>
    </row>
    <row r="1355" spans="19:23" x14ac:dyDescent="0.2">
      <c r="S1355" s="28" t="s">
        <v>341</v>
      </c>
      <c r="T1355" s="5">
        <v>1994</v>
      </c>
      <c r="U1355" s="233">
        <v>34591</v>
      </c>
      <c r="V1355" s="233" t="str">
        <f t="shared" si="47"/>
        <v>0914</v>
      </c>
      <c r="W1355" s="4">
        <f t="shared" si="48"/>
        <v>1994</v>
      </c>
    </row>
    <row r="1356" spans="19:23" x14ac:dyDescent="0.2">
      <c r="S1356" s="28" t="s">
        <v>342</v>
      </c>
      <c r="T1356" s="5">
        <v>1994</v>
      </c>
      <c r="U1356" s="233">
        <v>34592</v>
      </c>
      <c r="V1356" s="233" t="str">
        <f t="shared" si="47"/>
        <v>0915</v>
      </c>
      <c r="W1356" s="4">
        <f t="shared" si="48"/>
        <v>1994</v>
      </c>
    </row>
    <row r="1357" spans="19:23" x14ac:dyDescent="0.2">
      <c r="S1357" s="28" t="s">
        <v>343</v>
      </c>
      <c r="T1357" s="5">
        <v>1994</v>
      </c>
      <c r="U1357" s="233">
        <v>34593</v>
      </c>
      <c r="V1357" s="233" t="str">
        <f t="shared" si="47"/>
        <v>0916</v>
      </c>
      <c r="W1357" s="4">
        <f t="shared" si="48"/>
        <v>1994</v>
      </c>
    </row>
    <row r="1358" spans="19:23" x14ac:dyDescent="0.2">
      <c r="S1358" s="28" t="s">
        <v>344</v>
      </c>
      <c r="T1358" s="5">
        <v>1994</v>
      </c>
      <c r="U1358" s="233">
        <v>34594</v>
      </c>
      <c r="V1358" s="233" t="str">
        <f t="shared" si="47"/>
        <v>0917</v>
      </c>
      <c r="W1358" s="4">
        <f t="shared" si="48"/>
        <v>1994</v>
      </c>
    </row>
    <row r="1359" spans="19:23" x14ac:dyDescent="0.2">
      <c r="S1359" s="28" t="s">
        <v>345</v>
      </c>
      <c r="T1359" s="5">
        <v>1994</v>
      </c>
      <c r="U1359" s="233">
        <v>34595</v>
      </c>
      <c r="V1359" s="233" t="str">
        <f t="shared" si="47"/>
        <v>0918</v>
      </c>
      <c r="W1359" s="4">
        <f t="shared" si="48"/>
        <v>1994</v>
      </c>
    </row>
    <row r="1360" spans="19:23" x14ac:dyDescent="0.2">
      <c r="S1360" s="28" t="s">
        <v>346</v>
      </c>
      <c r="T1360" s="5">
        <v>1994</v>
      </c>
      <c r="U1360" s="233">
        <v>34596</v>
      </c>
      <c r="V1360" s="233" t="str">
        <f t="shared" si="47"/>
        <v>0919</v>
      </c>
      <c r="W1360" s="4">
        <f t="shared" si="48"/>
        <v>1994</v>
      </c>
    </row>
    <row r="1361" spans="19:23" x14ac:dyDescent="0.2">
      <c r="S1361" s="28" t="s">
        <v>347</v>
      </c>
      <c r="T1361" s="5">
        <v>1994</v>
      </c>
      <c r="U1361" s="233">
        <v>34597</v>
      </c>
      <c r="V1361" s="233" t="str">
        <f t="shared" si="47"/>
        <v>0920</v>
      </c>
      <c r="W1361" s="4">
        <f t="shared" si="48"/>
        <v>1994</v>
      </c>
    </row>
    <row r="1362" spans="19:23" x14ac:dyDescent="0.2">
      <c r="S1362" s="28" t="s">
        <v>348</v>
      </c>
      <c r="T1362" s="5">
        <v>1994</v>
      </c>
      <c r="U1362" s="233">
        <v>34598</v>
      </c>
      <c r="V1362" s="233" t="str">
        <f t="shared" si="47"/>
        <v>0921</v>
      </c>
      <c r="W1362" s="4">
        <f t="shared" si="48"/>
        <v>1994</v>
      </c>
    </row>
    <row r="1363" spans="19:23" x14ac:dyDescent="0.2">
      <c r="S1363" s="28" t="s">
        <v>349</v>
      </c>
      <c r="T1363" s="5">
        <v>1994</v>
      </c>
      <c r="U1363" s="233">
        <v>34599</v>
      </c>
      <c r="V1363" s="233" t="str">
        <f t="shared" si="47"/>
        <v>0922</v>
      </c>
      <c r="W1363" s="4">
        <f t="shared" si="48"/>
        <v>1994</v>
      </c>
    </row>
    <row r="1364" spans="19:23" x14ac:dyDescent="0.2">
      <c r="S1364" s="28" t="s">
        <v>350</v>
      </c>
      <c r="T1364" s="5">
        <v>1994</v>
      </c>
      <c r="U1364" s="233">
        <v>34600</v>
      </c>
      <c r="V1364" s="233" t="str">
        <f t="shared" si="47"/>
        <v>0923</v>
      </c>
      <c r="W1364" s="4">
        <f t="shared" si="48"/>
        <v>1994</v>
      </c>
    </row>
    <row r="1365" spans="19:23" x14ac:dyDescent="0.2">
      <c r="S1365" s="28" t="s">
        <v>351</v>
      </c>
      <c r="T1365" s="5">
        <v>1994</v>
      </c>
      <c r="U1365" s="233">
        <v>34601</v>
      </c>
      <c r="V1365" s="233" t="str">
        <f t="shared" si="47"/>
        <v>0924</v>
      </c>
      <c r="W1365" s="4">
        <f t="shared" si="48"/>
        <v>1994</v>
      </c>
    </row>
    <row r="1366" spans="19:23" x14ac:dyDescent="0.2">
      <c r="S1366" s="28" t="s">
        <v>352</v>
      </c>
      <c r="T1366" s="5">
        <v>1994</v>
      </c>
      <c r="U1366" s="233">
        <v>34602</v>
      </c>
      <c r="V1366" s="233" t="str">
        <f t="shared" si="47"/>
        <v>0925</v>
      </c>
      <c r="W1366" s="4">
        <f t="shared" si="48"/>
        <v>1994</v>
      </c>
    </row>
    <row r="1367" spans="19:23" x14ac:dyDescent="0.2">
      <c r="S1367" s="28" t="s">
        <v>353</v>
      </c>
      <c r="T1367" s="5">
        <v>1994</v>
      </c>
      <c r="U1367" s="233">
        <v>34603</v>
      </c>
      <c r="V1367" s="233" t="str">
        <f t="shared" si="47"/>
        <v>0926</v>
      </c>
      <c r="W1367" s="4">
        <f t="shared" si="48"/>
        <v>1994</v>
      </c>
    </row>
    <row r="1368" spans="19:23" x14ac:dyDescent="0.2">
      <c r="S1368" s="28" t="s">
        <v>354</v>
      </c>
      <c r="T1368" s="5">
        <v>1994</v>
      </c>
      <c r="U1368" s="233">
        <v>34604</v>
      </c>
      <c r="V1368" s="233" t="str">
        <f t="shared" si="47"/>
        <v>0927</v>
      </c>
      <c r="W1368" s="4">
        <f t="shared" si="48"/>
        <v>1994</v>
      </c>
    </row>
    <row r="1369" spans="19:23" x14ac:dyDescent="0.2">
      <c r="S1369" s="28" t="s">
        <v>355</v>
      </c>
      <c r="T1369" s="5">
        <v>1994</v>
      </c>
      <c r="U1369" s="233">
        <v>34605</v>
      </c>
      <c r="V1369" s="233" t="str">
        <f t="shared" si="47"/>
        <v>0928</v>
      </c>
      <c r="W1369" s="4">
        <f t="shared" si="48"/>
        <v>1994</v>
      </c>
    </row>
    <row r="1370" spans="19:23" x14ac:dyDescent="0.2">
      <c r="S1370" s="28" t="s">
        <v>356</v>
      </c>
      <c r="T1370" s="5">
        <v>1994</v>
      </c>
      <c r="U1370" s="233">
        <v>34606</v>
      </c>
      <c r="V1370" s="233" t="str">
        <f t="shared" si="47"/>
        <v>0929</v>
      </c>
      <c r="W1370" s="4">
        <f t="shared" si="48"/>
        <v>1994</v>
      </c>
    </row>
    <row r="1371" spans="19:23" x14ac:dyDescent="0.2">
      <c r="S1371" s="28" t="s">
        <v>357</v>
      </c>
      <c r="T1371" s="5">
        <v>1994</v>
      </c>
      <c r="U1371" s="233">
        <v>34607</v>
      </c>
      <c r="V1371" s="233" t="str">
        <f t="shared" si="47"/>
        <v>0930</v>
      </c>
      <c r="W1371" s="4">
        <f t="shared" si="48"/>
        <v>1994</v>
      </c>
    </row>
    <row r="1372" spans="19:23" x14ac:dyDescent="0.2">
      <c r="S1372" s="28" t="s">
        <v>358</v>
      </c>
      <c r="T1372" s="5">
        <v>1994</v>
      </c>
      <c r="U1372" s="233">
        <v>34608</v>
      </c>
      <c r="V1372" s="233" t="str">
        <f t="shared" si="47"/>
        <v>1001</v>
      </c>
      <c r="W1372" s="4">
        <f t="shared" si="48"/>
        <v>1994</v>
      </c>
    </row>
    <row r="1373" spans="19:23" x14ac:dyDescent="0.2">
      <c r="S1373" s="28" t="s">
        <v>359</v>
      </c>
      <c r="T1373" s="5">
        <v>1994</v>
      </c>
      <c r="U1373" s="233">
        <v>34609</v>
      </c>
      <c r="V1373" s="233" t="str">
        <f t="shared" si="47"/>
        <v>1002</v>
      </c>
      <c r="W1373" s="4">
        <f t="shared" si="48"/>
        <v>1994</v>
      </c>
    </row>
    <row r="1374" spans="19:23" x14ac:dyDescent="0.2">
      <c r="S1374" s="28" t="s">
        <v>360</v>
      </c>
      <c r="T1374" s="5">
        <v>1994</v>
      </c>
      <c r="U1374" s="233">
        <v>34610</v>
      </c>
      <c r="V1374" s="233" t="str">
        <f t="shared" si="47"/>
        <v>1003</v>
      </c>
      <c r="W1374" s="4">
        <f t="shared" si="48"/>
        <v>1994</v>
      </c>
    </row>
    <row r="1375" spans="19:23" x14ac:dyDescent="0.2">
      <c r="S1375" s="28" t="s">
        <v>361</v>
      </c>
      <c r="T1375" s="5">
        <v>1994</v>
      </c>
      <c r="U1375" s="233">
        <v>34611</v>
      </c>
      <c r="V1375" s="233" t="str">
        <f t="shared" si="47"/>
        <v>1004</v>
      </c>
      <c r="W1375" s="4">
        <f t="shared" si="48"/>
        <v>1994</v>
      </c>
    </row>
    <row r="1376" spans="19:23" x14ac:dyDescent="0.2">
      <c r="S1376" s="28" t="s">
        <v>362</v>
      </c>
      <c r="T1376" s="5">
        <v>1994</v>
      </c>
      <c r="U1376" s="233">
        <v>34612</v>
      </c>
      <c r="V1376" s="233" t="str">
        <f t="shared" si="47"/>
        <v>1005</v>
      </c>
      <c r="W1376" s="4">
        <f t="shared" si="48"/>
        <v>1994</v>
      </c>
    </row>
    <row r="1377" spans="19:23" x14ac:dyDescent="0.2">
      <c r="S1377" s="28" t="s">
        <v>363</v>
      </c>
      <c r="T1377" s="5">
        <v>1994</v>
      </c>
      <c r="U1377" s="233">
        <v>34613</v>
      </c>
      <c r="V1377" s="233" t="str">
        <f t="shared" si="47"/>
        <v>1006</v>
      </c>
      <c r="W1377" s="4">
        <f t="shared" si="48"/>
        <v>1994</v>
      </c>
    </row>
    <row r="1378" spans="19:23" x14ac:dyDescent="0.2">
      <c r="S1378" s="28" t="s">
        <v>364</v>
      </c>
      <c r="T1378" s="5">
        <v>1994</v>
      </c>
      <c r="U1378" s="233">
        <v>34614</v>
      </c>
      <c r="V1378" s="233" t="str">
        <f t="shared" si="47"/>
        <v>1007</v>
      </c>
      <c r="W1378" s="4">
        <f t="shared" si="48"/>
        <v>1994</v>
      </c>
    </row>
    <row r="1379" spans="19:23" x14ac:dyDescent="0.2">
      <c r="S1379" s="28" t="s">
        <v>365</v>
      </c>
      <c r="T1379" s="5">
        <v>1994</v>
      </c>
      <c r="U1379" s="233">
        <v>34615</v>
      </c>
      <c r="V1379" s="233" t="str">
        <f t="shared" si="47"/>
        <v>1008</v>
      </c>
      <c r="W1379" s="4">
        <f t="shared" si="48"/>
        <v>1994</v>
      </c>
    </row>
    <row r="1380" spans="19:23" x14ac:dyDescent="0.2">
      <c r="S1380" s="28" t="s">
        <v>366</v>
      </c>
      <c r="T1380" s="5">
        <v>1994</v>
      </c>
      <c r="U1380" s="233">
        <v>34616</v>
      </c>
      <c r="V1380" s="233" t="str">
        <f t="shared" si="47"/>
        <v>1009</v>
      </c>
      <c r="W1380" s="4">
        <f t="shared" si="48"/>
        <v>1994</v>
      </c>
    </row>
    <row r="1381" spans="19:23" x14ac:dyDescent="0.2">
      <c r="S1381" s="28" t="s">
        <v>367</v>
      </c>
      <c r="T1381" s="5">
        <v>1994</v>
      </c>
      <c r="U1381" s="233">
        <v>34617</v>
      </c>
      <c r="V1381" s="233" t="str">
        <f t="shared" si="47"/>
        <v>1010</v>
      </c>
      <c r="W1381" s="4">
        <f t="shared" si="48"/>
        <v>1994</v>
      </c>
    </row>
    <row r="1382" spans="19:23" x14ac:dyDescent="0.2">
      <c r="S1382" s="28" t="s">
        <v>368</v>
      </c>
      <c r="T1382" s="5">
        <v>1994</v>
      </c>
      <c r="U1382" s="233">
        <v>34618</v>
      </c>
      <c r="V1382" s="233" t="str">
        <f t="shared" si="47"/>
        <v>1011</v>
      </c>
      <c r="W1382" s="4">
        <f t="shared" si="48"/>
        <v>1994</v>
      </c>
    </row>
    <row r="1383" spans="19:23" x14ac:dyDescent="0.2">
      <c r="S1383" s="28" t="s">
        <v>369</v>
      </c>
      <c r="T1383" s="5">
        <v>1994</v>
      </c>
      <c r="U1383" s="233">
        <v>34619</v>
      </c>
      <c r="V1383" s="233" t="str">
        <f t="shared" si="47"/>
        <v>1012</v>
      </c>
      <c r="W1383" s="4">
        <f t="shared" si="48"/>
        <v>1994</v>
      </c>
    </row>
    <row r="1384" spans="19:23" x14ac:dyDescent="0.2">
      <c r="S1384" s="28" t="s">
        <v>370</v>
      </c>
      <c r="T1384" s="5">
        <v>1994</v>
      </c>
      <c r="U1384" s="233">
        <v>34620</v>
      </c>
      <c r="V1384" s="233" t="str">
        <f t="shared" si="47"/>
        <v>1013</v>
      </c>
      <c r="W1384" s="4">
        <f t="shared" si="48"/>
        <v>1994</v>
      </c>
    </row>
    <row r="1385" spans="19:23" x14ac:dyDescent="0.2">
      <c r="S1385" s="28" t="s">
        <v>371</v>
      </c>
      <c r="T1385" s="5">
        <v>1994</v>
      </c>
      <c r="U1385" s="233">
        <v>34621</v>
      </c>
      <c r="V1385" s="233" t="str">
        <f t="shared" si="47"/>
        <v>1014</v>
      </c>
      <c r="W1385" s="4">
        <f t="shared" si="48"/>
        <v>1994</v>
      </c>
    </row>
    <row r="1386" spans="19:23" x14ac:dyDescent="0.2">
      <c r="S1386" s="28" t="s">
        <v>372</v>
      </c>
      <c r="T1386" s="5">
        <v>1994</v>
      </c>
      <c r="U1386" s="233">
        <v>34622</v>
      </c>
      <c r="V1386" s="233" t="str">
        <f t="shared" si="47"/>
        <v>1015</v>
      </c>
      <c r="W1386" s="4">
        <f t="shared" si="48"/>
        <v>1994</v>
      </c>
    </row>
    <row r="1387" spans="19:23" x14ac:dyDescent="0.2">
      <c r="S1387" s="28" t="s">
        <v>373</v>
      </c>
      <c r="T1387" s="5">
        <v>1994</v>
      </c>
      <c r="U1387" s="233">
        <v>34623</v>
      </c>
      <c r="V1387" s="233" t="str">
        <f t="shared" si="47"/>
        <v>1016</v>
      </c>
      <c r="W1387" s="4">
        <f t="shared" si="48"/>
        <v>1994</v>
      </c>
    </row>
    <row r="1388" spans="19:23" x14ac:dyDescent="0.2">
      <c r="S1388" s="28" t="s">
        <v>374</v>
      </c>
      <c r="T1388" s="5">
        <v>1994</v>
      </c>
      <c r="U1388" s="233">
        <v>34624</v>
      </c>
      <c r="V1388" s="233" t="str">
        <f t="shared" si="47"/>
        <v>1017</v>
      </c>
      <c r="W1388" s="4">
        <f t="shared" si="48"/>
        <v>1994</v>
      </c>
    </row>
    <row r="1389" spans="19:23" x14ac:dyDescent="0.2">
      <c r="S1389" s="28" t="s">
        <v>375</v>
      </c>
      <c r="T1389" s="5">
        <v>1994</v>
      </c>
      <c r="U1389" s="233">
        <v>34625</v>
      </c>
      <c r="V1389" s="233" t="str">
        <f t="shared" si="47"/>
        <v>1018</v>
      </c>
      <c r="W1389" s="4">
        <f t="shared" si="48"/>
        <v>1994</v>
      </c>
    </row>
    <row r="1390" spans="19:23" x14ac:dyDescent="0.2">
      <c r="S1390" s="28" t="s">
        <v>376</v>
      </c>
      <c r="T1390" s="5">
        <v>1994</v>
      </c>
      <c r="U1390" s="233">
        <v>34626</v>
      </c>
      <c r="V1390" s="233" t="str">
        <f t="shared" si="47"/>
        <v>1019</v>
      </c>
      <c r="W1390" s="4">
        <f t="shared" si="48"/>
        <v>1994</v>
      </c>
    </row>
    <row r="1391" spans="19:23" x14ac:dyDescent="0.2">
      <c r="S1391" s="28" t="s">
        <v>377</v>
      </c>
      <c r="T1391" s="5">
        <v>1994</v>
      </c>
      <c r="U1391" s="233">
        <v>34627</v>
      </c>
      <c r="V1391" s="233" t="str">
        <f t="shared" si="47"/>
        <v>1020</v>
      </c>
      <c r="W1391" s="4">
        <f t="shared" si="48"/>
        <v>1994</v>
      </c>
    </row>
    <row r="1392" spans="19:23" x14ac:dyDescent="0.2">
      <c r="S1392" s="28" t="s">
        <v>378</v>
      </c>
      <c r="T1392" s="5">
        <v>1994</v>
      </c>
      <c r="U1392" s="233">
        <v>34628</v>
      </c>
      <c r="V1392" s="233" t="str">
        <f t="shared" si="47"/>
        <v>1021</v>
      </c>
      <c r="W1392" s="4">
        <f t="shared" si="48"/>
        <v>1994</v>
      </c>
    </row>
    <row r="1393" spans="19:23" x14ac:dyDescent="0.2">
      <c r="S1393" s="28" t="s">
        <v>379</v>
      </c>
      <c r="T1393" s="5">
        <v>1994</v>
      </c>
      <c r="U1393" s="233">
        <v>34629</v>
      </c>
      <c r="V1393" s="233" t="str">
        <f t="shared" si="47"/>
        <v>1022</v>
      </c>
      <c r="W1393" s="4">
        <f t="shared" si="48"/>
        <v>1994</v>
      </c>
    </row>
    <row r="1394" spans="19:23" x14ac:dyDescent="0.2">
      <c r="S1394" s="28" t="s">
        <v>380</v>
      </c>
      <c r="T1394" s="5">
        <v>1994</v>
      </c>
      <c r="U1394" s="233">
        <v>34630</v>
      </c>
      <c r="V1394" s="233" t="str">
        <f t="shared" si="47"/>
        <v>1023</v>
      </c>
      <c r="W1394" s="4">
        <f t="shared" si="48"/>
        <v>1994</v>
      </c>
    </row>
    <row r="1395" spans="19:23" x14ac:dyDescent="0.2">
      <c r="S1395" s="28" t="s">
        <v>381</v>
      </c>
      <c r="T1395" s="5">
        <v>1994</v>
      </c>
      <c r="U1395" s="233">
        <v>34631</v>
      </c>
      <c r="V1395" s="233" t="str">
        <f t="shared" si="47"/>
        <v>1024</v>
      </c>
      <c r="W1395" s="4">
        <f t="shared" si="48"/>
        <v>1994</v>
      </c>
    </row>
    <row r="1396" spans="19:23" x14ac:dyDescent="0.2">
      <c r="S1396" s="28" t="s">
        <v>382</v>
      </c>
      <c r="T1396" s="5">
        <v>1994</v>
      </c>
      <c r="U1396" s="233">
        <v>34632</v>
      </c>
      <c r="V1396" s="233" t="str">
        <f t="shared" si="47"/>
        <v>1025</v>
      </c>
      <c r="W1396" s="4">
        <f t="shared" si="48"/>
        <v>1994</v>
      </c>
    </row>
    <row r="1397" spans="19:23" x14ac:dyDescent="0.2">
      <c r="S1397" s="28" t="s">
        <v>383</v>
      </c>
      <c r="T1397" s="5">
        <v>1994</v>
      </c>
      <c r="U1397" s="233">
        <v>34633</v>
      </c>
      <c r="V1397" s="233" t="str">
        <f t="shared" si="47"/>
        <v>1026</v>
      </c>
      <c r="W1397" s="4">
        <f t="shared" si="48"/>
        <v>1994</v>
      </c>
    </row>
    <row r="1398" spans="19:23" x14ac:dyDescent="0.2">
      <c r="S1398" s="28" t="s">
        <v>384</v>
      </c>
      <c r="T1398" s="5">
        <v>1994</v>
      </c>
      <c r="U1398" s="233">
        <v>34634</v>
      </c>
      <c r="V1398" s="233" t="str">
        <f t="shared" si="47"/>
        <v>1027</v>
      </c>
      <c r="W1398" s="4">
        <f t="shared" si="48"/>
        <v>1994</v>
      </c>
    </row>
    <row r="1399" spans="19:23" x14ac:dyDescent="0.2">
      <c r="S1399" s="28" t="s">
        <v>385</v>
      </c>
      <c r="T1399" s="5">
        <v>1994</v>
      </c>
      <c r="U1399" s="233">
        <v>34635</v>
      </c>
      <c r="V1399" s="233" t="str">
        <f t="shared" si="47"/>
        <v>1028</v>
      </c>
      <c r="W1399" s="4">
        <f t="shared" si="48"/>
        <v>1994</v>
      </c>
    </row>
    <row r="1400" spans="19:23" x14ac:dyDescent="0.2">
      <c r="S1400" s="28" t="s">
        <v>386</v>
      </c>
      <c r="T1400" s="5">
        <v>1994</v>
      </c>
      <c r="U1400" s="233">
        <v>34636</v>
      </c>
      <c r="V1400" s="233" t="str">
        <f t="shared" si="47"/>
        <v>1029</v>
      </c>
      <c r="W1400" s="4">
        <f t="shared" si="48"/>
        <v>1994</v>
      </c>
    </row>
    <row r="1401" spans="19:23" x14ac:dyDescent="0.2">
      <c r="S1401" s="28" t="s">
        <v>387</v>
      </c>
      <c r="T1401" s="5">
        <v>1994</v>
      </c>
      <c r="U1401" s="233">
        <v>34637</v>
      </c>
      <c r="V1401" s="233" t="str">
        <f t="shared" si="47"/>
        <v>1030</v>
      </c>
      <c r="W1401" s="4">
        <f t="shared" si="48"/>
        <v>1994</v>
      </c>
    </row>
    <row r="1402" spans="19:23" x14ac:dyDescent="0.2">
      <c r="S1402" s="28" t="s">
        <v>388</v>
      </c>
      <c r="T1402" s="5">
        <v>1994</v>
      </c>
      <c r="U1402" s="233">
        <v>34638</v>
      </c>
      <c r="V1402" s="233" t="str">
        <f t="shared" si="47"/>
        <v>1031</v>
      </c>
      <c r="W1402" s="4">
        <f t="shared" si="48"/>
        <v>1994</v>
      </c>
    </row>
    <row r="1403" spans="19:23" x14ac:dyDescent="0.2">
      <c r="S1403" s="28" t="s">
        <v>389</v>
      </c>
      <c r="T1403" s="5">
        <v>1994</v>
      </c>
      <c r="U1403" s="233">
        <v>34639</v>
      </c>
      <c r="V1403" s="233" t="str">
        <f t="shared" si="47"/>
        <v>1101</v>
      </c>
      <c r="W1403" s="4">
        <f t="shared" si="48"/>
        <v>1994</v>
      </c>
    </row>
    <row r="1404" spans="19:23" x14ac:dyDescent="0.2">
      <c r="S1404" s="28" t="s">
        <v>390</v>
      </c>
      <c r="T1404" s="5">
        <v>1994</v>
      </c>
      <c r="U1404" s="233">
        <v>34640</v>
      </c>
      <c r="V1404" s="233" t="str">
        <f t="shared" si="47"/>
        <v>1102</v>
      </c>
      <c r="W1404" s="4">
        <f t="shared" si="48"/>
        <v>1994</v>
      </c>
    </row>
    <row r="1405" spans="19:23" x14ac:dyDescent="0.2">
      <c r="S1405" s="28" t="s">
        <v>391</v>
      </c>
      <c r="T1405" s="5">
        <v>1994</v>
      </c>
      <c r="U1405" s="233">
        <v>34641</v>
      </c>
      <c r="V1405" s="233" t="str">
        <f t="shared" si="47"/>
        <v>1103</v>
      </c>
      <c r="W1405" s="4">
        <f t="shared" si="48"/>
        <v>1994</v>
      </c>
    </row>
    <row r="1406" spans="19:23" x14ac:dyDescent="0.2">
      <c r="S1406" s="28" t="s">
        <v>392</v>
      </c>
      <c r="T1406" s="5">
        <v>1994</v>
      </c>
      <c r="U1406" s="233">
        <v>34642</v>
      </c>
      <c r="V1406" s="233" t="str">
        <f t="shared" si="47"/>
        <v>1104</v>
      </c>
      <c r="W1406" s="4">
        <f t="shared" si="48"/>
        <v>1994</v>
      </c>
    </row>
    <row r="1407" spans="19:23" x14ac:dyDescent="0.2">
      <c r="S1407" s="28" t="s">
        <v>393</v>
      </c>
      <c r="T1407" s="5">
        <v>1994</v>
      </c>
      <c r="U1407" s="233">
        <v>34643</v>
      </c>
      <c r="V1407" s="233" t="str">
        <f t="shared" si="47"/>
        <v>1105</v>
      </c>
      <c r="W1407" s="4">
        <f t="shared" si="48"/>
        <v>1994</v>
      </c>
    </row>
    <row r="1408" spans="19:23" x14ac:dyDescent="0.2">
      <c r="S1408" s="28" t="s">
        <v>394</v>
      </c>
      <c r="T1408" s="5">
        <v>1994</v>
      </c>
      <c r="U1408" s="233">
        <v>34644</v>
      </c>
      <c r="V1408" s="233" t="str">
        <f t="shared" si="47"/>
        <v>1106</v>
      </c>
      <c r="W1408" s="4">
        <f t="shared" si="48"/>
        <v>1994</v>
      </c>
    </row>
    <row r="1409" spans="19:23" x14ac:dyDescent="0.2">
      <c r="S1409" s="28" t="s">
        <v>395</v>
      </c>
      <c r="T1409" s="5">
        <v>1994</v>
      </c>
      <c r="U1409" s="233">
        <v>34645</v>
      </c>
      <c r="V1409" s="233" t="str">
        <f t="shared" si="47"/>
        <v>1107</v>
      </c>
      <c r="W1409" s="4">
        <f t="shared" si="48"/>
        <v>1994</v>
      </c>
    </row>
    <row r="1410" spans="19:23" x14ac:dyDescent="0.2">
      <c r="S1410" s="28" t="s">
        <v>396</v>
      </c>
      <c r="T1410" s="5">
        <v>1994</v>
      </c>
      <c r="U1410" s="233">
        <v>34646</v>
      </c>
      <c r="V1410" s="233" t="str">
        <f t="shared" si="47"/>
        <v>1108</v>
      </c>
      <c r="W1410" s="4">
        <f t="shared" si="48"/>
        <v>1994</v>
      </c>
    </row>
    <row r="1411" spans="19:23" x14ac:dyDescent="0.2">
      <c r="S1411" s="28" t="s">
        <v>397</v>
      </c>
      <c r="T1411" s="5">
        <v>1994</v>
      </c>
      <c r="U1411" s="233">
        <v>34647</v>
      </c>
      <c r="V1411" s="233" t="str">
        <f t="shared" si="47"/>
        <v>1109</v>
      </c>
      <c r="W1411" s="4">
        <f t="shared" si="48"/>
        <v>1994</v>
      </c>
    </row>
    <row r="1412" spans="19:23" x14ac:dyDescent="0.2">
      <c r="S1412" s="28" t="s">
        <v>398</v>
      </c>
      <c r="T1412" s="5">
        <v>1994</v>
      </c>
      <c r="U1412" s="233">
        <v>34648</v>
      </c>
      <c r="V1412" s="233" t="str">
        <f t="shared" ref="V1412:V1475" si="49">TEXT(MONTH(U1412),"00") &amp;TEXT(DAY(U1412),"00")</f>
        <v>1110</v>
      </c>
      <c r="W1412" s="4">
        <f t="shared" ref="W1412:W1475" si="50">YEAR(U1412)</f>
        <v>1994</v>
      </c>
    </row>
    <row r="1413" spans="19:23" x14ac:dyDescent="0.2">
      <c r="S1413" s="28" t="s">
        <v>399</v>
      </c>
      <c r="T1413" s="5">
        <v>1994</v>
      </c>
      <c r="U1413" s="233">
        <v>34649</v>
      </c>
      <c r="V1413" s="233" t="str">
        <f t="shared" si="49"/>
        <v>1111</v>
      </c>
      <c r="W1413" s="4">
        <f t="shared" si="50"/>
        <v>1994</v>
      </c>
    </row>
    <row r="1414" spans="19:23" x14ac:dyDescent="0.2">
      <c r="S1414" s="28" t="s">
        <v>400</v>
      </c>
      <c r="T1414" s="5">
        <v>1994</v>
      </c>
      <c r="U1414" s="233">
        <v>34650</v>
      </c>
      <c r="V1414" s="233" t="str">
        <f t="shared" si="49"/>
        <v>1112</v>
      </c>
      <c r="W1414" s="4">
        <f t="shared" si="50"/>
        <v>1994</v>
      </c>
    </row>
    <row r="1415" spans="19:23" x14ac:dyDescent="0.2">
      <c r="S1415" s="28" t="s">
        <v>401</v>
      </c>
      <c r="T1415" s="5">
        <v>1994</v>
      </c>
      <c r="U1415" s="233">
        <v>34651</v>
      </c>
      <c r="V1415" s="233" t="str">
        <f t="shared" si="49"/>
        <v>1113</v>
      </c>
      <c r="W1415" s="4">
        <f t="shared" si="50"/>
        <v>1994</v>
      </c>
    </row>
    <row r="1416" spans="19:23" x14ac:dyDescent="0.2">
      <c r="S1416" s="28" t="s">
        <v>402</v>
      </c>
      <c r="T1416" s="5">
        <v>1994</v>
      </c>
      <c r="U1416" s="233">
        <v>34652</v>
      </c>
      <c r="V1416" s="233" t="str">
        <f t="shared" si="49"/>
        <v>1114</v>
      </c>
      <c r="W1416" s="4">
        <f t="shared" si="50"/>
        <v>1994</v>
      </c>
    </row>
    <row r="1417" spans="19:23" x14ac:dyDescent="0.2">
      <c r="S1417" s="28" t="s">
        <v>403</v>
      </c>
      <c r="T1417" s="5">
        <v>1994</v>
      </c>
      <c r="U1417" s="233">
        <v>34653</v>
      </c>
      <c r="V1417" s="233" t="str">
        <f t="shared" si="49"/>
        <v>1115</v>
      </c>
      <c r="W1417" s="4">
        <f t="shared" si="50"/>
        <v>1994</v>
      </c>
    </row>
    <row r="1418" spans="19:23" x14ac:dyDescent="0.2">
      <c r="S1418" s="28" t="s">
        <v>404</v>
      </c>
      <c r="T1418" s="5">
        <v>1994</v>
      </c>
      <c r="U1418" s="233">
        <v>34654</v>
      </c>
      <c r="V1418" s="233" t="str">
        <f t="shared" si="49"/>
        <v>1116</v>
      </c>
      <c r="W1418" s="4">
        <f t="shared" si="50"/>
        <v>1994</v>
      </c>
    </row>
    <row r="1419" spans="19:23" x14ac:dyDescent="0.2">
      <c r="S1419" s="28" t="s">
        <v>405</v>
      </c>
      <c r="T1419" s="5">
        <v>1994</v>
      </c>
      <c r="U1419" s="233">
        <v>34655</v>
      </c>
      <c r="V1419" s="233" t="str">
        <f t="shared" si="49"/>
        <v>1117</v>
      </c>
      <c r="W1419" s="4">
        <f t="shared" si="50"/>
        <v>1994</v>
      </c>
    </row>
    <row r="1420" spans="19:23" x14ac:dyDescent="0.2">
      <c r="S1420" s="28" t="s">
        <v>406</v>
      </c>
      <c r="T1420" s="5">
        <v>1994</v>
      </c>
      <c r="U1420" s="233">
        <v>34656</v>
      </c>
      <c r="V1420" s="233" t="str">
        <f t="shared" si="49"/>
        <v>1118</v>
      </c>
      <c r="W1420" s="4">
        <f t="shared" si="50"/>
        <v>1994</v>
      </c>
    </row>
    <row r="1421" spans="19:23" x14ac:dyDescent="0.2">
      <c r="S1421" s="28" t="s">
        <v>407</v>
      </c>
      <c r="T1421" s="5">
        <v>1994</v>
      </c>
      <c r="U1421" s="233">
        <v>34657</v>
      </c>
      <c r="V1421" s="233" t="str">
        <f t="shared" si="49"/>
        <v>1119</v>
      </c>
      <c r="W1421" s="4">
        <f t="shared" si="50"/>
        <v>1994</v>
      </c>
    </row>
    <row r="1422" spans="19:23" x14ac:dyDescent="0.2">
      <c r="S1422" s="28" t="s">
        <v>408</v>
      </c>
      <c r="T1422" s="5">
        <v>1994</v>
      </c>
      <c r="U1422" s="233">
        <v>34658</v>
      </c>
      <c r="V1422" s="233" t="str">
        <f t="shared" si="49"/>
        <v>1120</v>
      </c>
      <c r="W1422" s="4">
        <f t="shared" si="50"/>
        <v>1994</v>
      </c>
    </row>
    <row r="1423" spans="19:23" x14ac:dyDescent="0.2">
      <c r="S1423" s="28" t="s">
        <v>409</v>
      </c>
      <c r="T1423" s="5">
        <v>1994</v>
      </c>
      <c r="U1423" s="233">
        <v>34659</v>
      </c>
      <c r="V1423" s="233" t="str">
        <f t="shared" si="49"/>
        <v>1121</v>
      </c>
      <c r="W1423" s="4">
        <f t="shared" si="50"/>
        <v>1994</v>
      </c>
    </row>
    <row r="1424" spans="19:23" x14ac:dyDescent="0.2">
      <c r="S1424" s="28" t="s">
        <v>410</v>
      </c>
      <c r="T1424" s="5">
        <v>1994</v>
      </c>
      <c r="U1424" s="233">
        <v>34660</v>
      </c>
      <c r="V1424" s="233" t="str">
        <f t="shared" si="49"/>
        <v>1122</v>
      </c>
      <c r="W1424" s="4">
        <f t="shared" si="50"/>
        <v>1994</v>
      </c>
    </row>
    <row r="1425" spans="19:23" x14ac:dyDescent="0.2">
      <c r="S1425" s="28" t="s">
        <v>411</v>
      </c>
      <c r="T1425" s="5">
        <v>1994</v>
      </c>
      <c r="U1425" s="233">
        <v>34661</v>
      </c>
      <c r="V1425" s="233" t="str">
        <f t="shared" si="49"/>
        <v>1123</v>
      </c>
      <c r="W1425" s="4">
        <f t="shared" si="50"/>
        <v>1994</v>
      </c>
    </row>
    <row r="1426" spans="19:23" x14ac:dyDescent="0.2">
      <c r="S1426" s="28" t="s">
        <v>412</v>
      </c>
      <c r="T1426" s="5">
        <v>1994</v>
      </c>
      <c r="U1426" s="233">
        <v>34662</v>
      </c>
      <c r="V1426" s="233" t="str">
        <f t="shared" si="49"/>
        <v>1124</v>
      </c>
      <c r="W1426" s="4">
        <f t="shared" si="50"/>
        <v>1994</v>
      </c>
    </row>
    <row r="1427" spans="19:23" x14ac:dyDescent="0.2">
      <c r="S1427" s="28" t="s">
        <v>413</v>
      </c>
      <c r="T1427" s="5">
        <v>1994</v>
      </c>
      <c r="U1427" s="233">
        <v>34663</v>
      </c>
      <c r="V1427" s="233" t="str">
        <f t="shared" si="49"/>
        <v>1125</v>
      </c>
      <c r="W1427" s="4">
        <f t="shared" si="50"/>
        <v>1994</v>
      </c>
    </row>
    <row r="1428" spans="19:23" x14ac:dyDescent="0.2">
      <c r="S1428" s="28" t="s">
        <v>414</v>
      </c>
      <c r="T1428" s="5">
        <v>1994</v>
      </c>
      <c r="U1428" s="233">
        <v>34664</v>
      </c>
      <c r="V1428" s="233" t="str">
        <f t="shared" si="49"/>
        <v>1126</v>
      </c>
      <c r="W1428" s="4">
        <f t="shared" si="50"/>
        <v>1994</v>
      </c>
    </row>
    <row r="1429" spans="19:23" x14ac:dyDescent="0.2">
      <c r="S1429" s="28" t="s">
        <v>415</v>
      </c>
      <c r="T1429" s="5">
        <v>1994</v>
      </c>
      <c r="U1429" s="233">
        <v>34665</v>
      </c>
      <c r="V1429" s="233" t="str">
        <f t="shared" si="49"/>
        <v>1127</v>
      </c>
      <c r="W1429" s="4">
        <f t="shared" si="50"/>
        <v>1994</v>
      </c>
    </row>
    <row r="1430" spans="19:23" x14ac:dyDescent="0.2">
      <c r="S1430" s="28" t="s">
        <v>416</v>
      </c>
      <c r="T1430" s="5">
        <v>1994</v>
      </c>
      <c r="U1430" s="233">
        <v>34666</v>
      </c>
      <c r="V1430" s="233" t="str">
        <f t="shared" si="49"/>
        <v>1128</v>
      </c>
      <c r="W1430" s="4">
        <f t="shared" si="50"/>
        <v>1994</v>
      </c>
    </row>
    <row r="1431" spans="19:23" x14ac:dyDescent="0.2">
      <c r="S1431" s="28" t="s">
        <v>417</v>
      </c>
      <c r="T1431" s="5">
        <v>1994</v>
      </c>
      <c r="U1431" s="233">
        <v>34667</v>
      </c>
      <c r="V1431" s="233" t="str">
        <f t="shared" si="49"/>
        <v>1129</v>
      </c>
      <c r="W1431" s="4">
        <f t="shared" si="50"/>
        <v>1994</v>
      </c>
    </row>
    <row r="1432" spans="19:23" x14ac:dyDescent="0.2">
      <c r="S1432" s="28" t="s">
        <v>418</v>
      </c>
      <c r="T1432" s="5">
        <v>1994</v>
      </c>
      <c r="U1432" s="233">
        <v>34668</v>
      </c>
      <c r="V1432" s="233" t="str">
        <f t="shared" si="49"/>
        <v>1130</v>
      </c>
      <c r="W1432" s="4">
        <f t="shared" si="50"/>
        <v>1994</v>
      </c>
    </row>
    <row r="1433" spans="19:23" x14ac:dyDescent="0.2">
      <c r="S1433" s="28" t="s">
        <v>419</v>
      </c>
      <c r="T1433" s="5">
        <v>1994</v>
      </c>
      <c r="U1433" s="233">
        <v>34669</v>
      </c>
      <c r="V1433" s="233" t="str">
        <f t="shared" si="49"/>
        <v>1201</v>
      </c>
      <c r="W1433" s="4">
        <f t="shared" si="50"/>
        <v>1994</v>
      </c>
    </row>
    <row r="1434" spans="19:23" x14ac:dyDescent="0.2">
      <c r="S1434" s="28" t="s">
        <v>420</v>
      </c>
      <c r="T1434" s="5">
        <v>1994</v>
      </c>
      <c r="U1434" s="233">
        <v>34670</v>
      </c>
      <c r="V1434" s="233" t="str">
        <f t="shared" si="49"/>
        <v>1202</v>
      </c>
      <c r="W1434" s="4">
        <f t="shared" si="50"/>
        <v>1994</v>
      </c>
    </row>
    <row r="1435" spans="19:23" x14ac:dyDescent="0.2">
      <c r="S1435" s="28" t="s">
        <v>421</v>
      </c>
      <c r="T1435" s="5">
        <v>1994</v>
      </c>
      <c r="U1435" s="233">
        <v>34671</v>
      </c>
      <c r="V1435" s="233" t="str">
        <f t="shared" si="49"/>
        <v>1203</v>
      </c>
      <c r="W1435" s="4">
        <f t="shared" si="50"/>
        <v>1994</v>
      </c>
    </row>
    <row r="1436" spans="19:23" x14ac:dyDescent="0.2">
      <c r="S1436" s="28" t="s">
        <v>422</v>
      </c>
      <c r="T1436" s="5">
        <v>1994</v>
      </c>
      <c r="U1436" s="233">
        <v>34672</v>
      </c>
      <c r="V1436" s="233" t="str">
        <f t="shared" si="49"/>
        <v>1204</v>
      </c>
      <c r="W1436" s="4">
        <f t="shared" si="50"/>
        <v>1994</v>
      </c>
    </row>
    <row r="1437" spans="19:23" x14ac:dyDescent="0.2">
      <c r="S1437" s="28" t="s">
        <v>423</v>
      </c>
      <c r="T1437" s="5">
        <v>1994</v>
      </c>
      <c r="U1437" s="233">
        <v>34673</v>
      </c>
      <c r="V1437" s="233" t="str">
        <f t="shared" si="49"/>
        <v>1205</v>
      </c>
      <c r="W1437" s="4">
        <f t="shared" si="50"/>
        <v>1994</v>
      </c>
    </row>
    <row r="1438" spans="19:23" x14ac:dyDescent="0.2">
      <c r="S1438" s="28" t="s">
        <v>424</v>
      </c>
      <c r="T1438" s="5">
        <v>1994</v>
      </c>
      <c r="U1438" s="233">
        <v>34674</v>
      </c>
      <c r="V1438" s="233" t="str">
        <f t="shared" si="49"/>
        <v>1206</v>
      </c>
      <c r="W1438" s="4">
        <f t="shared" si="50"/>
        <v>1994</v>
      </c>
    </row>
    <row r="1439" spans="19:23" x14ac:dyDescent="0.2">
      <c r="S1439" s="28" t="s">
        <v>425</v>
      </c>
      <c r="T1439" s="5">
        <v>1994</v>
      </c>
      <c r="U1439" s="233">
        <v>34675</v>
      </c>
      <c r="V1439" s="233" t="str">
        <f t="shared" si="49"/>
        <v>1207</v>
      </c>
      <c r="W1439" s="4">
        <f t="shared" si="50"/>
        <v>1994</v>
      </c>
    </row>
    <row r="1440" spans="19:23" x14ac:dyDescent="0.2">
      <c r="S1440" s="28" t="s">
        <v>426</v>
      </c>
      <c r="T1440" s="5">
        <v>1994</v>
      </c>
      <c r="U1440" s="233">
        <v>34676</v>
      </c>
      <c r="V1440" s="233" t="str">
        <f t="shared" si="49"/>
        <v>1208</v>
      </c>
      <c r="W1440" s="4">
        <f t="shared" si="50"/>
        <v>1994</v>
      </c>
    </row>
    <row r="1441" spans="19:23" x14ac:dyDescent="0.2">
      <c r="S1441" s="28" t="s">
        <v>427</v>
      </c>
      <c r="T1441" s="5">
        <v>1994</v>
      </c>
      <c r="U1441" s="233">
        <v>34677</v>
      </c>
      <c r="V1441" s="233" t="str">
        <f t="shared" si="49"/>
        <v>1209</v>
      </c>
      <c r="W1441" s="4">
        <f t="shared" si="50"/>
        <v>1994</v>
      </c>
    </row>
    <row r="1442" spans="19:23" x14ac:dyDescent="0.2">
      <c r="S1442" s="28" t="s">
        <v>428</v>
      </c>
      <c r="T1442" s="5">
        <v>1994</v>
      </c>
      <c r="U1442" s="233">
        <v>34678</v>
      </c>
      <c r="V1442" s="233" t="str">
        <f t="shared" si="49"/>
        <v>1210</v>
      </c>
      <c r="W1442" s="4">
        <f t="shared" si="50"/>
        <v>1994</v>
      </c>
    </row>
    <row r="1443" spans="19:23" x14ac:dyDescent="0.2">
      <c r="S1443" s="28" t="s">
        <v>429</v>
      </c>
      <c r="T1443" s="5">
        <v>1994</v>
      </c>
      <c r="U1443" s="233">
        <v>34679</v>
      </c>
      <c r="V1443" s="233" t="str">
        <f t="shared" si="49"/>
        <v>1211</v>
      </c>
      <c r="W1443" s="4">
        <f t="shared" si="50"/>
        <v>1994</v>
      </c>
    </row>
    <row r="1444" spans="19:23" x14ac:dyDescent="0.2">
      <c r="S1444" s="28" t="s">
        <v>430</v>
      </c>
      <c r="T1444" s="5">
        <v>1994</v>
      </c>
      <c r="U1444" s="233">
        <v>34680</v>
      </c>
      <c r="V1444" s="233" t="str">
        <f t="shared" si="49"/>
        <v>1212</v>
      </c>
      <c r="W1444" s="4">
        <f t="shared" si="50"/>
        <v>1994</v>
      </c>
    </row>
    <row r="1445" spans="19:23" x14ac:dyDescent="0.2">
      <c r="S1445" s="28" t="s">
        <v>431</v>
      </c>
      <c r="T1445" s="5">
        <v>1994</v>
      </c>
      <c r="U1445" s="233">
        <v>34681</v>
      </c>
      <c r="V1445" s="233" t="str">
        <f t="shared" si="49"/>
        <v>1213</v>
      </c>
      <c r="W1445" s="4">
        <f t="shared" si="50"/>
        <v>1994</v>
      </c>
    </row>
    <row r="1446" spans="19:23" x14ac:dyDescent="0.2">
      <c r="S1446" s="28" t="s">
        <v>432</v>
      </c>
      <c r="T1446" s="5">
        <v>1994</v>
      </c>
      <c r="U1446" s="233">
        <v>34682</v>
      </c>
      <c r="V1446" s="233" t="str">
        <f t="shared" si="49"/>
        <v>1214</v>
      </c>
      <c r="W1446" s="4">
        <f t="shared" si="50"/>
        <v>1994</v>
      </c>
    </row>
    <row r="1447" spans="19:23" x14ac:dyDescent="0.2">
      <c r="S1447" s="28" t="s">
        <v>433</v>
      </c>
      <c r="T1447" s="5">
        <v>1994</v>
      </c>
      <c r="U1447" s="233">
        <v>34683</v>
      </c>
      <c r="V1447" s="233" t="str">
        <f t="shared" si="49"/>
        <v>1215</v>
      </c>
      <c r="W1447" s="4">
        <f t="shared" si="50"/>
        <v>1994</v>
      </c>
    </row>
    <row r="1448" spans="19:23" x14ac:dyDescent="0.2">
      <c r="S1448" s="28" t="s">
        <v>434</v>
      </c>
      <c r="T1448" s="5">
        <v>1994</v>
      </c>
      <c r="U1448" s="233">
        <v>34684</v>
      </c>
      <c r="V1448" s="233" t="str">
        <f t="shared" si="49"/>
        <v>1216</v>
      </c>
      <c r="W1448" s="4">
        <f t="shared" si="50"/>
        <v>1994</v>
      </c>
    </row>
    <row r="1449" spans="19:23" x14ac:dyDescent="0.2">
      <c r="S1449" s="28" t="s">
        <v>435</v>
      </c>
      <c r="T1449" s="5">
        <v>1994</v>
      </c>
      <c r="U1449" s="233">
        <v>34685</v>
      </c>
      <c r="V1449" s="233" t="str">
        <f t="shared" si="49"/>
        <v>1217</v>
      </c>
      <c r="W1449" s="4">
        <f t="shared" si="50"/>
        <v>1994</v>
      </c>
    </row>
    <row r="1450" spans="19:23" x14ac:dyDescent="0.2">
      <c r="S1450" s="28" t="s">
        <v>436</v>
      </c>
      <c r="T1450" s="5">
        <v>1994</v>
      </c>
      <c r="U1450" s="233">
        <v>34686</v>
      </c>
      <c r="V1450" s="233" t="str">
        <f t="shared" si="49"/>
        <v>1218</v>
      </c>
      <c r="W1450" s="4">
        <f t="shared" si="50"/>
        <v>1994</v>
      </c>
    </row>
    <row r="1451" spans="19:23" x14ac:dyDescent="0.2">
      <c r="S1451" s="28" t="s">
        <v>437</v>
      </c>
      <c r="T1451" s="5">
        <v>1994</v>
      </c>
      <c r="U1451" s="233">
        <v>34687</v>
      </c>
      <c r="V1451" s="233" t="str">
        <f t="shared" si="49"/>
        <v>1219</v>
      </c>
      <c r="W1451" s="4">
        <f t="shared" si="50"/>
        <v>1994</v>
      </c>
    </row>
    <row r="1452" spans="19:23" x14ac:dyDescent="0.2">
      <c r="S1452" s="28" t="s">
        <v>438</v>
      </c>
      <c r="T1452" s="5">
        <v>1994</v>
      </c>
      <c r="U1452" s="233">
        <v>34688</v>
      </c>
      <c r="V1452" s="233" t="str">
        <f t="shared" si="49"/>
        <v>1220</v>
      </c>
      <c r="W1452" s="4">
        <f t="shared" si="50"/>
        <v>1994</v>
      </c>
    </row>
    <row r="1453" spans="19:23" x14ac:dyDescent="0.2">
      <c r="S1453" s="28" t="s">
        <v>439</v>
      </c>
      <c r="T1453" s="5">
        <v>1994</v>
      </c>
      <c r="U1453" s="233">
        <v>34689</v>
      </c>
      <c r="V1453" s="233" t="str">
        <f t="shared" si="49"/>
        <v>1221</v>
      </c>
      <c r="W1453" s="4">
        <f t="shared" si="50"/>
        <v>1994</v>
      </c>
    </row>
    <row r="1454" spans="19:23" x14ac:dyDescent="0.2">
      <c r="S1454" s="28" t="s">
        <v>440</v>
      </c>
      <c r="T1454" s="5">
        <v>1994</v>
      </c>
      <c r="U1454" s="233">
        <v>34690</v>
      </c>
      <c r="V1454" s="233" t="str">
        <f t="shared" si="49"/>
        <v>1222</v>
      </c>
      <c r="W1454" s="4">
        <f t="shared" si="50"/>
        <v>1994</v>
      </c>
    </row>
    <row r="1455" spans="19:23" x14ac:dyDescent="0.2">
      <c r="S1455" s="28" t="s">
        <v>441</v>
      </c>
      <c r="T1455" s="5">
        <v>1994</v>
      </c>
      <c r="U1455" s="233">
        <v>34691</v>
      </c>
      <c r="V1455" s="233" t="str">
        <f t="shared" si="49"/>
        <v>1223</v>
      </c>
      <c r="W1455" s="4">
        <f t="shared" si="50"/>
        <v>1994</v>
      </c>
    </row>
    <row r="1456" spans="19:23" x14ac:dyDescent="0.2">
      <c r="S1456" s="28" t="s">
        <v>442</v>
      </c>
      <c r="T1456" s="5">
        <v>1994</v>
      </c>
      <c r="U1456" s="233">
        <v>34692</v>
      </c>
      <c r="V1456" s="233" t="str">
        <f t="shared" si="49"/>
        <v>1224</v>
      </c>
      <c r="W1456" s="4">
        <f t="shared" si="50"/>
        <v>1994</v>
      </c>
    </row>
    <row r="1457" spans="19:23" x14ac:dyDescent="0.2">
      <c r="S1457" s="28" t="s">
        <v>443</v>
      </c>
      <c r="T1457" s="5">
        <v>1994</v>
      </c>
      <c r="U1457" s="233">
        <v>34693</v>
      </c>
      <c r="V1457" s="233" t="str">
        <f t="shared" si="49"/>
        <v>1225</v>
      </c>
      <c r="W1457" s="4">
        <f t="shared" si="50"/>
        <v>1994</v>
      </c>
    </row>
    <row r="1458" spans="19:23" x14ac:dyDescent="0.2">
      <c r="S1458" s="28" t="s">
        <v>444</v>
      </c>
      <c r="T1458" s="5">
        <v>1994</v>
      </c>
      <c r="U1458" s="233">
        <v>34694</v>
      </c>
      <c r="V1458" s="233" t="str">
        <f t="shared" si="49"/>
        <v>1226</v>
      </c>
      <c r="W1458" s="4">
        <f t="shared" si="50"/>
        <v>1994</v>
      </c>
    </row>
    <row r="1459" spans="19:23" x14ac:dyDescent="0.2">
      <c r="S1459" s="28" t="s">
        <v>445</v>
      </c>
      <c r="T1459" s="5">
        <v>1994</v>
      </c>
      <c r="U1459" s="233">
        <v>34695</v>
      </c>
      <c r="V1459" s="233" t="str">
        <f t="shared" si="49"/>
        <v>1227</v>
      </c>
      <c r="W1459" s="4">
        <f t="shared" si="50"/>
        <v>1994</v>
      </c>
    </row>
    <row r="1460" spans="19:23" x14ac:dyDescent="0.2">
      <c r="S1460" s="28" t="s">
        <v>446</v>
      </c>
      <c r="T1460" s="5">
        <v>1994</v>
      </c>
      <c r="U1460" s="233">
        <v>34696</v>
      </c>
      <c r="V1460" s="233" t="str">
        <f t="shared" si="49"/>
        <v>1228</v>
      </c>
      <c r="W1460" s="4">
        <f t="shared" si="50"/>
        <v>1994</v>
      </c>
    </row>
    <row r="1461" spans="19:23" x14ac:dyDescent="0.2">
      <c r="S1461" s="28" t="s">
        <v>447</v>
      </c>
      <c r="T1461" s="5">
        <v>1994</v>
      </c>
      <c r="U1461" s="233">
        <v>34697</v>
      </c>
      <c r="V1461" s="233" t="str">
        <f t="shared" si="49"/>
        <v>1229</v>
      </c>
      <c r="W1461" s="4">
        <f t="shared" si="50"/>
        <v>1994</v>
      </c>
    </row>
    <row r="1462" spans="19:23" x14ac:dyDescent="0.2">
      <c r="S1462" s="28" t="s">
        <v>448</v>
      </c>
      <c r="T1462" s="5">
        <v>1994</v>
      </c>
      <c r="U1462" s="233">
        <v>34698</v>
      </c>
      <c r="V1462" s="233" t="str">
        <f t="shared" si="49"/>
        <v>1230</v>
      </c>
      <c r="W1462" s="4">
        <f t="shared" si="50"/>
        <v>1994</v>
      </c>
    </row>
    <row r="1463" spans="19:23" x14ac:dyDescent="0.2">
      <c r="S1463" s="28" t="s">
        <v>449</v>
      </c>
      <c r="T1463" s="5">
        <v>1994</v>
      </c>
      <c r="U1463" s="233">
        <v>34699</v>
      </c>
      <c r="V1463" s="233" t="str">
        <f t="shared" si="49"/>
        <v>1231</v>
      </c>
      <c r="W1463" s="4">
        <f t="shared" si="50"/>
        <v>1994</v>
      </c>
    </row>
    <row r="1464" spans="19:23" x14ac:dyDescent="0.2">
      <c r="S1464" s="28" t="s">
        <v>450</v>
      </c>
      <c r="T1464" s="5">
        <v>1995</v>
      </c>
      <c r="U1464" s="233">
        <v>34700</v>
      </c>
      <c r="V1464" s="233" t="str">
        <f t="shared" si="49"/>
        <v>0101</v>
      </c>
      <c r="W1464" s="4">
        <f t="shared" si="50"/>
        <v>1995</v>
      </c>
    </row>
    <row r="1465" spans="19:23" x14ac:dyDescent="0.2">
      <c r="S1465" s="28" t="s">
        <v>90</v>
      </c>
      <c r="T1465" s="5">
        <v>1995</v>
      </c>
      <c r="U1465" s="233">
        <v>34701</v>
      </c>
      <c r="V1465" s="233" t="str">
        <f t="shared" si="49"/>
        <v>0102</v>
      </c>
      <c r="W1465" s="4">
        <f t="shared" si="50"/>
        <v>1995</v>
      </c>
    </row>
    <row r="1466" spans="19:23" x14ac:dyDescent="0.2">
      <c r="S1466" s="28" t="s">
        <v>91</v>
      </c>
      <c r="T1466" s="5">
        <v>1995</v>
      </c>
      <c r="U1466" s="233">
        <v>34702</v>
      </c>
      <c r="V1466" s="233" t="str">
        <f t="shared" si="49"/>
        <v>0103</v>
      </c>
      <c r="W1466" s="4">
        <f t="shared" si="50"/>
        <v>1995</v>
      </c>
    </row>
    <row r="1467" spans="19:23" x14ac:dyDescent="0.2">
      <c r="S1467" s="28" t="s">
        <v>92</v>
      </c>
      <c r="T1467" s="5">
        <v>1995</v>
      </c>
      <c r="U1467" s="233">
        <v>34703</v>
      </c>
      <c r="V1467" s="233" t="str">
        <f t="shared" si="49"/>
        <v>0104</v>
      </c>
      <c r="W1467" s="4">
        <f t="shared" si="50"/>
        <v>1995</v>
      </c>
    </row>
    <row r="1468" spans="19:23" x14ac:dyDescent="0.2">
      <c r="S1468" s="28" t="s">
        <v>93</v>
      </c>
      <c r="T1468" s="5">
        <v>1995</v>
      </c>
      <c r="U1468" s="233">
        <v>34704</v>
      </c>
      <c r="V1468" s="233" t="str">
        <f t="shared" si="49"/>
        <v>0105</v>
      </c>
      <c r="W1468" s="4">
        <f t="shared" si="50"/>
        <v>1995</v>
      </c>
    </row>
    <row r="1469" spans="19:23" x14ac:dyDescent="0.2">
      <c r="S1469" s="28" t="s">
        <v>94</v>
      </c>
      <c r="T1469" s="5">
        <v>1995</v>
      </c>
      <c r="U1469" s="233">
        <v>34705</v>
      </c>
      <c r="V1469" s="233" t="str">
        <f t="shared" si="49"/>
        <v>0106</v>
      </c>
      <c r="W1469" s="4">
        <f t="shared" si="50"/>
        <v>1995</v>
      </c>
    </row>
    <row r="1470" spans="19:23" x14ac:dyDescent="0.2">
      <c r="S1470" s="28" t="s">
        <v>95</v>
      </c>
      <c r="T1470" s="5">
        <v>1995</v>
      </c>
      <c r="U1470" s="233">
        <v>34706</v>
      </c>
      <c r="V1470" s="233" t="str">
        <f t="shared" si="49"/>
        <v>0107</v>
      </c>
      <c r="W1470" s="4">
        <f t="shared" si="50"/>
        <v>1995</v>
      </c>
    </row>
    <row r="1471" spans="19:23" x14ac:dyDescent="0.2">
      <c r="S1471" s="28" t="s">
        <v>96</v>
      </c>
      <c r="T1471" s="5">
        <v>1995</v>
      </c>
      <c r="U1471" s="233">
        <v>34707</v>
      </c>
      <c r="V1471" s="233" t="str">
        <f t="shared" si="49"/>
        <v>0108</v>
      </c>
      <c r="W1471" s="4">
        <f t="shared" si="50"/>
        <v>1995</v>
      </c>
    </row>
    <row r="1472" spans="19:23" x14ac:dyDescent="0.2">
      <c r="S1472" s="28" t="s">
        <v>97</v>
      </c>
      <c r="T1472" s="5">
        <v>1995</v>
      </c>
      <c r="U1472" s="233">
        <v>34708</v>
      </c>
      <c r="V1472" s="233" t="str">
        <f t="shared" si="49"/>
        <v>0109</v>
      </c>
      <c r="W1472" s="4">
        <f t="shared" si="50"/>
        <v>1995</v>
      </c>
    </row>
    <row r="1473" spans="19:23" x14ac:dyDescent="0.2">
      <c r="S1473" s="28" t="s">
        <v>98</v>
      </c>
      <c r="T1473" s="5">
        <v>1995</v>
      </c>
      <c r="U1473" s="233">
        <v>34709</v>
      </c>
      <c r="V1473" s="233" t="str">
        <f t="shared" si="49"/>
        <v>0110</v>
      </c>
      <c r="W1473" s="4">
        <f t="shared" si="50"/>
        <v>1995</v>
      </c>
    </row>
    <row r="1474" spans="19:23" x14ac:dyDescent="0.2">
      <c r="S1474" s="28" t="s">
        <v>99</v>
      </c>
      <c r="T1474" s="5">
        <v>1995</v>
      </c>
      <c r="U1474" s="233">
        <v>34710</v>
      </c>
      <c r="V1474" s="233" t="str">
        <f t="shared" si="49"/>
        <v>0111</v>
      </c>
      <c r="W1474" s="4">
        <f t="shared" si="50"/>
        <v>1995</v>
      </c>
    </row>
    <row r="1475" spans="19:23" x14ac:dyDescent="0.2">
      <c r="S1475" s="28" t="s">
        <v>100</v>
      </c>
      <c r="T1475" s="5">
        <v>1995</v>
      </c>
      <c r="U1475" s="233">
        <v>34711</v>
      </c>
      <c r="V1475" s="233" t="str">
        <f t="shared" si="49"/>
        <v>0112</v>
      </c>
      <c r="W1475" s="4">
        <f t="shared" si="50"/>
        <v>1995</v>
      </c>
    </row>
    <row r="1476" spans="19:23" x14ac:dyDescent="0.2">
      <c r="S1476" s="28" t="s">
        <v>101</v>
      </c>
      <c r="T1476" s="5">
        <v>1995</v>
      </c>
      <c r="U1476" s="233">
        <v>34712</v>
      </c>
      <c r="V1476" s="233" t="str">
        <f t="shared" ref="V1476:V1539" si="51">TEXT(MONTH(U1476),"00") &amp;TEXT(DAY(U1476),"00")</f>
        <v>0113</v>
      </c>
      <c r="W1476" s="4">
        <f t="shared" ref="W1476:W1539" si="52">YEAR(U1476)</f>
        <v>1995</v>
      </c>
    </row>
    <row r="1477" spans="19:23" x14ac:dyDescent="0.2">
      <c r="S1477" s="28" t="s">
        <v>102</v>
      </c>
      <c r="T1477" s="5">
        <v>1995</v>
      </c>
      <c r="U1477" s="233">
        <v>34713</v>
      </c>
      <c r="V1477" s="233" t="str">
        <f t="shared" si="51"/>
        <v>0114</v>
      </c>
      <c r="W1477" s="4">
        <f t="shared" si="52"/>
        <v>1995</v>
      </c>
    </row>
    <row r="1478" spans="19:23" x14ac:dyDescent="0.2">
      <c r="S1478" s="28" t="s">
        <v>103</v>
      </c>
      <c r="T1478" s="5">
        <v>1995</v>
      </c>
      <c r="U1478" s="233">
        <v>34714</v>
      </c>
      <c r="V1478" s="233" t="str">
        <f t="shared" si="51"/>
        <v>0115</v>
      </c>
      <c r="W1478" s="4">
        <f t="shared" si="52"/>
        <v>1995</v>
      </c>
    </row>
    <row r="1479" spans="19:23" x14ac:dyDescent="0.2">
      <c r="S1479" s="28" t="s">
        <v>104</v>
      </c>
      <c r="T1479" s="5">
        <v>1995</v>
      </c>
      <c r="U1479" s="233">
        <v>34715</v>
      </c>
      <c r="V1479" s="233" t="str">
        <f t="shared" si="51"/>
        <v>0116</v>
      </c>
      <c r="W1479" s="4">
        <f t="shared" si="52"/>
        <v>1995</v>
      </c>
    </row>
    <row r="1480" spans="19:23" x14ac:dyDescent="0.2">
      <c r="S1480" s="28" t="s">
        <v>105</v>
      </c>
      <c r="T1480" s="5">
        <v>1995</v>
      </c>
      <c r="U1480" s="233">
        <v>34716</v>
      </c>
      <c r="V1480" s="233" t="str">
        <f t="shared" si="51"/>
        <v>0117</v>
      </c>
      <c r="W1480" s="4">
        <f t="shared" si="52"/>
        <v>1995</v>
      </c>
    </row>
    <row r="1481" spans="19:23" x14ac:dyDescent="0.2">
      <c r="S1481" s="28" t="s">
        <v>106</v>
      </c>
      <c r="T1481" s="5">
        <v>1995</v>
      </c>
      <c r="U1481" s="233">
        <v>34717</v>
      </c>
      <c r="V1481" s="233" t="str">
        <f t="shared" si="51"/>
        <v>0118</v>
      </c>
      <c r="W1481" s="4">
        <f t="shared" si="52"/>
        <v>1995</v>
      </c>
    </row>
    <row r="1482" spans="19:23" x14ac:dyDescent="0.2">
      <c r="S1482" s="28" t="s">
        <v>107</v>
      </c>
      <c r="T1482" s="5">
        <v>1995</v>
      </c>
      <c r="U1482" s="233">
        <v>34718</v>
      </c>
      <c r="V1482" s="233" t="str">
        <f t="shared" si="51"/>
        <v>0119</v>
      </c>
      <c r="W1482" s="4">
        <f t="shared" si="52"/>
        <v>1995</v>
      </c>
    </row>
    <row r="1483" spans="19:23" x14ac:dyDescent="0.2">
      <c r="S1483" s="28" t="s">
        <v>108</v>
      </c>
      <c r="T1483" s="5">
        <v>1995</v>
      </c>
      <c r="U1483" s="233">
        <v>34719</v>
      </c>
      <c r="V1483" s="233" t="str">
        <f t="shared" si="51"/>
        <v>0120</v>
      </c>
      <c r="W1483" s="4">
        <f t="shared" si="52"/>
        <v>1995</v>
      </c>
    </row>
    <row r="1484" spans="19:23" x14ac:dyDescent="0.2">
      <c r="S1484" s="28" t="s">
        <v>109</v>
      </c>
      <c r="T1484" s="5">
        <v>1995</v>
      </c>
      <c r="U1484" s="233">
        <v>34720</v>
      </c>
      <c r="V1484" s="233" t="str">
        <f t="shared" si="51"/>
        <v>0121</v>
      </c>
      <c r="W1484" s="4">
        <f t="shared" si="52"/>
        <v>1995</v>
      </c>
    </row>
    <row r="1485" spans="19:23" x14ac:dyDescent="0.2">
      <c r="S1485" s="28" t="s">
        <v>110</v>
      </c>
      <c r="T1485" s="5">
        <v>1995</v>
      </c>
      <c r="U1485" s="233">
        <v>34721</v>
      </c>
      <c r="V1485" s="233" t="str">
        <f t="shared" si="51"/>
        <v>0122</v>
      </c>
      <c r="W1485" s="4">
        <f t="shared" si="52"/>
        <v>1995</v>
      </c>
    </row>
    <row r="1486" spans="19:23" x14ac:dyDescent="0.2">
      <c r="S1486" s="28" t="s">
        <v>111</v>
      </c>
      <c r="T1486" s="5">
        <v>1995</v>
      </c>
      <c r="U1486" s="233">
        <v>34722</v>
      </c>
      <c r="V1486" s="233" t="str">
        <f t="shared" si="51"/>
        <v>0123</v>
      </c>
      <c r="W1486" s="4">
        <f t="shared" si="52"/>
        <v>1995</v>
      </c>
    </row>
    <row r="1487" spans="19:23" x14ac:dyDescent="0.2">
      <c r="S1487" s="28" t="s">
        <v>112</v>
      </c>
      <c r="T1487" s="5">
        <v>1995</v>
      </c>
      <c r="U1487" s="233">
        <v>34723</v>
      </c>
      <c r="V1487" s="233" t="str">
        <f t="shared" si="51"/>
        <v>0124</v>
      </c>
      <c r="W1487" s="4">
        <f t="shared" si="52"/>
        <v>1995</v>
      </c>
    </row>
    <row r="1488" spans="19:23" x14ac:dyDescent="0.2">
      <c r="S1488" s="28" t="s">
        <v>113</v>
      </c>
      <c r="T1488" s="5">
        <v>1995</v>
      </c>
      <c r="U1488" s="233">
        <v>34724</v>
      </c>
      <c r="V1488" s="233" t="str">
        <f t="shared" si="51"/>
        <v>0125</v>
      </c>
      <c r="W1488" s="4">
        <f t="shared" si="52"/>
        <v>1995</v>
      </c>
    </row>
    <row r="1489" spans="19:23" x14ac:dyDescent="0.2">
      <c r="S1489" s="28" t="s">
        <v>114</v>
      </c>
      <c r="T1489" s="5">
        <v>1995</v>
      </c>
      <c r="U1489" s="233">
        <v>34725</v>
      </c>
      <c r="V1489" s="233" t="str">
        <f t="shared" si="51"/>
        <v>0126</v>
      </c>
      <c r="W1489" s="4">
        <f t="shared" si="52"/>
        <v>1995</v>
      </c>
    </row>
    <row r="1490" spans="19:23" x14ac:dyDescent="0.2">
      <c r="S1490" s="28" t="s">
        <v>115</v>
      </c>
      <c r="T1490" s="5">
        <v>1995</v>
      </c>
      <c r="U1490" s="233">
        <v>34726</v>
      </c>
      <c r="V1490" s="233" t="str">
        <f t="shared" si="51"/>
        <v>0127</v>
      </c>
      <c r="W1490" s="4">
        <f t="shared" si="52"/>
        <v>1995</v>
      </c>
    </row>
    <row r="1491" spans="19:23" x14ac:dyDescent="0.2">
      <c r="S1491" s="28" t="s">
        <v>116</v>
      </c>
      <c r="T1491" s="5">
        <v>1995</v>
      </c>
      <c r="U1491" s="233">
        <v>34727</v>
      </c>
      <c r="V1491" s="233" t="str">
        <f t="shared" si="51"/>
        <v>0128</v>
      </c>
      <c r="W1491" s="4">
        <f t="shared" si="52"/>
        <v>1995</v>
      </c>
    </row>
    <row r="1492" spans="19:23" x14ac:dyDescent="0.2">
      <c r="S1492" s="28" t="s">
        <v>117</v>
      </c>
      <c r="T1492" s="5">
        <v>1995</v>
      </c>
      <c r="U1492" s="233">
        <v>34728</v>
      </c>
      <c r="V1492" s="233" t="str">
        <f t="shared" si="51"/>
        <v>0129</v>
      </c>
      <c r="W1492" s="4">
        <f t="shared" si="52"/>
        <v>1995</v>
      </c>
    </row>
    <row r="1493" spans="19:23" x14ac:dyDescent="0.2">
      <c r="S1493" s="28" t="s">
        <v>118</v>
      </c>
      <c r="T1493" s="5">
        <v>1995</v>
      </c>
      <c r="U1493" s="233">
        <v>34729</v>
      </c>
      <c r="V1493" s="233" t="str">
        <f t="shared" si="51"/>
        <v>0130</v>
      </c>
      <c r="W1493" s="4">
        <f t="shared" si="52"/>
        <v>1995</v>
      </c>
    </row>
    <row r="1494" spans="19:23" x14ac:dyDescent="0.2">
      <c r="S1494" s="28" t="s">
        <v>119</v>
      </c>
      <c r="T1494" s="5">
        <v>1995</v>
      </c>
      <c r="U1494" s="233">
        <v>34730</v>
      </c>
      <c r="V1494" s="233" t="str">
        <f t="shared" si="51"/>
        <v>0131</v>
      </c>
      <c r="W1494" s="4">
        <f t="shared" si="52"/>
        <v>1995</v>
      </c>
    </row>
    <row r="1495" spans="19:23" x14ac:dyDescent="0.2">
      <c r="S1495" s="28" t="s">
        <v>120</v>
      </c>
      <c r="T1495" s="5">
        <v>1995</v>
      </c>
      <c r="U1495" s="233">
        <v>34731</v>
      </c>
      <c r="V1495" s="233" t="str">
        <f t="shared" si="51"/>
        <v>0201</v>
      </c>
      <c r="W1495" s="4">
        <f t="shared" si="52"/>
        <v>1995</v>
      </c>
    </row>
    <row r="1496" spans="19:23" x14ac:dyDescent="0.2">
      <c r="S1496" s="28" t="s">
        <v>121</v>
      </c>
      <c r="T1496" s="5">
        <v>1995</v>
      </c>
      <c r="U1496" s="233">
        <v>34732</v>
      </c>
      <c r="V1496" s="233" t="str">
        <f t="shared" si="51"/>
        <v>0202</v>
      </c>
      <c r="W1496" s="4">
        <f t="shared" si="52"/>
        <v>1995</v>
      </c>
    </row>
    <row r="1497" spans="19:23" x14ac:dyDescent="0.2">
      <c r="S1497" s="28" t="s">
        <v>122</v>
      </c>
      <c r="T1497" s="5">
        <v>1995</v>
      </c>
      <c r="U1497" s="233">
        <v>34733</v>
      </c>
      <c r="V1497" s="233" t="str">
        <f t="shared" si="51"/>
        <v>0203</v>
      </c>
      <c r="W1497" s="4">
        <f t="shared" si="52"/>
        <v>1995</v>
      </c>
    </row>
    <row r="1498" spans="19:23" x14ac:dyDescent="0.2">
      <c r="S1498" s="28" t="s">
        <v>123</v>
      </c>
      <c r="T1498" s="5">
        <v>1995</v>
      </c>
      <c r="U1498" s="233">
        <v>34734</v>
      </c>
      <c r="V1498" s="233" t="str">
        <f t="shared" si="51"/>
        <v>0204</v>
      </c>
      <c r="W1498" s="4">
        <f t="shared" si="52"/>
        <v>1995</v>
      </c>
    </row>
    <row r="1499" spans="19:23" x14ac:dyDescent="0.2">
      <c r="S1499" s="28" t="s">
        <v>124</v>
      </c>
      <c r="T1499" s="5">
        <v>1995</v>
      </c>
      <c r="U1499" s="233">
        <v>34735</v>
      </c>
      <c r="V1499" s="233" t="str">
        <f t="shared" si="51"/>
        <v>0205</v>
      </c>
      <c r="W1499" s="4">
        <f t="shared" si="52"/>
        <v>1995</v>
      </c>
    </row>
    <row r="1500" spans="19:23" x14ac:dyDescent="0.2">
      <c r="S1500" s="28" t="s">
        <v>125</v>
      </c>
      <c r="T1500" s="5">
        <v>1995</v>
      </c>
      <c r="U1500" s="233">
        <v>34736</v>
      </c>
      <c r="V1500" s="233" t="str">
        <f t="shared" si="51"/>
        <v>0206</v>
      </c>
      <c r="W1500" s="4">
        <f t="shared" si="52"/>
        <v>1995</v>
      </c>
    </row>
    <row r="1501" spans="19:23" x14ac:dyDescent="0.2">
      <c r="S1501" s="28" t="s">
        <v>126</v>
      </c>
      <c r="T1501" s="5">
        <v>1995</v>
      </c>
      <c r="U1501" s="233">
        <v>34737</v>
      </c>
      <c r="V1501" s="233" t="str">
        <f t="shared" si="51"/>
        <v>0207</v>
      </c>
      <c r="W1501" s="4">
        <f t="shared" si="52"/>
        <v>1995</v>
      </c>
    </row>
    <row r="1502" spans="19:23" x14ac:dyDescent="0.2">
      <c r="S1502" s="28" t="s">
        <v>86</v>
      </c>
      <c r="T1502" s="5">
        <v>1995</v>
      </c>
      <c r="U1502" s="233">
        <v>34738</v>
      </c>
      <c r="V1502" s="233" t="str">
        <f t="shared" si="51"/>
        <v>0208</v>
      </c>
      <c r="W1502" s="4">
        <f t="shared" si="52"/>
        <v>1995</v>
      </c>
    </row>
    <row r="1503" spans="19:23" x14ac:dyDescent="0.2">
      <c r="S1503" s="28" t="s">
        <v>87</v>
      </c>
      <c r="T1503" s="5">
        <v>1995</v>
      </c>
      <c r="U1503" s="233">
        <v>34739</v>
      </c>
      <c r="V1503" s="233" t="str">
        <f t="shared" si="51"/>
        <v>0209</v>
      </c>
      <c r="W1503" s="4">
        <f t="shared" si="52"/>
        <v>1995</v>
      </c>
    </row>
    <row r="1504" spans="19:23" x14ac:dyDescent="0.2">
      <c r="S1504" s="28" t="s">
        <v>88</v>
      </c>
      <c r="T1504" s="5">
        <v>1995</v>
      </c>
      <c r="U1504" s="233">
        <v>34740</v>
      </c>
      <c r="V1504" s="233" t="str">
        <f t="shared" si="51"/>
        <v>0210</v>
      </c>
      <c r="W1504" s="4">
        <f t="shared" si="52"/>
        <v>1995</v>
      </c>
    </row>
    <row r="1505" spans="19:23" x14ac:dyDescent="0.2">
      <c r="S1505" s="28" t="s">
        <v>89</v>
      </c>
      <c r="T1505" s="5">
        <v>1995</v>
      </c>
      <c r="U1505" s="233">
        <v>34741</v>
      </c>
      <c r="V1505" s="233" t="str">
        <f t="shared" si="51"/>
        <v>0211</v>
      </c>
      <c r="W1505" s="4">
        <f t="shared" si="52"/>
        <v>1995</v>
      </c>
    </row>
    <row r="1506" spans="19:23" x14ac:dyDescent="0.2">
      <c r="S1506" s="28" t="s">
        <v>127</v>
      </c>
      <c r="T1506" s="5">
        <v>1995</v>
      </c>
      <c r="U1506" s="233">
        <v>34742</v>
      </c>
      <c r="V1506" s="233" t="str">
        <f t="shared" si="51"/>
        <v>0212</v>
      </c>
      <c r="W1506" s="4">
        <f t="shared" si="52"/>
        <v>1995</v>
      </c>
    </row>
    <row r="1507" spans="19:23" x14ac:dyDescent="0.2">
      <c r="S1507" s="28" t="s">
        <v>128</v>
      </c>
      <c r="T1507" s="5">
        <v>1995</v>
      </c>
      <c r="U1507" s="233">
        <v>34743</v>
      </c>
      <c r="V1507" s="233" t="str">
        <f t="shared" si="51"/>
        <v>0213</v>
      </c>
      <c r="W1507" s="4">
        <f t="shared" si="52"/>
        <v>1995</v>
      </c>
    </row>
    <row r="1508" spans="19:23" x14ac:dyDescent="0.2">
      <c r="S1508" s="28" t="s">
        <v>129</v>
      </c>
      <c r="T1508" s="5">
        <v>1995</v>
      </c>
      <c r="U1508" s="233">
        <v>34744</v>
      </c>
      <c r="V1508" s="233" t="str">
        <f t="shared" si="51"/>
        <v>0214</v>
      </c>
      <c r="W1508" s="4">
        <f t="shared" si="52"/>
        <v>1995</v>
      </c>
    </row>
    <row r="1509" spans="19:23" x14ac:dyDescent="0.2">
      <c r="S1509" s="28" t="s">
        <v>130</v>
      </c>
      <c r="T1509" s="5">
        <v>1995</v>
      </c>
      <c r="U1509" s="233">
        <v>34745</v>
      </c>
      <c r="V1509" s="233" t="str">
        <f t="shared" si="51"/>
        <v>0215</v>
      </c>
      <c r="W1509" s="4">
        <f t="shared" si="52"/>
        <v>1995</v>
      </c>
    </row>
    <row r="1510" spans="19:23" x14ac:dyDescent="0.2">
      <c r="S1510" s="28" t="s">
        <v>131</v>
      </c>
      <c r="T1510" s="5">
        <v>1995</v>
      </c>
      <c r="U1510" s="233">
        <v>34746</v>
      </c>
      <c r="V1510" s="233" t="str">
        <f t="shared" si="51"/>
        <v>0216</v>
      </c>
      <c r="W1510" s="4">
        <f t="shared" si="52"/>
        <v>1995</v>
      </c>
    </row>
    <row r="1511" spans="19:23" x14ac:dyDescent="0.2">
      <c r="S1511" s="28" t="s">
        <v>132</v>
      </c>
      <c r="T1511" s="5">
        <v>1995</v>
      </c>
      <c r="U1511" s="233">
        <v>34747</v>
      </c>
      <c r="V1511" s="233" t="str">
        <f t="shared" si="51"/>
        <v>0217</v>
      </c>
      <c r="W1511" s="4">
        <f t="shared" si="52"/>
        <v>1995</v>
      </c>
    </row>
    <row r="1512" spans="19:23" x14ac:dyDescent="0.2">
      <c r="S1512" s="28" t="s">
        <v>133</v>
      </c>
      <c r="T1512" s="5">
        <v>1995</v>
      </c>
      <c r="U1512" s="233">
        <v>34748</v>
      </c>
      <c r="V1512" s="233" t="str">
        <f t="shared" si="51"/>
        <v>0218</v>
      </c>
      <c r="W1512" s="4">
        <f t="shared" si="52"/>
        <v>1995</v>
      </c>
    </row>
    <row r="1513" spans="19:23" x14ac:dyDescent="0.2">
      <c r="S1513" s="28" t="s">
        <v>134</v>
      </c>
      <c r="T1513" s="5">
        <v>1995</v>
      </c>
      <c r="U1513" s="233">
        <v>34749</v>
      </c>
      <c r="V1513" s="233" t="str">
        <f t="shared" si="51"/>
        <v>0219</v>
      </c>
      <c r="W1513" s="4">
        <f t="shared" si="52"/>
        <v>1995</v>
      </c>
    </row>
    <row r="1514" spans="19:23" x14ac:dyDescent="0.2">
      <c r="S1514" s="28" t="s">
        <v>135</v>
      </c>
      <c r="T1514" s="5">
        <v>1995</v>
      </c>
      <c r="U1514" s="233">
        <v>34750</v>
      </c>
      <c r="V1514" s="233" t="str">
        <f t="shared" si="51"/>
        <v>0220</v>
      </c>
      <c r="W1514" s="4">
        <f t="shared" si="52"/>
        <v>1995</v>
      </c>
    </row>
    <row r="1515" spans="19:23" x14ac:dyDescent="0.2">
      <c r="S1515" s="28" t="s">
        <v>136</v>
      </c>
      <c r="T1515" s="5">
        <v>1995</v>
      </c>
      <c r="U1515" s="233">
        <v>34751</v>
      </c>
      <c r="V1515" s="233" t="str">
        <f t="shared" si="51"/>
        <v>0221</v>
      </c>
      <c r="W1515" s="4">
        <f t="shared" si="52"/>
        <v>1995</v>
      </c>
    </row>
    <row r="1516" spans="19:23" x14ac:dyDescent="0.2">
      <c r="S1516" s="28" t="s">
        <v>137</v>
      </c>
      <c r="T1516" s="5">
        <v>1995</v>
      </c>
      <c r="U1516" s="233">
        <v>34752</v>
      </c>
      <c r="V1516" s="233" t="str">
        <f t="shared" si="51"/>
        <v>0222</v>
      </c>
      <c r="W1516" s="4">
        <f t="shared" si="52"/>
        <v>1995</v>
      </c>
    </row>
    <row r="1517" spans="19:23" x14ac:dyDescent="0.2">
      <c r="S1517" s="28" t="s">
        <v>138</v>
      </c>
      <c r="T1517" s="5">
        <v>1995</v>
      </c>
      <c r="U1517" s="233">
        <v>34753</v>
      </c>
      <c r="V1517" s="233" t="str">
        <f t="shared" si="51"/>
        <v>0223</v>
      </c>
      <c r="W1517" s="4">
        <f t="shared" si="52"/>
        <v>1995</v>
      </c>
    </row>
    <row r="1518" spans="19:23" x14ac:dyDescent="0.2">
      <c r="S1518" s="28" t="s">
        <v>139</v>
      </c>
      <c r="T1518" s="5">
        <v>1995</v>
      </c>
      <c r="U1518" s="233">
        <v>34754</v>
      </c>
      <c r="V1518" s="233" t="str">
        <f t="shared" si="51"/>
        <v>0224</v>
      </c>
      <c r="W1518" s="4">
        <f t="shared" si="52"/>
        <v>1995</v>
      </c>
    </row>
    <row r="1519" spans="19:23" x14ac:dyDescent="0.2">
      <c r="S1519" s="28" t="s">
        <v>140</v>
      </c>
      <c r="T1519" s="5">
        <v>1995</v>
      </c>
      <c r="U1519" s="233">
        <v>34755</v>
      </c>
      <c r="V1519" s="233" t="str">
        <f t="shared" si="51"/>
        <v>0225</v>
      </c>
      <c r="W1519" s="4">
        <f t="shared" si="52"/>
        <v>1995</v>
      </c>
    </row>
    <row r="1520" spans="19:23" x14ac:dyDescent="0.2">
      <c r="S1520" s="28" t="s">
        <v>141</v>
      </c>
      <c r="T1520" s="5">
        <v>1995</v>
      </c>
      <c r="U1520" s="233">
        <v>34756</v>
      </c>
      <c r="V1520" s="233" t="str">
        <f t="shared" si="51"/>
        <v>0226</v>
      </c>
      <c r="W1520" s="4">
        <f t="shared" si="52"/>
        <v>1995</v>
      </c>
    </row>
    <row r="1521" spans="19:23" x14ac:dyDescent="0.2">
      <c r="S1521" s="28" t="s">
        <v>142</v>
      </c>
      <c r="T1521" s="5">
        <v>1995</v>
      </c>
      <c r="U1521" s="233">
        <v>34757</v>
      </c>
      <c r="V1521" s="233" t="str">
        <f t="shared" si="51"/>
        <v>0227</v>
      </c>
      <c r="W1521" s="4">
        <f t="shared" si="52"/>
        <v>1995</v>
      </c>
    </row>
    <row r="1522" spans="19:23" x14ac:dyDescent="0.2">
      <c r="S1522" s="28" t="s">
        <v>143</v>
      </c>
      <c r="T1522" s="5">
        <v>1995</v>
      </c>
      <c r="U1522" s="233">
        <v>34758</v>
      </c>
      <c r="V1522" s="233" t="str">
        <f t="shared" si="51"/>
        <v>0228</v>
      </c>
      <c r="W1522" s="4">
        <f t="shared" si="52"/>
        <v>1995</v>
      </c>
    </row>
    <row r="1523" spans="19:23" x14ac:dyDescent="0.2">
      <c r="S1523" s="28" t="s">
        <v>144</v>
      </c>
      <c r="T1523" s="5">
        <v>1995</v>
      </c>
      <c r="U1523" s="233">
        <v>34759</v>
      </c>
      <c r="V1523" s="233" t="str">
        <f t="shared" si="51"/>
        <v>0301</v>
      </c>
      <c r="W1523" s="4">
        <f t="shared" si="52"/>
        <v>1995</v>
      </c>
    </row>
    <row r="1524" spans="19:23" x14ac:dyDescent="0.2">
      <c r="S1524" s="28" t="s">
        <v>145</v>
      </c>
      <c r="T1524" s="5">
        <v>1995</v>
      </c>
      <c r="U1524" s="233">
        <v>34760</v>
      </c>
      <c r="V1524" s="233" t="str">
        <f t="shared" si="51"/>
        <v>0302</v>
      </c>
      <c r="W1524" s="4">
        <f t="shared" si="52"/>
        <v>1995</v>
      </c>
    </row>
    <row r="1525" spans="19:23" x14ac:dyDescent="0.2">
      <c r="S1525" s="28" t="s">
        <v>146</v>
      </c>
      <c r="T1525" s="5">
        <v>1995</v>
      </c>
      <c r="U1525" s="233">
        <v>34761</v>
      </c>
      <c r="V1525" s="233" t="str">
        <f t="shared" si="51"/>
        <v>0303</v>
      </c>
      <c r="W1525" s="4">
        <f t="shared" si="52"/>
        <v>1995</v>
      </c>
    </row>
    <row r="1526" spans="19:23" x14ac:dyDescent="0.2">
      <c r="S1526" s="28" t="s">
        <v>147</v>
      </c>
      <c r="T1526" s="5">
        <v>1995</v>
      </c>
      <c r="U1526" s="233">
        <v>34762</v>
      </c>
      <c r="V1526" s="233" t="str">
        <f t="shared" si="51"/>
        <v>0304</v>
      </c>
      <c r="W1526" s="4">
        <f t="shared" si="52"/>
        <v>1995</v>
      </c>
    </row>
    <row r="1527" spans="19:23" x14ac:dyDescent="0.2">
      <c r="S1527" s="28" t="s">
        <v>148</v>
      </c>
      <c r="T1527" s="5">
        <v>1995</v>
      </c>
      <c r="U1527" s="233">
        <v>34763</v>
      </c>
      <c r="V1527" s="233" t="str">
        <f t="shared" si="51"/>
        <v>0305</v>
      </c>
      <c r="W1527" s="4">
        <f t="shared" si="52"/>
        <v>1995</v>
      </c>
    </row>
    <row r="1528" spans="19:23" x14ac:dyDescent="0.2">
      <c r="S1528" s="28" t="s">
        <v>149</v>
      </c>
      <c r="T1528" s="5">
        <v>1995</v>
      </c>
      <c r="U1528" s="233">
        <v>34764</v>
      </c>
      <c r="V1528" s="233" t="str">
        <f t="shared" si="51"/>
        <v>0306</v>
      </c>
      <c r="W1528" s="4">
        <f t="shared" si="52"/>
        <v>1995</v>
      </c>
    </row>
    <row r="1529" spans="19:23" x14ac:dyDescent="0.2">
      <c r="S1529" s="28" t="s">
        <v>150</v>
      </c>
      <c r="T1529" s="5">
        <v>1995</v>
      </c>
      <c r="U1529" s="233">
        <v>34765</v>
      </c>
      <c r="V1529" s="233" t="str">
        <f t="shared" si="51"/>
        <v>0307</v>
      </c>
      <c r="W1529" s="4">
        <f t="shared" si="52"/>
        <v>1995</v>
      </c>
    </row>
    <row r="1530" spans="19:23" x14ac:dyDescent="0.2">
      <c r="S1530" s="28" t="s">
        <v>151</v>
      </c>
      <c r="T1530" s="5">
        <v>1995</v>
      </c>
      <c r="U1530" s="233">
        <v>34766</v>
      </c>
      <c r="V1530" s="233" t="str">
        <f t="shared" si="51"/>
        <v>0308</v>
      </c>
      <c r="W1530" s="4">
        <f t="shared" si="52"/>
        <v>1995</v>
      </c>
    </row>
    <row r="1531" spans="19:23" x14ac:dyDescent="0.2">
      <c r="S1531" s="28" t="s">
        <v>152</v>
      </c>
      <c r="T1531" s="5">
        <v>1995</v>
      </c>
      <c r="U1531" s="233">
        <v>34767</v>
      </c>
      <c r="V1531" s="233" t="str">
        <f t="shared" si="51"/>
        <v>0309</v>
      </c>
      <c r="W1531" s="4">
        <f t="shared" si="52"/>
        <v>1995</v>
      </c>
    </row>
    <row r="1532" spans="19:23" x14ac:dyDescent="0.2">
      <c r="S1532" s="28" t="s">
        <v>153</v>
      </c>
      <c r="T1532" s="5">
        <v>1995</v>
      </c>
      <c r="U1532" s="233">
        <v>34768</v>
      </c>
      <c r="V1532" s="233" t="str">
        <f t="shared" si="51"/>
        <v>0310</v>
      </c>
      <c r="W1532" s="4">
        <f t="shared" si="52"/>
        <v>1995</v>
      </c>
    </row>
    <row r="1533" spans="19:23" x14ac:dyDescent="0.2">
      <c r="S1533" s="28" t="s">
        <v>154</v>
      </c>
      <c r="T1533" s="5">
        <v>1995</v>
      </c>
      <c r="U1533" s="233">
        <v>34769</v>
      </c>
      <c r="V1533" s="233" t="str">
        <f t="shared" si="51"/>
        <v>0311</v>
      </c>
      <c r="W1533" s="4">
        <f t="shared" si="52"/>
        <v>1995</v>
      </c>
    </row>
    <row r="1534" spans="19:23" x14ac:dyDescent="0.2">
      <c r="S1534" s="28" t="s">
        <v>155</v>
      </c>
      <c r="T1534" s="5">
        <v>1995</v>
      </c>
      <c r="U1534" s="233">
        <v>34770</v>
      </c>
      <c r="V1534" s="233" t="str">
        <f t="shared" si="51"/>
        <v>0312</v>
      </c>
      <c r="W1534" s="4">
        <f t="shared" si="52"/>
        <v>1995</v>
      </c>
    </row>
    <row r="1535" spans="19:23" x14ac:dyDescent="0.2">
      <c r="S1535" s="28" t="s">
        <v>156</v>
      </c>
      <c r="T1535" s="5">
        <v>1995</v>
      </c>
      <c r="U1535" s="233">
        <v>34771</v>
      </c>
      <c r="V1535" s="233" t="str">
        <f t="shared" si="51"/>
        <v>0313</v>
      </c>
      <c r="W1535" s="4">
        <f t="shared" si="52"/>
        <v>1995</v>
      </c>
    </row>
    <row r="1536" spans="19:23" x14ac:dyDescent="0.2">
      <c r="S1536" s="28" t="s">
        <v>157</v>
      </c>
      <c r="T1536" s="5">
        <v>1995</v>
      </c>
      <c r="U1536" s="233">
        <v>34772</v>
      </c>
      <c r="V1536" s="233" t="str">
        <f t="shared" si="51"/>
        <v>0314</v>
      </c>
      <c r="W1536" s="4">
        <f t="shared" si="52"/>
        <v>1995</v>
      </c>
    </row>
    <row r="1537" spans="19:23" x14ac:dyDescent="0.2">
      <c r="S1537" s="28" t="s">
        <v>158</v>
      </c>
      <c r="T1537" s="5">
        <v>1995</v>
      </c>
      <c r="U1537" s="233">
        <v>34773</v>
      </c>
      <c r="V1537" s="233" t="str">
        <f t="shared" si="51"/>
        <v>0315</v>
      </c>
      <c r="W1537" s="4">
        <f t="shared" si="52"/>
        <v>1995</v>
      </c>
    </row>
    <row r="1538" spans="19:23" x14ac:dyDescent="0.2">
      <c r="S1538" s="28" t="s">
        <v>159</v>
      </c>
      <c r="T1538" s="5">
        <v>1995</v>
      </c>
      <c r="U1538" s="233">
        <v>34774</v>
      </c>
      <c r="V1538" s="233" t="str">
        <f t="shared" si="51"/>
        <v>0316</v>
      </c>
      <c r="W1538" s="4">
        <f t="shared" si="52"/>
        <v>1995</v>
      </c>
    </row>
    <row r="1539" spans="19:23" x14ac:dyDescent="0.2">
      <c r="S1539" s="28" t="s">
        <v>160</v>
      </c>
      <c r="T1539" s="5">
        <v>1995</v>
      </c>
      <c r="U1539" s="233">
        <v>34775</v>
      </c>
      <c r="V1539" s="233" t="str">
        <f t="shared" si="51"/>
        <v>0317</v>
      </c>
      <c r="W1539" s="4">
        <f t="shared" si="52"/>
        <v>1995</v>
      </c>
    </row>
    <row r="1540" spans="19:23" x14ac:dyDescent="0.2">
      <c r="S1540" s="28" t="s">
        <v>161</v>
      </c>
      <c r="T1540" s="5">
        <v>1995</v>
      </c>
      <c r="U1540" s="233">
        <v>34776</v>
      </c>
      <c r="V1540" s="233" t="str">
        <f t="shared" ref="V1540:V1603" si="53">TEXT(MONTH(U1540),"00") &amp;TEXT(DAY(U1540),"00")</f>
        <v>0318</v>
      </c>
      <c r="W1540" s="4">
        <f t="shared" ref="W1540:W1603" si="54">YEAR(U1540)</f>
        <v>1995</v>
      </c>
    </row>
    <row r="1541" spans="19:23" x14ac:dyDescent="0.2">
      <c r="S1541" s="28" t="s">
        <v>162</v>
      </c>
      <c r="T1541" s="5">
        <v>1995</v>
      </c>
      <c r="U1541" s="233">
        <v>34777</v>
      </c>
      <c r="V1541" s="233" t="str">
        <f t="shared" si="53"/>
        <v>0319</v>
      </c>
      <c r="W1541" s="4">
        <f t="shared" si="54"/>
        <v>1995</v>
      </c>
    </row>
    <row r="1542" spans="19:23" x14ac:dyDescent="0.2">
      <c r="S1542" s="28" t="s">
        <v>163</v>
      </c>
      <c r="T1542" s="5">
        <v>1995</v>
      </c>
      <c r="U1542" s="233">
        <v>34778</v>
      </c>
      <c r="V1542" s="233" t="str">
        <f t="shared" si="53"/>
        <v>0320</v>
      </c>
      <c r="W1542" s="4">
        <f t="shared" si="54"/>
        <v>1995</v>
      </c>
    </row>
    <row r="1543" spans="19:23" x14ac:dyDescent="0.2">
      <c r="S1543" s="28" t="s">
        <v>164</v>
      </c>
      <c r="T1543" s="5">
        <v>1995</v>
      </c>
      <c r="U1543" s="233">
        <v>34779</v>
      </c>
      <c r="V1543" s="233" t="str">
        <f t="shared" si="53"/>
        <v>0321</v>
      </c>
      <c r="W1543" s="4">
        <f t="shared" si="54"/>
        <v>1995</v>
      </c>
    </row>
    <row r="1544" spans="19:23" x14ac:dyDescent="0.2">
      <c r="S1544" s="28" t="s">
        <v>165</v>
      </c>
      <c r="T1544" s="5">
        <v>1995</v>
      </c>
      <c r="U1544" s="233">
        <v>34780</v>
      </c>
      <c r="V1544" s="233" t="str">
        <f t="shared" si="53"/>
        <v>0322</v>
      </c>
      <c r="W1544" s="4">
        <f t="shared" si="54"/>
        <v>1995</v>
      </c>
    </row>
    <row r="1545" spans="19:23" x14ac:dyDescent="0.2">
      <c r="S1545" s="28" t="s">
        <v>166</v>
      </c>
      <c r="T1545" s="5">
        <v>1995</v>
      </c>
      <c r="U1545" s="233">
        <v>34781</v>
      </c>
      <c r="V1545" s="233" t="str">
        <f t="shared" si="53"/>
        <v>0323</v>
      </c>
      <c r="W1545" s="4">
        <f t="shared" si="54"/>
        <v>1995</v>
      </c>
    </row>
    <row r="1546" spans="19:23" x14ac:dyDescent="0.2">
      <c r="S1546" s="28" t="s">
        <v>167</v>
      </c>
      <c r="T1546" s="5">
        <v>1995</v>
      </c>
      <c r="U1546" s="233">
        <v>34782</v>
      </c>
      <c r="V1546" s="233" t="str">
        <f t="shared" si="53"/>
        <v>0324</v>
      </c>
      <c r="W1546" s="4">
        <f t="shared" si="54"/>
        <v>1995</v>
      </c>
    </row>
    <row r="1547" spans="19:23" x14ac:dyDescent="0.2">
      <c r="S1547" s="28" t="s">
        <v>168</v>
      </c>
      <c r="T1547" s="5">
        <v>1995</v>
      </c>
      <c r="U1547" s="233">
        <v>34783</v>
      </c>
      <c r="V1547" s="233" t="str">
        <f t="shared" si="53"/>
        <v>0325</v>
      </c>
      <c r="W1547" s="4">
        <f t="shared" si="54"/>
        <v>1995</v>
      </c>
    </row>
    <row r="1548" spans="19:23" x14ac:dyDescent="0.2">
      <c r="S1548" s="28" t="s">
        <v>169</v>
      </c>
      <c r="T1548" s="5">
        <v>1995</v>
      </c>
      <c r="U1548" s="233">
        <v>34784</v>
      </c>
      <c r="V1548" s="233" t="str">
        <f t="shared" si="53"/>
        <v>0326</v>
      </c>
      <c r="W1548" s="4">
        <f t="shared" si="54"/>
        <v>1995</v>
      </c>
    </row>
    <row r="1549" spans="19:23" x14ac:dyDescent="0.2">
      <c r="S1549" s="28" t="s">
        <v>170</v>
      </c>
      <c r="T1549" s="5">
        <v>1995</v>
      </c>
      <c r="U1549" s="233">
        <v>34785</v>
      </c>
      <c r="V1549" s="233" t="str">
        <f t="shared" si="53"/>
        <v>0327</v>
      </c>
      <c r="W1549" s="4">
        <f t="shared" si="54"/>
        <v>1995</v>
      </c>
    </row>
    <row r="1550" spans="19:23" x14ac:dyDescent="0.2">
      <c r="S1550" s="28" t="s">
        <v>171</v>
      </c>
      <c r="T1550" s="5">
        <v>1995</v>
      </c>
      <c r="U1550" s="233">
        <v>34786</v>
      </c>
      <c r="V1550" s="233" t="str">
        <f t="shared" si="53"/>
        <v>0328</v>
      </c>
      <c r="W1550" s="4">
        <f t="shared" si="54"/>
        <v>1995</v>
      </c>
    </row>
    <row r="1551" spans="19:23" x14ac:dyDescent="0.2">
      <c r="S1551" s="28" t="s">
        <v>172</v>
      </c>
      <c r="T1551" s="5">
        <v>1995</v>
      </c>
      <c r="U1551" s="233">
        <v>34787</v>
      </c>
      <c r="V1551" s="233" t="str">
        <f t="shared" si="53"/>
        <v>0329</v>
      </c>
      <c r="W1551" s="4">
        <f t="shared" si="54"/>
        <v>1995</v>
      </c>
    </row>
    <row r="1552" spans="19:23" x14ac:dyDescent="0.2">
      <c r="S1552" s="28" t="s">
        <v>173</v>
      </c>
      <c r="T1552" s="5">
        <v>1995</v>
      </c>
      <c r="U1552" s="233">
        <v>34788</v>
      </c>
      <c r="V1552" s="233" t="str">
        <f t="shared" si="53"/>
        <v>0330</v>
      </c>
      <c r="W1552" s="4">
        <f t="shared" si="54"/>
        <v>1995</v>
      </c>
    </row>
    <row r="1553" spans="19:23" x14ac:dyDescent="0.2">
      <c r="S1553" s="28" t="s">
        <v>174</v>
      </c>
      <c r="T1553" s="5">
        <v>1995</v>
      </c>
      <c r="U1553" s="233">
        <v>34789</v>
      </c>
      <c r="V1553" s="233" t="str">
        <f t="shared" si="53"/>
        <v>0331</v>
      </c>
      <c r="W1553" s="4">
        <f t="shared" si="54"/>
        <v>1995</v>
      </c>
    </row>
    <row r="1554" spans="19:23" x14ac:dyDescent="0.2">
      <c r="S1554" s="28" t="s">
        <v>175</v>
      </c>
      <c r="T1554" s="5">
        <v>1995</v>
      </c>
      <c r="U1554" s="233">
        <v>34790</v>
      </c>
      <c r="V1554" s="233" t="str">
        <f t="shared" si="53"/>
        <v>0401</v>
      </c>
      <c r="W1554" s="4">
        <f t="shared" si="54"/>
        <v>1995</v>
      </c>
    </row>
    <row r="1555" spans="19:23" x14ac:dyDescent="0.2">
      <c r="S1555" s="28" t="s">
        <v>176</v>
      </c>
      <c r="T1555" s="5">
        <v>1995</v>
      </c>
      <c r="U1555" s="233">
        <v>34791</v>
      </c>
      <c r="V1555" s="233" t="str">
        <f t="shared" si="53"/>
        <v>0402</v>
      </c>
      <c r="W1555" s="4">
        <f t="shared" si="54"/>
        <v>1995</v>
      </c>
    </row>
    <row r="1556" spans="19:23" x14ac:dyDescent="0.2">
      <c r="S1556" s="28" t="s">
        <v>177</v>
      </c>
      <c r="T1556" s="5">
        <v>1995</v>
      </c>
      <c r="U1556" s="233">
        <v>34792</v>
      </c>
      <c r="V1556" s="233" t="str">
        <f t="shared" si="53"/>
        <v>0403</v>
      </c>
      <c r="W1556" s="4">
        <f t="shared" si="54"/>
        <v>1995</v>
      </c>
    </row>
    <row r="1557" spans="19:23" x14ac:dyDescent="0.2">
      <c r="S1557" s="28" t="s">
        <v>178</v>
      </c>
      <c r="T1557" s="5">
        <v>1995</v>
      </c>
      <c r="U1557" s="233">
        <v>34793</v>
      </c>
      <c r="V1557" s="233" t="str">
        <f t="shared" si="53"/>
        <v>0404</v>
      </c>
      <c r="W1557" s="4">
        <f t="shared" si="54"/>
        <v>1995</v>
      </c>
    </row>
    <row r="1558" spans="19:23" x14ac:dyDescent="0.2">
      <c r="S1558" s="28" t="s">
        <v>179</v>
      </c>
      <c r="T1558" s="5">
        <v>1995</v>
      </c>
      <c r="U1558" s="233">
        <v>34794</v>
      </c>
      <c r="V1558" s="233" t="str">
        <f t="shared" si="53"/>
        <v>0405</v>
      </c>
      <c r="W1558" s="4">
        <f t="shared" si="54"/>
        <v>1995</v>
      </c>
    </row>
    <row r="1559" spans="19:23" x14ac:dyDescent="0.2">
      <c r="S1559" s="28" t="s">
        <v>180</v>
      </c>
      <c r="T1559" s="5">
        <v>1995</v>
      </c>
      <c r="U1559" s="233">
        <v>34795</v>
      </c>
      <c r="V1559" s="233" t="str">
        <f t="shared" si="53"/>
        <v>0406</v>
      </c>
      <c r="W1559" s="4">
        <f t="shared" si="54"/>
        <v>1995</v>
      </c>
    </row>
    <row r="1560" spans="19:23" x14ac:dyDescent="0.2">
      <c r="S1560" s="28" t="s">
        <v>181</v>
      </c>
      <c r="T1560" s="5">
        <v>1995</v>
      </c>
      <c r="U1560" s="233">
        <v>34796</v>
      </c>
      <c r="V1560" s="233" t="str">
        <f t="shared" si="53"/>
        <v>0407</v>
      </c>
      <c r="W1560" s="4">
        <f t="shared" si="54"/>
        <v>1995</v>
      </c>
    </row>
    <row r="1561" spans="19:23" x14ac:dyDescent="0.2">
      <c r="S1561" s="28" t="s">
        <v>182</v>
      </c>
      <c r="T1561" s="5">
        <v>1995</v>
      </c>
      <c r="U1561" s="233">
        <v>34797</v>
      </c>
      <c r="V1561" s="233" t="str">
        <f t="shared" si="53"/>
        <v>0408</v>
      </c>
      <c r="W1561" s="4">
        <f t="shared" si="54"/>
        <v>1995</v>
      </c>
    </row>
    <row r="1562" spans="19:23" x14ac:dyDescent="0.2">
      <c r="S1562" s="28" t="s">
        <v>183</v>
      </c>
      <c r="T1562" s="5">
        <v>1995</v>
      </c>
      <c r="U1562" s="233">
        <v>34798</v>
      </c>
      <c r="V1562" s="233" t="str">
        <f t="shared" si="53"/>
        <v>0409</v>
      </c>
      <c r="W1562" s="4">
        <f t="shared" si="54"/>
        <v>1995</v>
      </c>
    </row>
    <row r="1563" spans="19:23" x14ac:dyDescent="0.2">
      <c r="S1563" s="28" t="s">
        <v>184</v>
      </c>
      <c r="T1563" s="5">
        <v>1995</v>
      </c>
      <c r="U1563" s="233">
        <v>34799</v>
      </c>
      <c r="V1563" s="233" t="str">
        <f t="shared" si="53"/>
        <v>0410</v>
      </c>
      <c r="W1563" s="4">
        <f t="shared" si="54"/>
        <v>1995</v>
      </c>
    </row>
    <row r="1564" spans="19:23" x14ac:dyDescent="0.2">
      <c r="S1564" s="28" t="s">
        <v>185</v>
      </c>
      <c r="T1564" s="5">
        <v>1995</v>
      </c>
      <c r="U1564" s="233">
        <v>34800</v>
      </c>
      <c r="V1564" s="233" t="str">
        <f t="shared" si="53"/>
        <v>0411</v>
      </c>
      <c r="W1564" s="4">
        <f t="shared" si="54"/>
        <v>1995</v>
      </c>
    </row>
    <row r="1565" spans="19:23" x14ac:dyDescent="0.2">
      <c r="S1565" s="28" t="s">
        <v>186</v>
      </c>
      <c r="T1565" s="5">
        <v>1995</v>
      </c>
      <c r="U1565" s="233">
        <v>34801</v>
      </c>
      <c r="V1565" s="233" t="str">
        <f t="shared" si="53"/>
        <v>0412</v>
      </c>
      <c r="W1565" s="4">
        <f t="shared" si="54"/>
        <v>1995</v>
      </c>
    </row>
    <row r="1566" spans="19:23" x14ac:dyDescent="0.2">
      <c r="S1566" s="28" t="s">
        <v>187</v>
      </c>
      <c r="T1566" s="5">
        <v>1995</v>
      </c>
      <c r="U1566" s="233">
        <v>34802</v>
      </c>
      <c r="V1566" s="233" t="str">
        <f t="shared" si="53"/>
        <v>0413</v>
      </c>
      <c r="W1566" s="4">
        <f t="shared" si="54"/>
        <v>1995</v>
      </c>
    </row>
    <row r="1567" spans="19:23" x14ac:dyDescent="0.2">
      <c r="S1567" s="28" t="s">
        <v>188</v>
      </c>
      <c r="T1567" s="5">
        <v>1995</v>
      </c>
      <c r="U1567" s="233">
        <v>34803</v>
      </c>
      <c r="V1567" s="233" t="str">
        <f t="shared" si="53"/>
        <v>0414</v>
      </c>
      <c r="W1567" s="4">
        <f t="shared" si="54"/>
        <v>1995</v>
      </c>
    </row>
    <row r="1568" spans="19:23" x14ac:dyDescent="0.2">
      <c r="S1568" s="28" t="s">
        <v>189</v>
      </c>
      <c r="T1568" s="5">
        <v>1995</v>
      </c>
      <c r="U1568" s="233">
        <v>34804</v>
      </c>
      <c r="V1568" s="233" t="str">
        <f t="shared" si="53"/>
        <v>0415</v>
      </c>
      <c r="W1568" s="4">
        <f t="shared" si="54"/>
        <v>1995</v>
      </c>
    </row>
    <row r="1569" spans="19:23" x14ac:dyDescent="0.2">
      <c r="S1569" s="28" t="s">
        <v>190</v>
      </c>
      <c r="T1569" s="5">
        <v>1995</v>
      </c>
      <c r="U1569" s="233">
        <v>34805</v>
      </c>
      <c r="V1569" s="233" t="str">
        <f t="shared" si="53"/>
        <v>0416</v>
      </c>
      <c r="W1569" s="4">
        <f t="shared" si="54"/>
        <v>1995</v>
      </c>
    </row>
    <row r="1570" spans="19:23" x14ac:dyDescent="0.2">
      <c r="S1570" s="28" t="s">
        <v>191</v>
      </c>
      <c r="T1570" s="5">
        <v>1995</v>
      </c>
      <c r="U1570" s="233">
        <v>34806</v>
      </c>
      <c r="V1570" s="233" t="str">
        <f t="shared" si="53"/>
        <v>0417</v>
      </c>
      <c r="W1570" s="4">
        <f t="shared" si="54"/>
        <v>1995</v>
      </c>
    </row>
    <row r="1571" spans="19:23" x14ac:dyDescent="0.2">
      <c r="S1571" s="28" t="s">
        <v>192</v>
      </c>
      <c r="T1571" s="5">
        <v>1995</v>
      </c>
      <c r="U1571" s="233">
        <v>34807</v>
      </c>
      <c r="V1571" s="233" t="str">
        <f t="shared" si="53"/>
        <v>0418</v>
      </c>
      <c r="W1571" s="4">
        <f t="shared" si="54"/>
        <v>1995</v>
      </c>
    </row>
    <row r="1572" spans="19:23" x14ac:dyDescent="0.2">
      <c r="S1572" s="28" t="s">
        <v>193</v>
      </c>
      <c r="T1572" s="5">
        <v>1995</v>
      </c>
      <c r="U1572" s="233">
        <v>34808</v>
      </c>
      <c r="V1572" s="233" t="str">
        <f t="shared" si="53"/>
        <v>0419</v>
      </c>
      <c r="W1572" s="4">
        <f t="shared" si="54"/>
        <v>1995</v>
      </c>
    </row>
    <row r="1573" spans="19:23" x14ac:dyDescent="0.2">
      <c r="S1573" s="28" t="s">
        <v>194</v>
      </c>
      <c r="T1573" s="5">
        <v>1995</v>
      </c>
      <c r="U1573" s="233">
        <v>34809</v>
      </c>
      <c r="V1573" s="233" t="str">
        <f t="shared" si="53"/>
        <v>0420</v>
      </c>
      <c r="W1573" s="4">
        <f t="shared" si="54"/>
        <v>1995</v>
      </c>
    </row>
    <row r="1574" spans="19:23" x14ac:dyDescent="0.2">
      <c r="S1574" s="28" t="s">
        <v>195</v>
      </c>
      <c r="T1574" s="5">
        <v>1995</v>
      </c>
      <c r="U1574" s="233">
        <v>34810</v>
      </c>
      <c r="V1574" s="233" t="str">
        <f t="shared" si="53"/>
        <v>0421</v>
      </c>
      <c r="W1574" s="4">
        <f t="shared" si="54"/>
        <v>1995</v>
      </c>
    </row>
    <row r="1575" spans="19:23" x14ac:dyDescent="0.2">
      <c r="S1575" s="28" t="s">
        <v>196</v>
      </c>
      <c r="T1575" s="5">
        <v>1995</v>
      </c>
      <c r="U1575" s="233">
        <v>34811</v>
      </c>
      <c r="V1575" s="233" t="str">
        <f t="shared" si="53"/>
        <v>0422</v>
      </c>
      <c r="W1575" s="4">
        <f t="shared" si="54"/>
        <v>1995</v>
      </c>
    </row>
    <row r="1576" spans="19:23" x14ac:dyDescent="0.2">
      <c r="S1576" s="28" t="s">
        <v>197</v>
      </c>
      <c r="T1576" s="5">
        <v>1995</v>
      </c>
      <c r="U1576" s="233">
        <v>34812</v>
      </c>
      <c r="V1576" s="233" t="str">
        <f t="shared" si="53"/>
        <v>0423</v>
      </c>
      <c r="W1576" s="4">
        <f t="shared" si="54"/>
        <v>1995</v>
      </c>
    </row>
    <row r="1577" spans="19:23" x14ac:dyDescent="0.2">
      <c r="S1577" s="28" t="s">
        <v>198</v>
      </c>
      <c r="T1577" s="5">
        <v>1995</v>
      </c>
      <c r="U1577" s="233">
        <v>34813</v>
      </c>
      <c r="V1577" s="233" t="str">
        <f t="shared" si="53"/>
        <v>0424</v>
      </c>
      <c r="W1577" s="4">
        <f t="shared" si="54"/>
        <v>1995</v>
      </c>
    </row>
    <row r="1578" spans="19:23" x14ac:dyDescent="0.2">
      <c r="S1578" s="28" t="s">
        <v>199</v>
      </c>
      <c r="T1578" s="5">
        <v>1995</v>
      </c>
      <c r="U1578" s="233">
        <v>34814</v>
      </c>
      <c r="V1578" s="233" t="str">
        <f t="shared" si="53"/>
        <v>0425</v>
      </c>
      <c r="W1578" s="4">
        <f t="shared" si="54"/>
        <v>1995</v>
      </c>
    </row>
    <row r="1579" spans="19:23" x14ac:dyDescent="0.2">
      <c r="S1579" s="28" t="s">
        <v>200</v>
      </c>
      <c r="T1579" s="5">
        <v>1995</v>
      </c>
      <c r="U1579" s="233">
        <v>34815</v>
      </c>
      <c r="V1579" s="233" t="str">
        <f t="shared" si="53"/>
        <v>0426</v>
      </c>
      <c r="W1579" s="4">
        <f t="shared" si="54"/>
        <v>1995</v>
      </c>
    </row>
    <row r="1580" spans="19:23" x14ac:dyDescent="0.2">
      <c r="S1580" s="28" t="s">
        <v>201</v>
      </c>
      <c r="T1580" s="5">
        <v>1995</v>
      </c>
      <c r="U1580" s="233">
        <v>34816</v>
      </c>
      <c r="V1580" s="233" t="str">
        <f t="shared" si="53"/>
        <v>0427</v>
      </c>
      <c r="W1580" s="4">
        <f t="shared" si="54"/>
        <v>1995</v>
      </c>
    </row>
    <row r="1581" spans="19:23" x14ac:dyDescent="0.2">
      <c r="S1581" s="28" t="s">
        <v>202</v>
      </c>
      <c r="T1581" s="5">
        <v>1995</v>
      </c>
      <c r="U1581" s="233">
        <v>34817</v>
      </c>
      <c r="V1581" s="233" t="str">
        <f t="shared" si="53"/>
        <v>0428</v>
      </c>
      <c r="W1581" s="4">
        <f t="shared" si="54"/>
        <v>1995</v>
      </c>
    </row>
    <row r="1582" spans="19:23" x14ac:dyDescent="0.2">
      <c r="S1582" s="28" t="s">
        <v>203</v>
      </c>
      <c r="T1582" s="5">
        <v>1995</v>
      </c>
      <c r="U1582" s="233">
        <v>34818</v>
      </c>
      <c r="V1582" s="233" t="str">
        <f t="shared" si="53"/>
        <v>0429</v>
      </c>
      <c r="W1582" s="4">
        <f t="shared" si="54"/>
        <v>1995</v>
      </c>
    </row>
    <row r="1583" spans="19:23" x14ac:dyDescent="0.2">
      <c r="S1583" s="28" t="s">
        <v>204</v>
      </c>
      <c r="T1583" s="5">
        <v>1995</v>
      </c>
      <c r="U1583" s="233">
        <v>34819</v>
      </c>
      <c r="V1583" s="233" t="str">
        <f t="shared" si="53"/>
        <v>0430</v>
      </c>
      <c r="W1583" s="4">
        <f t="shared" si="54"/>
        <v>1995</v>
      </c>
    </row>
    <row r="1584" spans="19:23" x14ac:dyDescent="0.2">
      <c r="S1584" s="28" t="s">
        <v>205</v>
      </c>
      <c r="T1584" s="5">
        <v>1995</v>
      </c>
      <c r="U1584" s="233">
        <v>34820</v>
      </c>
      <c r="V1584" s="233" t="str">
        <f t="shared" si="53"/>
        <v>0501</v>
      </c>
      <c r="W1584" s="4">
        <f t="shared" si="54"/>
        <v>1995</v>
      </c>
    </row>
    <row r="1585" spans="19:23" x14ac:dyDescent="0.2">
      <c r="S1585" s="28" t="s">
        <v>206</v>
      </c>
      <c r="T1585" s="5">
        <v>1995</v>
      </c>
      <c r="U1585" s="233">
        <v>34821</v>
      </c>
      <c r="V1585" s="233" t="str">
        <f t="shared" si="53"/>
        <v>0502</v>
      </c>
      <c r="W1585" s="4">
        <f t="shared" si="54"/>
        <v>1995</v>
      </c>
    </row>
    <row r="1586" spans="19:23" x14ac:dyDescent="0.2">
      <c r="S1586" s="28" t="s">
        <v>207</v>
      </c>
      <c r="T1586" s="5">
        <v>1995</v>
      </c>
      <c r="U1586" s="233">
        <v>34822</v>
      </c>
      <c r="V1586" s="233" t="str">
        <f t="shared" si="53"/>
        <v>0503</v>
      </c>
      <c r="W1586" s="4">
        <f t="shared" si="54"/>
        <v>1995</v>
      </c>
    </row>
    <row r="1587" spans="19:23" x14ac:dyDescent="0.2">
      <c r="S1587" s="28" t="s">
        <v>208</v>
      </c>
      <c r="T1587" s="5">
        <v>1995</v>
      </c>
      <c r="U1587" s="233">
        <v>34823</v>
      </c>
      <c r="V1587" s="233" t="str">
        <f t="shared" si="53"/>
        <v>0504</v>
      </c>
      <c r="W1587" s="4">
        <f t="shared" si="54"/>
        <v>1995</v>
      </c>
    </row>
    <row r="1588" spans="19:23" x14ac:dyDescent="0.2">
      <c r="S1588" s="28" t="s">
        <v>209</v>
      </c>
      <c r="T1588" s="5">
        <v>1995</v>
      </c>
      <c r="U1588" s="233">
        <v>34824</v>
      </c>
      <c r="V1588" s="233" t="str">
        <f t="shared" si="53"/>
        <v>0505</v>
      </c>
      <c r="W1588" s="4">
        <f t="shared" si="54"/>
        <v>1995</v>
      </c>
    </row>
    <row r="1589" spans="19:23" x14ac:dyDescent="0.2">
      <c r="S1589" s="28" t="s">
        <v>210</v>
      </c>
      <c r="T1589" s="5">
        <v>1995</v>
      </c>
      <c r="U1589" s="233">
        <v>34825</v>
      </c>
      <c r="V1589" s="233" t="str">
        <f t="shared" si="53"/>
        <v>0506</v>
      </c>
      <c r="W1589" s="4">
        <f t="shared" si="54"/>
        <v>1995</v>
      </c>
    </row>
    <row r="1590" spans="19:23" x14ac:dyDescent="0.2">
      <c r="S1590" s="28" t="s">
        <v>211</v>
      </c>
      <c r="T1590" s="5">
        <v>1995</v>
      </c>
      <c r="U1590" s="233">
        <v>34826</v>
      </c>
      <c r="V1590" s="233" t="str">
        <f t="shared" si="53"/>
        <v>0507</v>
      </c>
      <c r="W1590" s="4">
        <f t="shared" si="54"/>
        <v>1995</v>
      </c>
    </row>
    <row r="1591" spans="19:23" x14ac:dyDescent="0.2">
      <c r="S1591" s="28" t="s">
        <v>212</v>
      </c>
      <c r="T1591" s="5">
        <v>1995</v>
      </c>
      <c r="U1591" s="233">
        <v>34827</v>
      </c>
      <c r="V1591" s="233" t="str">
        <f t="shared" si="53"/>
        <v>0508</v>
      </c>
      <c r="W1591" s="4">
        <f t="shared" si="54"/>
        <v>1995</v>
      </c>
    </row>
    <row r="1592" spans="19:23" x14ac:dyDescent="0.2">
      <c r="S1592" s="28" t="s">
        <v>213</v>
      </c>
      <c r="T1592" s="5">
        <v>1995</v>
      </c>
      <c r="U1592" s="233">
        <v>34828</v>
      </c>
      <c r="V1592" s="233" t="str">
        <f t="shared" si="53"/>
        <v>0509</v>
      </c>
      <c r="W1592" s="4">
        <f t="shared" si="54"/>
        <v>1995</v>
      </c>
    </row>
    <row r="1593" spans="19:23" x14ac:dyDescent="0.2">
      <c r="S1593" s="28" t="s">
        <v>214</v>
      </c>
      <c r="T1593" s="5">
        <v>1995</v>
      </c>
      <c r="U1593" s="233">
        <v>34829</v>
      </c>
      <c r="V1593" s="233" t="str">
        <f t="shared" si="53"/>
        <v>0510</v>
      </c>
      <c r="W1593" s="4">
        <f t="shared" si="54"/>
        <v>1995</v>
      </c>
    </row>
    <row r="1594" spans="19:23" x14ac:dyDescent="0.2">
      <c r="S1594" s="28" t="s">
        <v>215</v>
      </c>
      <c r="T1594" s="5">
        <v>1995</v>
      </c>
      <c r="U1594" s="233">
        <v>34830</v>
      </c>
      <c r="V1594" s="233" t="str">
        <f t="shared" si="53"/>
        <v>0511</v>
      </c>
      <c r="W1594" s="4">
        <f t="shared" si="54"/>
        <v>1995</v>
      </c>
    </row>
    <row r="1595" spans="19:23" x14ac:dyDescent="0.2">
      <c r="S1595" s="28" t="s">
        <v>216</v>
      </c>
      <c r="T1595" s="5">
        <v>1995</v>
      </c>
      <c r="U1595" s="233">
        <v>34831</v>
      </c>
      <c r="V1595" s="233" t="str">
        <f t="shared" si="53"/>
        <v>0512</v>
      </c>
      <c r="W1595" s="4">
        <f t="shared" si="54"/>
        <v>1995</v>
      </c>
    </row>
    <row r="1596" spans="19:23" x14ac:dyDescent="0.2">
      <c r="S1596" s="28" t="s">
        <v>217</v>
      </c>
      <c r="T1596" s="5">
        <v>1995</v>
      </c>
      <c r="U1596" s="233">
        <v>34832</v>
      </c>
      <c r="V1596" s="233" t="str">
        <f t="shared" si="53"/>
        <v>0513</v>
      </c>
      <c r="W1596" s="4">
        <f t="shared" si="54"/>
        <v>1995</v>
      </c>
    </row>
    <row r="1597" spans="19:23" x14ac:dyDescent="0.2">
      <c r="S1597" s="28" t="s">
        <v>218</v>
      </c>
      <c r="T1597" s="5">
        <v>1995</v>
      </c>
      <c r="U1597" s="233">
        <v>34833</v>
      </c>
      <c r="V1597" s="233" t="str">
        <f t="shared" si="53"/>
        <v>0514</v>
      </c>
      <c r="W1597" s="4">
        <f t="shared" si="54"/>
        <v>1995</v>
      </c>
    </row>
    <row r="1598" spans="19:23" x14ac:dyDescent="0.2">
      <c r="S1598" s="28" t="s">
        <v>219</v>
      </c>
      <c r="T1598" s="5">
        <v>1995</v>
      </c>
      <c r="U1598" s="233">
        <v>34834</v>
      </c>
      <c r="V1598" s="233" t="str">
        <f t="shared" si="53"/>
        <v>0515</v>
      </c>
      <c r="W1598" s="4">
        <f t="shared" si="54"/>
        <v>1995</v>
      </c>
    </row>
    <row r="1599" spans="19:23" x14ac:dyDescent="0.2">
      <c r="S1599" s="28" t="s">
        <v>220</v>
      </c>
      <c r="T1599" s="5">
        <v>1995</v>
      </c>
      <c r="U1599" s="233">
        <v>34835</v>
      </c>
      <c r="V1599" s="233" t="str">
        <f t="shared" si="53"/>
        <v>0516</v>
      </c>
      <c r="W1599" s="4">
        <f t="shared" si="54"/>
        <v>1995</v>
      </c>
    </row>
    <row r="1600" spans="19:23" x14ac:dyDescent="0.2">
      <c r="S1600" s="28" t="s">
        <v>221</v>
      </c>
      <c r="T1600" s="5">
        <v>1995</v>
      </c>
      <c r="U1600" s="233">
        <v>34836</v>
      </c>
      <c r="V1600" s="233" t="str">
        <f t="shared" si="53"/>
        <v>0517</v>
      </c>
      <c r="W1600" s="4">
        <f t="shared" si="54"/>
        <v>1995</v>
      </c>
    </row>
    <row r="1601" spans="19:23" x14ac:dyDescent="0.2">
      <c r="S1601" s="28" t="s">
        <v>222</v>
      </c>
      <c r="T1601" s="5">
        <v>1995</v>
      </c>
      <c r="U1601" s="233">
        <v>34837</v>
      </c>
      <c r="V1601" s="233" t="str">
        <f t="shared" si="53"/>
        <v>0518</v>
      </c>
      <c r="W1601" s="4">
        <f t="shared" si="54"/>
        <v>1995</v>
      </c>
    </row>
    <row r="1602" spans="19:23" x14ac:dyDescent="0.2">
      <c r="S1602" s="28" t="s">
        <v>223</v>
      </c>
      <c r="T1602" s="5">
        <v>1995</v>
      </c>
      <c r="U1602" s="233">
        <v>34838</v>
      </c>
      <c r="V1602" s="233" t="str">
        <f t="shared" si="53"/>
        <v>0519</v>
      </c>
      <c r="W1602" s="4">
        <f t="shared" si="54"/>
        <v>1995</v>
      </c>
    </row>
    <row r="1603" spans="19:23" x14ac:dyDescent="0.2">
      <c r="S1603" s="28" t="s">
        <v>224</v>
      </c>
      <c r="T1603" s="5">
        <v>1995</v>
      </c>
      <c r="U1603" s="233">
        <v>34839</v>
      </c>
      <c r="V1603" s="233" t="str">
        <f t="shared" si="53"/>
        <v>0520</v>
      </c>
      <c r="W1603" s="4">
        <f t="shared" si="54"/>
        <v>1995</v>
      </c>
    </row>
    <row r="1604" spans="19:23" x14ac:dyDescent="0.2">
      <c r="S1604" s="28" t="s">
        <v>225</v>
      </c>
      <c r="T1604" s="5">
        <v>1995</v>
      </c>
      <c r="U1604" s="233">
        <v>34840</v>
      </c>
      <c r="V1604" s="233" t="str">
        <f t="shared" ref="V1604:V1667" si="55">TEXT(MONTH(U1604),"00") &amp;TEXT(DAY(U1604),"00")</f>
        <v>0521</v>
      </c>
      <c r="W1604" s="4">
        <f t="shared" ref="W1604:W1667" si="56">YEAR(U1604)</f>
        <v>1995</v>
      </c>
    </row>
    <row r="1605" spans="19:23" x14ac:dyDescent="0.2">
      <c r="S1605" s="28" t="s">
        <v>226</v>
      </c>
      <c r="T1605" s="5">
        <v>1995</v>
      </c>
      <c r="U1605" s="233">
        <v>34841</v>
      </c>
      <c r="V1605" s="233" t="str">
        <f t="shared" si="55"/>
        <v>0522</v>
      </c>
      <c r="W1605" s="4">
        <f t="shared" si="56"/>
        <v>1995</v>
      </c>
    </row>
    <row r="1606" spans="19:23" x14ac:dyDescent="0.2">
      <c r="S1606" s="28" t="s">
        <v>227</v>
      </c>
      <c r="T1606" s="5">
        <v>1995</v>
      </c>
      <c r="U1606" s="233">
        <v>34842</v>
      </c>
      <c r="V1606" s="233" t="str">
        <f t="shared" si="55"/>
        <v>0523</v>
      </c>
      <c r="W1606" s="4">
        <f t="shared" si="56"/>
        <v>1995</v>
      </c>
    </row>
    <row r="1607" spans="19:23" x14ac:dyDescent="0.2">
      <c r="S1607" s="28" t="s">
        <v>228</v>
      </c>
      <c r="T1607" s="5">
        <v>1995</v>
      </c>
      <c r="U1607" s="233">
        <v>34843</v>
      </c>
      <c r="V1607" s="233" t="str">
        <f t="shared" si="55"/>
        <v>0524</v>
      </c>
      <c r="W1607" s="4">
        <f t="shared" si="56"/>
        <v>1995</v>
      </c>
    </row>
    <row r="1608" spans="19:23" x14ac:dyDescent="0.2">
      <c r="S1608" s="28" t="s">
        <v>229</v>
      </c>
      <c r="T1608" s="5">
        <v>1995</v>
      </c>
      <c r="U1608" s="233">
        <v>34844</v>
      </c>
      <c r="V1608" s="233" t="str">
        <f t="shared" si="55"/>
        <v>0525</v>
      </c>
      <c r="W1608" s="4">
        <f t="shared" si="56"/>
        <v>1995</v>
      </c>
    </row>
    <row r="1609" spans="19:23" x14ac:dyDescent="0.2">
      <c r="S1609" s="28" t="s">
        <v>230</v>
      </c>
      <c r="T1609" s="5">
        <v>1995</v>
      </c>
      <c r="U1609" s="233">
        <v>34845</v>
      </c>
      <c r="V1609" s="233" t="str">
        <f t="shared" si="55"/>
        <v>0526</v>
      </c>
      <c r="W1609" s="4">
        <f t="shared" si="56"/>
        <v>1995</v>
      </c>
    </row>
    <row r="1610" spans="19:23" x14ac:dyDescent="0.2">
      <c r="S1610" s="28" t="s">
        <v>231</v>
      </c>
      <c r="T1610" s="5">
        <v>1995</v>
      </c>
      <c r="U1610" s="233">
        <v>34846</v>
      </c>
      <c r="V1610" s="233" t="str">
        <f t="shared" si="55"/>
        <v>0527</v>
      </c>
      <c r="W1610" s="4">
        <f t="shared" si="56"/>
        <v>1995</v>
      </c>
    </row>
    <row r="1611" spans="19:23" x14ac:dyDescent="0.2">
      <c r="S1611" s="28" t="s">
        <v>232</v>
      </c>
      <c r="T1611" s="5">
        <v>1995</v>
      </c>
      <c r="U1611" s="233">
        <v>34847</v>
      </c>
      <c r="V1611" s="233" t="str">
        <f t="shared" si="55"/>
        <v>0528</v>
      </c>
      <c r="W1611" s="4">
        <f t="shared" si="56"/>
        <v>1995</v>
      </c>
    </row>
    <row r="1612" spans="19:23" x14ac:dyDescent="0.2">
      <c r="S1612" s="28" t="s">
        <v>233</v>
      </c>
      <c r="T1612" s="5">
        <v>1995</v>
      </c>
      <c r="U1612" s="233">
        <v>34848</v>
      </c>
      <c r="V1612" s="233" t="str">
        <f t="shared" si="55"/>
        <v>0529</v>
      </c>
      <c r="W1612" s="4">
        <f t="shared" si="56"/>
        <v>1995</v>
      </c>
    </row>
    <row r="1613" spans="19:23" x14ac:dyDescent="0.2">
      <c r="S1613" s="28" t="s">
        <v>234</v>
      </c>
      <c r="T1613" s="5">
        <v>1995</v>
      </c>
      <c r="U1613" s="233">
        <v>34849</v>
      </c>
      <c r="V1613" s="233" t="str">
        <f t="shared" si="55"/>
        <v>0530</v>
      </c>
      <c r="W1613" s="4">
        <f t="shared" si="56"/>
        <v>1995</v>
      </c>
    </row>
    <row r="1614" spans="19:23" x14ac:dyDescent="0.2">
      <c r="S1614" s="28" t="s">
        <v>235</v>
      </c>
      <c r="T1614" s="5">
        <v>1995</v>
      </c>
      <c r="U1614" s="233">
        <v>34850</v>
      </c>
      <c r="V1614" s="233" t="str">
        <f t="shared" si="55"/>
        <v>0531</v>
      </c>
      <c r="W1614" s="4">
        <f t="shared" si="56"/>
        <v>1995</v>
      </c>
    </row>
    <row r="1615" spans="19:23" x14ac:dyDescent="0.2">
      <c r="S1615" s="28" t="s">
        <v>236</v>
      </c>
      <c r="T1615" s="5">
        <v>1995</v>
      </c>
      <c r="U1615" s="233">
        <v>34851</v>
      </c>
      <c r="V1615" s="233" t="str">
        <f t="shared" si="55"/>
        <v>0601</v>
      </c>
      <c r="W1615" s="4">
        <f t="shared" si="56"/>
        <v>1995</v>
      </c>
    </row>
    <row r="1616" spans="19:23" x14ac:dyDescent="0.2">
      <c r="S1616" s="28" t="s">
        <v>237</v>
      </c>
      <c r="T1616" s="5">
        <v>1995</v>
      </c>
      <c r="U1616" s="233">
        <v>34852</v>
      </c>
      <c r="V1616" s="233" t="str">
        <f t="shared" si="55"/>
        <v>0602</v>
      </c>
      <c r="W1616" s="4">
        <f t="shared" si="56"/>
        <v>1995</v>
      </c>
    </row>
    <row r="1617" spans="19:23" x14ac:dyDescent="0.2">
      <c r="S1617" s="28" t="s">
        <v>238</v>
      </c>
      <c r="T1617" s="5">
        <v>1995</v>
      </c>
      <c r="U1617" s="233">
        <v>34853</v>
      </c>
      <c r="V1617" s="233" t="str">
        <f t="shared" si="55"/>
        <v>0603</v>
      </c>
      <c r="W1617" s="4">
        <f t="shared" si="56"/>
        <v>1995</v>
      </c>
    </row>
    <row r="1618" spans="19:23" x14ac:dyDescent="0.2">
      <c r="S1618" s="28" t="s">
        <v>239</v>
      </c>
      <c r="T1618" s="5">
        <v>1995</v>
      </c>
      <c r="U1618" s="233">
        <v>34854</v>
      </c>
      <c r="V1618" s="233" t="str">
        <f t="shared" si="55"/>
        <v>0604</v>
      </c>
      <c r="W1618" s="4">
        <f t="shared" si="56"/>
        <v>1995</v>
      </c>
    </row>
    <row r="1619" spans="19:23" x14ac:dyDescent="0.2">
      <c r="S1619" s="28" t="s">
        <v>240</v>
      </c>
      <c r="T1619" s="5">
        <v>1995</v>
      </c>
      <c r="U1619" s="233">
        <v>34855</v>
      </c>
      <c r="V1619" s="233" t="str">
        <f t="shared" si="55"/>
        <v>0605</v>
      </c>
      <c r="W1619" s="4">
        <f t="shared" si="56"/>
        <v>1995</v>
      </c>
    </row>
    <row r="1620" spans="19:23" x14ac:dyDescent="0.2">
      <c r="S1620" s="28" t="s">
        <v>241</v>
      </c>
      <c r="T1620" s="5">
        <v>1995</v>
      </c>
      <c r="U1620" s="233">
        <v>34856</v>
      </c>
      <c r="V1620" s="233" t="str">
        <f t="shared" si="55"/>
        <v>0606</v>
      </c>
      <c r="W1620" s="4">
        <f t="shared" si="56"/>
        <v>1995</v>
      </c>
    </row>
    <row r="1621" spans="19:23" x14ac:dyDescent="0.2">
      <c r="S1621" s="28" t="s">
        <v>242</v>
      </c>
      <c r="T1621" s="5">
        <v>1995</v>
      </c>
      <c r="U1621" s="233">
        <v>34857</v>
      </c>
      <c r="V1621" s="233" t="str">
        <f t="shared" si="55"/>
        <v>0607</v>
      </c>
      <c r="W1621" s="4">
        <f t="shared" si="56"/>
        <v>1995</v>
      </c>
    </row>
    <row r="1622" spans="19:23" x14ac:dyDescent="0.2">
      <c r="S1622" s="28" t="s">
        <v>243</v>
      </c>
      <c r="T1622" s="5">
        <v>1995</v>
      </c>
      <c r="U1622" s="233">
        <v>34858</v>
      </c>
      <c r="V1622" s="233" t="str">
        <f t="shared" si="55"/>
        <v>0608</v>
      </c>
      <c r="W1622" s="4">
        <f t="shared" si="56"/>
        <v>1995</v>
      </c>
    </row>
    <row r="1623" spans="19:23" x14ac:dyDescent="0.2">
      <c r="S1623" s="28" t="s">
        <v>244</v>
      </c>
      <c r="T1623" s="5">
        <v>1995</v>
      </c>
      <c r="U1623" s="233">
        <v>34859</v>
      </c>
      <c r="V1623" s="233" t="str">
        <f t="shared" si="55"/>
        <v>0609</v>
      </c>
      <c r="W1623" s="4">
        <f t="shared" si="56"/>
        <v>1995</v>
      </c>
    </row>
    <row r="1624" spans="19:23" x14ac:dyDescent="0.2">
      <c r="S1624" s="28" t="s">
        <v>245</v>
      </c>
      <c r="T1624" s="5">
        <v>1995</v>
      </c>
      <c r="U1624" s="233">
        <v>34860</v>
      </c>
      <c r="V1624" s="233" t="str">
        <f t="shared" si="55"/>
        <v>0610</v>
      </c>
      <c r="W1624" s="4">
        <f t="shared" si="56"/>
        <v>1995</v>
      </c>
    </row>
    <row r="1625" spans="19:23" x14ac:dyDescent="0.2">
      <c r="S1625" s="28" t="s">
        <v>246</v>
      </c>
      <c r="T1625" s="5">
        <v>1995</v>
      </c>
      <c r="U1625" s="233">
        <v>34861</v>
      </c>
      <c r="V1625" s="233" t="str">
        <f t="shared" si="55"/>
        <v>0611</v>
      </c>
      <c r="W1625" s="4">
        <f t="shared" si="56"/>
        <v>1995</v>
      </c>
    </row>
    <row r="1626" spans="19:23" x14ac:dyDescent="0.2">
      <c r="S1626" s="28" t="s">
        <v>247</v>
      </c>
      <c r="T1626" s="5">
        <v>1995</v>
      </c>
      <c r="U1626" s="233">
        <v>34862</v>
      </c>
      <c r="V1626" s="233" t="str">
        <f t="shared" si="55"/>
        <v>0612</v>
      </c>
      <c r="W1626" s="4">
        <f t="shared" si="56"/>
        <v>1995</v>
      </c>
    </row>
    <row r="1627" spans="19:23" x14ac:dyDescent="0.2">
      <c r="S1627" s="28" t="s">
        <v>248</v>
      </c>
      <c r="T1627" s="5">
        <v>1995</v>
      </c>
      <c r="U1627" s="233">
        <v>34863</v>
      </c>
      <c r="V1627" s="233" t="str">
        <f t="shared" si="55"/>
        <v>0613</v>
      </c>
      <c r="W1627" s="4">
        <f t="shared" si="56"/>
        <v>1995</v>
      </c>
    </row>
    <row r="1628" spans="19:23" x14ac:dyDescent="0.2">
      <c r="S1628" s="28" t="s">
        <v>249</v>
      </c>
      <c r="T1628" s="5">
        <v>1995</v>
      </c>
      <c r="U1628" s="233">
        <v>34864</v>
      </c>
      <c r="V1628" s="233" t="str">
        <f t="shared" si="55"/>
        <v>0614</v>
      </c>
      <c r="W1628" s="4">
        <f t="shared" si="56"/>
        <v>1995</v>
      </c>
    </row>
    <row r="1629" spans="19:23" x14ac:dyDescent="0.2">
      <c r="S1629" s="28" t="s">
        <v>250</v>
      </c>
      <c r="T1629" s="5">
        <v>1995</v>
      </c>
      <c r="U1629" s="233">
        <v>34865</v>
      </c>
      <c r="V1629" s="233" t="str">
        <f t="shared" si="55"/>
        <v>0615</v>
      </c>
      <c r="W1629" s="4">
        <f t="shared" si="56"/>
        <v>1995</v>
      </c>
    </row>
    <row r="1630" spans="19:23" x14ac:dyDescent="0.2">
      <c r="S1630" s="28" t="s">
        <v>251</v>
      </c>
      <c r="T1630" s="5">
        <v>1995</v>
      </c>
      <c r="U1630" s="233">
        <v>34866</v>
      </c>
      <c r="V1630" s="233" t="str">
        <f t="shared" si="55"/>
        <v>0616</v>
      </c>
      <c r="W1630" s="4">
        <f t="shared" si="56"/>
        <v>1995</v>
      </c>
    </row>
    <row r="1631" spans="19:23" x14ac:dyDescent="0.2">
      <c r="S1631" s="28" t="s">
        <v>252</v>
      </c>
      <c r="T1631" s="5">
        <v>1995</v>
      </c>
      <c r="U1631" s="233">
        <v>34867</v>
      </c>
      <c r="V1631" s="233" t="str">
        <f t="shared" si="55"/>
        <v>0617</v>
      </c>
      <c r="W1631" s="4">
        <f t="shared" si="56"/>
        <v>1995</v>
      </c>
    </row>
    <row r="1632" spans="19:23" x14ac:dyDescent="0.2">
      <c r="S1632" s="28" t="s">
        <v>253</v>
      </c>
      <c r="T1632" s="5">
        <v>1995</v>
      </c>
      <c r="U1632" s="233">
        <v>34868</v>
      </c>
      <c r="V1632" s="233" t="str">
        <f t="shared" si="55"/>
        <v>0618</v>
      </c>
      <c r="W1632" s="4">
        <f t="shared" si="56"/>
        <v>1995</v>
      </c>
    </row>
    <row r="1633" spans="19:23" x14ac:dyDescent="0.2">
      <c r="S1633" s="28" t="s">
        <v>254</v>
      </c>
      <c r="T1633" s="5">
        <v>1995</v>
      </c>
      <c r="U1633" s="233">
        <v>34869</v>
      </c>
      <c r="V1633" s="233" t="str">
        <f t="shared" si="55"/>
        <v>0619</v>
      </c>
      <c r="W1633" s="4">
        <f t="shared" si="56"/>
        <v>1995</v>
      </c>
    </row>
    <row r="1634" spans="19:23" x14ac:dyDescent="0.2">
      <c r="S1634" s="28" t="s">
        <v>255</v>
      </c>
      <c r="T1634" s="5">
        <v>1995</v>
      </c>
      <c r="U1634" s="233">
        <v>34870</v>
      </c>
      <c r="V1634" s="233" t="str">
        <f t="shared" si="55"/>
        <v>0620</v>
      </c>
      <c r="W1634" s="4">
        <f t="shared" si="56"/>
        <v>1995</v>
      </c>
    </row>
    <row r="1635" spans="19:23" x14ac:dyDescent="0.2">
      <c r="S1635" s="28" t="s">
        <v>256</v>
      </c>
      <c r="T1635" s="5">
        <v>1995</v>
      </c>
      <c r="U1635" s="233">
        <v>34871</v>
      </c>
      <c r="V1635" s="233" t="str">
        <f t="shared" si="55"/>
        <v>0621</v>
      </c>
      <c r="W1635" s="4">
        <f t="shared" si="56"/>
        <v>1995</v>
      </c>
    </row>
    <row r="1636" spans="19:23" x14ac:dyDescent="0.2">
      <c r="S1636" s="28" t="s">
        <v>257</v>
      </c>
      <c r="T1636" s="5">
        <v>1995</v>
      </c>
      <c r="U1636" s="233">
        <v>34872</v>
      </c>
      <c r="V1636" s="233" t="str">
        <f t="shared" si="55"/>
        <v>0622</v>
      </c>
      <c r="W1636" s="4">
        <f t="shared" si="56"/>
        <v>1995</v>
      </c>
    </row>
    <row r="1637" spans="19:23" x14ac:dyDescent="0.2">
      <c r="S1637" s="28" t="s">
        <v>258</v>
      </c>
      <c r="T1637" s="5">
        <v>1995</v>
      </c>
      <c r="U1637" s="233">
        <v>34873</v>
      </c>
      <c r="V1637" s="233" t="str">
        <f t="shared" si="55"/>
        <v>0623</v>
      </c>
      <c r="W1637" s="4">
        <f t="shared" si="56"/>
        <v>1995</v>
      </c>
    </row>
    <row r="1638" spans="19:23" x14ac:dyDescent="0.2">
      <c r="S1638" s="28" t="s">
        <v>259</v>
      </c>
      <c r="T1638" s="5">
        <v>1995</v>
      </c>
      <c r="U1638" s="233">
        <v>34874</v>
      </c>
      <c r="V1638" s="233" t="str">
        <f t="shared" si="55"/>
        <v>0624</v>
      </c>
      <c r="W1638" s="4">
        <f t="shared" si="56"/>
        <v>1995</v>
      </c>
    </row>
    <row r="1639" spans="19:23" x14ac:dyDescent="0.2">
      <c r="S1639" s="28" t="s">
        <v>260</v>
      </c>
      <c r="T1639" s="5">
        <v>1995</v>
      </c>
      <c r="U1639" s="233">
        <v>34875</v>
      </c>
      <c r="V1639" s="233" t="str">
        <f t="shared" si="55"/>
        <v>0625</v>
      </c>
      <c r="W1639" s="4">
        <f t="shared" si="56"/>
        <v>1995</v>
      </c>
    </row>
    <row r="1640" spans="19:23" x14ac:dyDescent="0.2">
      <c r="S1640" s="28" t="s">
        <v>261</v>
      </c>
      <c r="T1640" s="5">
        <v>1995</v>
      </c>
      <c r="U1640" s="233">
        <v>34876</v>
      </c>
      <c r="V1640" s="233" t="str">
        <f t="shared" si="55"/>
        <v>0626</v>
      </c>
      <c r="W1640" s="4">
        <f t="shared" si="56"/>
        <v>1995</v>
      </c>
    </row>
    <row r="1641" spans="19:23" x14ac:dyDescent="0.2">
      <c r="S1641" s="28" t="s">
        <v>262</v>
      </c>
      <c r="T1641" s="5">
        <v>1995</v>
      </c>
      <c r="U1641" s="233">
        <v>34877</v>
      </c>
      <c r="V1641" s="233" t="str">
        <f t="shared" si="55"/>
        <v>0627</v>
      </c>
      <c r="W1641" s="4">
        <f t="shared" si="56"/>
        <v>1995</v>
      </c>
    </row>
    <row r="1642" spans="19:23" x14ac:dyDescent="0.2">
      <c r="S1642" s="28" t="s">
        <v>263</v>
      </c>
      <c r="T1642" s="5">
        <v>1995</v>
      </c>
      <c r="U1642" s="233">
        <v>34878</v>
      </c>
      <c r="V1642" s="233" t="str">
        <f t="shared" si="55"/>
        <v>0628</v>
      </c>
      <c r="W1642" s="4">
        <f t="shared" si="56"/>
        <v>1995</v>
      </c>
    </row>
    <row r="1643" spans="19:23" x14ac:dyDescent="0.2">
      <c r="S1643" s="28" t="s">
        <v>264</v>
      </c>
      <c r="T1643" s="5">
        <v>1995</v>
      </c>
      <c r="U1643" s="233">
        <v>34879</v>
      </c>
      <c r="V1643" s="233" t="str">
        <f t="shared" si="55"/>
        <v>0629</v>
      </c>
      <c r="W1643" s="4">
        <f t="shared" si="56"/>
        <v>1995</v>
      </c>
    </row>
    <row r="1644" spans="19:23" x14ac:dyDescent="0.2">
      <c r="S1644" s="28" t="s">
        <v>265</v>
      </c>
      <c r="T1644" s="5">
        <v>1995</v>
      </c>
      <c r="U1644" s="233">
        <v>34880</v>
      </c>
      <c r="V1644" s="233" t="str">
        <f t="shared" si="55"/>
        <v>0630</v>
      </c>
      <c r="W1644" s="4">
        <f t="shared" si="56"/>
        <v>1995</v>
      </c>
    </row>
    <row r="1645" spans="19:23" x14ac:dyDescent="0.2">
      <c r="S1645" s="28" t="s">
        <v>266</v>
      </c>
      <c r="T1645" s="5">
        <v>1995</v>
      </c>
      <c r="U1645" s="233">
        <v>34881</v>
      </c>
      <c r="V1645" s="233" t="str">
        <f t="shared" si="55"/>
        <v>0701</v>
      </c>
      <c r="W1645" s="4">
        <f t="shared" si="56"/>
        <v>1995</v>
      </c>
    </row>
    <row r="1646" spans="19:23" x14ac:dyDescent="0.2">
      <c r="S1646" s="28" t="s">
        <v>267</v>
      </c>
      <c r="T1646" s="5">
        <v>1995</v>
      </c>
      <c r="U1646" s="233">
        <v>34882</v>
      </c>
      <c r="V1646" s="233" t="str">
        <f t="shared" si="55"/>
        <v>0702</v>
      </c>
      <c r="W1646" s="4">
        <f t="shared" si="56"/>
        <v>1995</v>
      </c>
    </row>
    <row r="1647" spans="19:23" x14ac:dyDescent="0.2">
      <c r="S1647" s="28" t="s">
        <v>268</v>
      </c>
      <c r="T1647" s="5">
        <v>1995</v>
      </c>
      <c r="U1647" s="233">
        <v>34883</v>
      </c>
      <c r="V1647" s="233" t="str">
        <f t="shared" si="55"/>
        <v>0703</v>
      </c>
      <c r="W1647" s="4">
        <f t="shared" si="56"/>
        <v>1995</v>
      </c>
    </row>
    <row r="1648" spans="19:23" x14ac:dyDescent="0.2">
      <c r="S1648" s="28" t="s">
        <v>269</v>
      </c>
      <c r="T1648" s="5">
        <v>1995</v>
      </c>
      <c r="U1648" s="233">
        <v>34884</v>
      </c>
      <c r="V1648" s="233" t="str">
        <f t="shared" si="55"/>
        <v>0704</v>
      </c>
      <c r="W1648" s="4">
        <f t="shared" si="56"/>
        <v>1995</v>
      </c>
    </row>
    <row r="1649" spans="19:23" x14ac:dyDescent="0.2">
      <c r="S1649" s="28" t="s">
        <v>270</v>
      </c>
      <c r="T1649" s="5">
        <v>1995</v>
      </c>
      <c r="U1649" s="233">
        <v>34885</v>
      </c>
      <c r="V1649" s="233" t="str">
        <f t="shared" si="55"/>
        <v>0705</v>
      </c>
      <c r="W1649" s="4">
        <f t="shared" si="56"/>
        <v>1995</v>
      </c>
    </row>
    <row r="1650" spans="19:23" x14ac:dyDescent="0.2">
      <c r="S1650" s="28" t="s">
        <v>271</v>
      </c>
      <c r="T1650" s="5">
        <v>1995</v>
      </c>
      <c r="U1650" s="233">
        <v>34886</v>
      </c>
      <c r="V1650" s="233" t="str">
        <f t="shared" si="55"/>
        <v>0706</v>
      </c>
      <c r="W1650" s="4">
        <f t="shared" si="56"/>
        <v>1995</v>
      </c>
    </row>
    <row r="1651" spans="19:23" x14ac:dyDescent="0.2">
      <c r="S1651" s="28" t="s">
        <v>272</v>
      </c>
      <c r="T1651" s="5">
        <v>1995</v>
      </c>
      <c r="U1651" s="233">
        <v>34887</v>
      </c>
      <c r="V1651" s="233" t="str">
        <f t="shared" si="55"/>
        <v>0707</v>
      </c>
      <c r="W1651" s="4">
        <f t="shared" si="56"/>
        <v>1995</v>
      </c>
    </row>
    <row r="1652" spans="19:23" x14ac:dyDescent="0.2">
      <c r="S1652" s="28" t="s">
        <v>273</v>
      </c>
      <c r="T1652" s="5">
        <v>1995</v>
      </c>
      <c r="U1652" s="233">
        <v>34888</v>
      </c>
      <c r="V1652" s="233" t="str">
        <f t="shared" si="55"/>
        <v>0708</v>
      </c>
      <c r="W1652" s="4">
        <f t="shared" si="56"/>
        <v>1995</v>
      </c>
    </row>
    <row r="1653" spans="19:23" x14ac:dyDescent="0.2">
      <c r="S1653" s="28" t="s">
        <v>274</v>
      </c>
      <c r="T1653" s="5">
        <v>1995</v>
      </c>
      <c r="U1653" s="233">
        <v>34889</v>
      </c>
      <c r="V1653" s="233" t="str">
        <f t="shared" si="55"/>
        <v>0709</v>
      </c>
      <c r="W1653" s="4">
        <f t="shared" si="56"/>
        <v>1995</v>
      </c>
    </row>
    <row r="1654" spans="19:23" x14ac:dyDescent="0.2">
      <c r="S1654" s="28" t="s">
        <v>275</v>
      </c>
      <c r="T1654" s="5">
        <v>1995</v>
      </c>
      <c r="U1654" s="233">
        <v>34890</v>
      </c>
      <c r="V1654" s="233" t="str">
        <f t="shared" si="55"/>
        <v>0710</v>
      </c>
      <c r="W1654" s="4">
        <f t="shared" si="56"/>
        <v>1995</v>
      </c>
    </row>
    <row r="1655" spans="19:23" x14ac:dyDescent="0.2">
      <c r="S1655" s="28" t="s">
        <v>276</v>
      </c>
      <c r="T1655" s="5">
        <v>1995</v>
      </c>
      <c r="U1655" s="233">
        <v>34891</v>
      </c>
      <c r="V1655" s="233" t="str">
        <f t="shared" si="55"/>
        <v>0711</v>
      </c>
      <c r="W1655" s="4">
        <f t="shared" si="56"/>
        <v>1995</v>
      </c>
    </row>
    <row r="1656" spans="19:23" x14ac:dyDescent="0.2">
      <c r="S1656" s="28" t="s">
        <v>277</v>
      </c>
      <c r="T1656" s="5">
        <v>1995</v>
      </c>
      <c r="U1656" s="233">
        <v>34892</v>
      </c>
      <c r="V1656" s="233" t="str">
        <f t="shared" si="55"/>
        <v>0712</v>
      </c>
      <c r="W1656" s="4">
        <f t="shared" si="56"/>
        <v>1995</v>
      </c>
    </row>
    <row r="1657" spans="19:23" x14ac:dyDescent="0.2">
      <c r="S1657" s="28" t="s">
        <v>278</v>
      </c>
      <c r="T1657" s="5">
        <v>1995</v>
      </c>
      <c r="U1657" s="233">
        <v>34893</v>
      </c>
      <c r="V1657" s="233" t="str">
        <f t="shared" si="55"/>
        <v>0713</v>
      </c>
      <c r="W1657" s="4">
        <f t="shared" si="56"/>
        <v>1995</v>
      </c>
    </row>
    <row r="1658" spans="19:23" x14ac:dyDescent="0.2">
      <c r="S1658" s="28" t="s">
        <v>279</v>
      </c>
      <c r="T1658" s="5">
        <v>1995</v>
      </c>
      <c r="U1658" s="233">
        <v>34894</v>
      </c>
      <c r="V1658" s="233" t="str">
        <f t="shared" si="55"/>
        <v>0714</v>
      </c>
      <c r="W1658" s="4">
        <f t="shared" si="56"/>
        <v>1995</v>
      </c>
    </row>
    <row r="1659" spans="19:23" x14ac:dyDescent="0.2">
      <c r="S1659" s="28" t="s">
        <v>280</v>
      </c>
      <c r="T1659" s="5">
        <v>1995</v>
      </c>
      <c r="U1659" s="233">
        <v>34895</v>
      </c>
      <c r="V1659" s="233" t="str">
        <f t="shared" si="55"/>
        <v>0715</v>
      </c>
      <c r="W1659" s="4">
        <f t="shared" si="56"/>
        <v>1995</v>
      </c>
    </row>
    <row r="1660" spans="19:23" x14ac:dyDescent="0.2">
      <c r="S1660" s="28" t="s">
        <v>281</v>
      </c>
      <c r="T1660" s="5">
        <v>1995</v>
      </c>
      <c r="U1660" s="233">
        <v>34896</v>
      </c>
      <c r="V1660" s="233" t="str">
        <f t="shared" si="55"/>
        <v>0716</v>
      </c>
      <c r="W1660" s="4">
        <f t="shared" si="56"/>
        <v>1995</v>
      </c>
    </row>
    <row r="1661" spans="19:23" x14ac:dyDescent="0.2">
      <c r="S1661" s="28" t="s">
        <v>282</v>
      </c>
      <c r="T1661" s="5">
        <v>1995</v>
      </c>
      <c r="U1661" s="233">
        <v>34897</v>
      </c>
      <c r="V1661" s="233" t="str">
        <f t="shared" si="55"/>
        <v>0717</v>
      </c>
      <c r="W1661" s="4">
        <f t="shared" si="56"/>
        <v>1995</v>
      </c>
    </row>
    <row r="1662" spans="19:23" x14ac:dyDescent="0.2">
      <c r="S1662" s="28" t="s">
        <v>283</v>
      </c>
      <c r="T1662" s="5">
        <v>1995</v>
      </c>
      <c r="U1662" s="233">
        <v>34898</v>
      </c>
      <c r="V1662" s="233" t="str">
        <f t="shared" si="55"/>
        <v>0718</v>
      </c>
      <c r="W1662" s="4">
        <f t="shared" si="56"/>
        <v>1995</v>
      </c>
    </row>
    <row r="1663" spans="19:23" x14ac:dyDescent="0.2">
      <c r="S1663" s="28" t="s">
        <v>284</v>
      </c>
      <c r="T1663" s="5">
        <v>1995</v>
      </c>
      <c r="U1663" s="233">
        <v>34899</v>
      </c>
      <c r="V1663" s="233" t="str">
        <f t="shared" si="55"/>
        <v>0719</v>
      </c>
      <c r="W1663" s="4">
        <f t="shared" si="56"/>
        <v>1995</v>
      </c>
    </row>
    <row r="1664" spans="19:23" x14ac:dyDescent="0.2">
      <c r="S1664" s="28" t="s">
        <v>285</v>
      </c>
      <c r="T1664" s="5">
        <v>1995</v>
      </c>
      <c r="U1664" s="233">
        <v>34900</v>
      </c>
      <c r="V1664" s="233" t="str">
        <f t="shared" si="55"/>
        <v>0720</v>
      </c>
      <c r="W1664" s="4">
        <f t="shared" si="56"/>
        <v>1995</v>
      </c>
    </row>
    <row r="1665" spans="19:23" x14ac:dyDescent="0.2">
      <c r="S1665" s="28" t="s">
        <v>286</v>
      </c>
      <c r="T1665" s="5">
        <v>1995</v>
      </c>
      <c r="U1665" s="233">
        <v>34901</v>
      </c>
      <c r="V1665" s="233" t="str">
        <f t="shared" si="55"/>
        <v>0721</v>
      </c>
      <c r="W1665" s="4">
        <f t="shared" si="56"/>
        <v>1995</v>
      </c>
    </row>
    <row r="1666" spans="19:23" x14ac:dyDescent="0.2">
      <c r="S1666" s="28" t="s">
        <v>287</v>
      </c>
      <c r="T1666" s="5">
        <v>1995</v>
      </c>
      <c r="U1666" s="233">
        <v>34902</v>
      </c>
      <c r="V1666" s="233" t="str">
        <f t="shared" si="55"/>
        <v>0722</v>
      </c>
      <c r="W1666" s="4">
        <f t="shared" si="56"/>
        <v>1995</v>
      </c>
    </row>
    <row r="1667" spans="19:23" x14ac:dyDescent="0.2">
      <c r="S1667" s="28" t="s">
        <v>288</v>
      </c>
      <c r="T1667" s="5">
        <v>1995</v>
      </c>
      <c r="U1667" s="233">
        <v>34903</v>
      </c>
      <c r="V1667" s="233" t="str">
        <f t="shared" si="55"/>
        <v>0723</v>
      </c>
      <c r="W1667" s="4">
        <f t="shared" si="56"/>
        <v>1995</v>
      </c>
    </row>
    <row r="1668" spans="19:23" x14ac:dyDescent="0.2">
      <c r="S1668" s="28" t="s">
        <v>289</v>
      </c>
      <c r="T1668" s="5">
        <v>1995</v>
      </c>
      <c r="U1668" s="233">
        <v>34904</v>
      </c>
      <c r="V1668" s="233" t="str">
        <f t="shared" ref="V1668:V1731" si="57">TEXT(MONTH(U1668),"00") &amp;TEXT(DAY(U1668),"00")</f>
        <v>0724</v>
      </c>
      <c r="W1668" s="4">
        <f t="shared" ref="W1668:W1731" si="58">YEAR(U1668)</f>
        <v>1995</v>
      </c>
    </row>
    <row r="1669" spans="19:23" x14ac:dyDescent="0.2">
      <c r="S1669" s="28" t="s">
        <v>290</v>
      </c>
      <c r="T1669" s="5">
        <v>1995</v>
      </c>
      <c r="U1669" s="233">
        <v>34905</v>
      </c>
      <c r="V1669" s="233" t="str">
        <f t="shared" si="57"/>
        <v>0725</v>
      </c>
      <c r="W1669" s="4">
        <f t="shared" si="58"/>
        <v>1995</v>
      </c>
    </row>
    <row r="1670" spans="19:23" x14ac:dyDescent="0.2">
      <c r="S1670" s="28" t="s">
        <v>291</v>
      </c>
      <c r="T1670" s="5">
        <v>1995</v>
      </c>
      <c r="U1670" s="233">
        <v>34906</v>
      </c>
      <c r="V1670" s="233" t="str">
        <f t="shared" si="57"/>
        <v>0726</v>
      </c>
      <c r="W1670" s="4">
        <f t="shared" si="58"/>
        <v>1995</v>
      </c>
    </row>
    <row r="1671" spans="19:23" x14ac:dyDescent="0.2">
      <c r="S1671" s="28" t="s">
        <v>292</v>
      </c>
      <c r="T1671" s="5">
        <v>1995</v>
      </c>
      <c r="U1671" s="233">
        <v>34907</v>
      </c>
      <c r="V1671" s="233" t="str">
        <f t="shared" si="57"/>
        <v>0727</v>
      </c>
      <c r="W1671" s="4">
        <f t="shared" si="58"/>
        <v>1995</v>
      </c>
    </row>
    <row r="1672" spans="19:23" x14ac:dyDescent="0.2">
      <c r="S1672" s="28" t="s">
        <v>293</v>
      </c>
      <c r="T1672" s="5">
        <v>1995</v>
      </c>
      <c r="U1672" s="233">
        <v>34908</v>
      </c>
      <c r="V1672" s="233" t="str">
        <f t="shared" si="57"/>
        <v>0728</v>
      </c>
      <c r="W1672" s="4">
        <f t="shared" si="58"/>
        <v>1995</v>
      </c>
    </row>
    <row r="1673" spans="19:23" x14ac:dyDescent="0.2">
      <c r="S1673" s="28" t="s">
        <v>294</v>
      </c>
      <c r="T1673" s="5">
        <v>1995</v>
      </c>
      <c r="U1673" s="233">
        <v>34909</v>
      </c>
      <c r="V1673" s="233" t="str">
        <f t="shared" si="57"/>
        <v>0729</v>
      </c>
      <c r="W1673" s="4">
        <f t="shared" si="58"/>
        <v>1995</v>
      </c>
    </row>
    <row r="1674" spans="19:23" x14ac:dyDescent="0.2">
      <c r="S1674" s="28" t="s">
        <v>295</v>
      </c>
      <c r="T1674" s="5">
        <v>1995</v>
      </c>
      <c r="U1674" s="233">
        <v>34910</v>
      </c>
      <c r="V1674" s="233" t="str">
        <f t="shared" si="57"/>
        <v>0730</v>
      </c>
      <c r="W1674" s="4">
        <f t="shared" si="58"/>
        <v>1995</v>
      </c>
    </row>
    <row r="1675" spans="19:23" x14ac:dyDescent="0.2">
      <c r="S1675" s="28" t="s">
        <v>296</v>
      </c>
      <c r="T1675" s="5">
        <v>1995</v>
      </c>
      <c r="U1675" s="233">
        <v>34911</v>
      </c>
      <c r="V1675" s="233" t="str">
        <f t="shared" si="57"/>
        <v>0731</v>
      </c>
      <c r="W1675" s="4">
        <f t="shared" si="58"/>
        <v>1995</v>
      </c>
    </row>
    <row r="1676" spans="19:23" x14ac:dyDescent="0.2">
      <c r="S1676" s="28" t="s">
        <v>297</v>
      </c>
      <c r="T1676" s="5">
        <v>1995</v>
      </c>
      <c r="U1676" s="233">
        <v>34912</v>
      </c>
      <c r="V1676" s="233" t="str">
        <f t="shared" si="57"/>
        <v>0801</v>
      </c>
      <c r="W1676" s="4">
        <f t="shared" si="58"/>
        <v>1995</v>
      </c>
    </row>
    <row r="1677" spans="19:23" x14ac:dyDescent="0.2">
      <c r="S1677" s="28" t="s">
        <v>298</v>
      </c>
      <c r="T1677" s="5">
        <v>1995</v>
      </c>
      <c r="U1677" s="233">
        <v>34913</v>
      </c>
      <c r="V1677" s="233" t="str">
        <f t="shared" si="57"/>
        <v>0802</v>
      </c>
      <c r="W1677" s="4">
        <f t="shared" si="58"/>
        <v>1995</v>
      </c>
    </row>
    <row r="1678" spans="19:23" x14ac:dyDescent="0.2">
      <c r="S1678" s="28" t="s">
        <v>299</v>
      </c>
      <c r="T1678" s="5">
        <v>1995</v>
      </c>
      <c r="U1678" s="233">
        <v>34914</v>
      </c>
      <c r="V1678" s="233" t="str">
        <f t="shared" si="57"/>
        <v>0803</v>
      </c>
      <c r="W1678" s="4">
        <f t="shared" si="58"/>
        <v>1995</v>
      </c>
    </row>
    <row r="1679" spans="19:23" x14ac:dyDescent="0.2">
      <c r="S1679" s="28" t="s">
        <v>300</v>
      </c>
      <c r="T1679" s="5">
        <v>1995</v>
      </c>
      <c r="U1679" s="233">
        <v>34915</v>
      </c>
      <c r="V1679" s="233" t="str">
        <f t="shared" si="57"/>
        <v>0804</v>
      </c>
      <c r="W1679" s="4">
        <f t="shared" si="58"/>
        <v>1995</v>
      </c>
    </row>
    <row r="1680" spans="19:23" x14ac:dyDescent="0.2">
      <c r="S1680" s="28" t="s">
        <v>301</v>
      </c>
      <c r="T1680" s="5">
        <v>1995</v>
      </c>
      <c r="U1680" s="233">
        <v>34916</v>
      </c>
      <c r="V1680" s="233" t="str">
        <f t="shared" si="57"/>
        <v>0805</v>
      </c>
      <c r="W1680" s="4">
        <f t="shared" si="58"/>
        <v>1995</v>
      </c>
    </row>
    <row r="1681" spans="19:23" x14ac:dyDescent="0.2">
      <c r="S1681" s="28" t="s">
        <v>302</v>
      </c>
      <c r="T1681" s="5">
        <v>1995</v>
      </c>
      <c r="U1681" s="233">
        <v>34917</v>
      </c>
      <c r="V1681" s="233" t="str">
        <f t="shared" si="57"/>
        <v>0806</v>
      </c>
      <c r="W1681" s="4">
        <f t="shared" si="58"/>
        <v>1995</v>
      </c>
    </row>
    <row r="1682" spans="19:23" x14ac:dyDescent="0.2">
      <c r="S1682" s="28" t="s">
        <v>303</v>
      </c>
      <c r="T1682" s="5">
        <v>1995</v>
      </c>
      <c r="U1682" s="233">
        <v>34918</v>
      </c>
      <c r="V1682" s="233" t="str">
        <f t="shared" si="57"/>
        <v>0807</v>
      </c>
      <c r="W1682" s="4">
        <f t="shared" si="58"/>
        <v>1995</v>
      </c>
    </row>
    <row r="1683" spans="19:23" x14ac:dyDescent="0.2">
      <c r="S1683" s="28" t="s">
        <v>304</v>
      </c>
      <c r="T1683" s="5">
        <v>1995</v>
      </c>
      <c r="U1683" s="233">
        <v>34919</v>
      </c>
      <c r="V1683" s="233" t="str">
        <f t="shared" si="57"/>
        <v>0808</v>
      </c>
      <c r="W1683" s="4">
        <f t="shared" si="58"/>
        <v>1995</v>
      </c>
    </row>
    <row r="1684" spans="19:23" x14ac:dyDescent="0.2">
      <c r="S1684" s="28" t="s">
        <v>305</v>
      </c>
      <c r="T1684" s="5">
        <v>1995</v>
      </c>
      <c r="U1684" s="233">
        <v>34920</v>
      </c>
      <c r="V1684" s="233" t="str">
        <f t="shared" si="57"/>
        <v>0809</v>
      </c>
      <c r="W1684" s="4">
        <f t="shared" si="58"/>
        <v>1995</v>
      </c>
    </row>
    <row r="1685" spans="19:23" x14ac:dyDescent="0.2">
      <c r="S1685" s="28" t="s">
        <v>306</v>
      </c>
      <c r="T1685" s="5">
        <v>1995</v>
      </c>
      <c r="U1685" s="233">
        <v>34921</v>
      </c>
      <c r="V1685" s="233" t="str">
        <f t="shared" si="57"/>
        <v>0810</v>
      </c>
      <c r="W1685" s="4">
        <f t="shared" si="58"/>
        <v>1995</v>
      </c>
    </row>
    <row r="1686" spans="19:23" x14ac:dyDescent="0.2">
      <c r="S1686" s="28" t="s">
        <v>307</v>
      </c>
      <c r="T1686" s="5">
        <v>1995</v>
      </c>
      <c r="U1686" s="233">
        <v>34922</v>
      </c>
      <c r="V1686" s="233" t="str">
        <f t="shared" si="57"/>
        <v>0811</v>
      </c>
      <c r="W1686" s="4">
        <f t="shared" si="58"/>
        <v>1995</v>
      </c>
    </row>
    <row r="1687" spans="19:23" x14ac:dyDescent="0.2">
      <c r="S1687" s="28" t="s">
        <v>308</v>
      </c>
      <c r="T1687" s="5">
        <v>1995</v>
      </c>
      <c r="U1687" s="233">
        <v>34923</v>
      </c>
      <c r="V1687" s="233" t="str">
        <f t="shared" si="57"/>
        <v>0812</v>
      </c>
      <c r="W1687" s="4">
        <f t="shared" si="58"/>
        <v>1995</v>
      </c>
    </row>
    <row r="1688" spans="19:23" x14ac:dyDescent="0.2">
      <c r="S1688" s="28" t="s">
        <v>309</v>
      </c>
      <c r="T1688" s="5">
        <v>1995</v>
      </c>
      <c r="U1688" s="233">
        <v>34924</v>
      </c>
      <c r="V1688" s="233" t="str">
        <f t="shared" si="57"/>
        <v>0813</v>
      </c>
      <c r="W1688" s="4">
        <f t="shared" si="58"/>
        <v>1995</v>
      </c>
    </row>
    <row r="1689" spans="19:23" x14ac:dyDescent="0.2">
      <c r="S1689" s="28" t="s">
        <v>310</v>
      </c>
      <c r="T1689" s="5">
        <v>1995</v>
      </c>
      <c r="U1689" s="233">
        <v>34925</v>
      </c>
      <c r="V1689" s="233" t="str">
        <f t="shared" si="57"/>
        <v>0814</v>
      </c>
      <c r="W1689" s="4">
        <f t="shared" si="58"/>
        <v>1995</v>
      </c>
    </row>
    <row r="1690" spans="19:23" x14ac:dyDescent="0.2">
      <c r="S1690" s="28" t="s">
        <v>311</v>
      </c>
      <c r="T1690" s="5">
        <v>1995</v>
      </c>
      <c r="U1690" s="233">
        <v>34926</v>
      </c>
      <c r="V1690" s="233" t="str">
        <f t="shared" si="57"/>
        <v>0815</v>
      </c>
      <c r="W1690" s="4">
        <f t="shared" si="58"/>
        <v>1995</v>
      </c>
    </row>
    <row r="1691" spans="19:23" x14ac:dyDescent="0.2">
      <c r="S1691" s="28" t="s">
        <v>312</v>
      </c>
      <c r="T1691" s="5">
        <v>1995</v>
      </c>
      <c r="U1691" s="233">
        <v>34927</v>
      </c>
      <c r="V1691" s="233" t="str">
        <f t="shared" si="57"/>
        <v>0816</v>
      </c>
      <c r="W1691" s="4">
        <f t="shared" si="58"/>
        <v>1995</v>
      </c>
    </row>
    <row r="1692" spans="19:23" x14ac:dyDescent="0.2">
      <c r="S1692" s="28" t="s">
        <v>313</v>
      </c>
      <c r="T1692" s="5">
        <v>1995</v>
      </c>
      <c r="U1692" s="233">
        <v>34928</v>
      </c>
      <c r="V1692" s="233" t="str">
        <f t="shared" si="57"/>
        <v>0817</v>
      </c>
      <c r="W1692" s="4">
        <f t="shared" si="58"/>
        <v>1995</v>
      </c>
    </row>
    <row r="1693" spans="19:23" x14ac:dyDescent="0.2">
      <c r="S1693" s="28" t="s">
        <v>314</v>
      </c>
      <c r="T1693" s="5">
        <v>1995</v>
      </c>
      <c r="U1693" s="233">
        <v>34929</v>
      </c>
      <c r="V1693" s="233" t="str">
        <f t="shared" si="57"/>
        <v>0818</v>
      </c>
      <c r="W1693" s="4">
        <f t="shared" si="58"/>
        <v>1995</v>
      </c>
    </row>
    <row r="1694" spans="19:23" x14ac:dyDescent="0.2">
      <c r="S1694" s="28" t="s">
        <v>315</v>
      </c>
      <c r="T1694" s="5">
        <v>1995</v>
      </c>
      <c r="U1694" s="233">
        <v>34930</v>
      </c>
      <c r="V1694" s="233" t="str">
        <f t="shared" si="57"/>
        <v>0819</v>
      </c>
      <c r="W1694" s="4">
        <f t="shared" si="58"/>
        <v>1995</v>
      </c>
    </row>
    <row r="1695" spans="19:23" x14ac:dyDescent="0.2">
      <c r="S1695" s="28" t="s">
        <v>316</v>
      </c>
      <c r="T1695" s="5">
        <v>1995</v>
      </c>
      <c r="U1695" s="233">
        <v>34931</v>
      </c>
      <c r="V1695" s="233" t="str">
        <f t="shared" si="57"/>
        <v>0820</v>
      </c>
      <c r="W1695" s="4">
        <f t="shared" si="58"/>
        <v>1995</v>
      </c>
    </row>
    <row r="1696" spans="19:23" x14ac:dyDescent="0.2">
      <c r="S1696" s="28" t="s">
        <v>317</v>
      </c>
      <c r="T1696" s="5">
        <v>1995</v>
      </c>
      <c r="U1696" s="233">
        <v>34932</v>
      </c>
      <c r="V1696" s="233" t="str">
        <f t="shared" si="57"/>
        <v>0821</v>
      </c>
      <c r="W1696" s="4">
        <f t="shared" si="58"/>
        <v>1995</v>
      </c>
    </row>
    <row r="1697" spans="19:23" x14ac:dyDescent="0.2">
      <c r="S1697" s="28" t="s">
        <v>318</v>
      </c>
      <c r="T1697" s="5">
        <v>1995</v>
      </c>
      <c r="U1697" s="233">
        <v>34933</v>
      </c>
      <c r="V1697" s="233" t="str">
        <f t="shared" si="57"/>
        <v>0822</v>
      </c>
      <c r="W1697" s="4">
        <f t="shared" si="58"/>
        <v>1995</v>
      </c>
    </row>
    <row r="1698" spans="19:23" x14ac:dyDescent="0.2">
      <c r="S1698" s="28" t="s">
        <v>319</v>
      </c>
      <c r="T1698" s="5">
        <v>1995</v>
      </c>
      <c r="U1698" s="233">
        <v>34934</v>
      </c>
      <c r="V1698" s="233" t="str">
        <f t="shared" si="57"/>
        <v>0823</v>
      </c>
      <c r="W1698" s="4">
        <f t="shared" si="58"/>
        <v>1995</v>
      </c>
    </row>
    <row r="1699" spans="19:23" x14ac:dyDescent="0.2">
      <c r="S1699" s="28" t="s">
        <v>320</v>
      </c>
      <c r="T1699" s="5">
        <v>1995</v>
      </c>
      <c r="U1699" s="233">
        <v>34935</v>
      </c>
      <c r="V1699" s="233" t="str">
        <f t="shared" si="57"/>
        <v>0824</v>
      </c>
      <c r="W1699" s="4">
        <f t="shared" si="58"/>
        <v>1995</v>
      </c>
    </row>
    <row r="1700" spans="19:23" x14ac:dyDescent="0.2">
      <c r="S1700" s="28" t="s">
        <v>321</v>
      </c>
      <c r="T1700" s="5">
        <v>1995</v>
      </c>
      <c r="U1700" s="233">
        <v>34936</v>
      </c>
      <c r="V1700" s="233" t="str">
        <f t="shared" si="57"/>
        <v>0825</v>
      </c>
      <c r="W1700" s="4">
        <f t="shared" si="58"/>
        <v>1995</v>
      </c>
    </row>
    <row r="1701" spans="19:23" x14ac:dyDescent="0.2">
      <c r="S1701" s="28" t="s">
        <v>322</v>
      </c>
      <c r="T1701" s="5">
        <v>1995</v>
      </c>
      <c r="U1701" s="233">
        <v>34937</v>
      </c>
      <c r="V1701" s="233" t="str">
        <f t="shared" si="57"/>
        <v>0826</v>
      </c>
      <c r="W1701" s="4">
        <f t="shared" si="58"/>
        <v>1995</v>
      </c>
    </row>
    <row r="1702" spans="19:23" x14ac:dyDescent="0.2">
      <c r="S1702" s="28" t="s">
        <v>323</v>
      </c>
      <c r="T1702" s="5">
        <v>1995</v>
      </c>
      <c r="U1702" s="233">
        <v>34938</v>
      </c>
      <c r="V1702" s="233" t="str">
        <f t="shared" si="57"/>
        <v>0827</v>
      </c>
      <c r="W1702" s="4">
        <f t="shared" si="58"/>
        <v>1995</v>
      </c>
    </row>
    <row r="1703" spans="19:23" x14ac:dyDescent="0.2">
      <c r="S1703" s="28" t="s">
        <v>324</v>
      </c>
      <c r="T1703" s="5">
        <v>1995</v>
      </c>
      <c r="U1703" s="233">
        <v>34939</v>
      </c>
      <c r="V1703" s="233" t="str">
        <f t="shared" si="57"/>
        <v>0828</v>
      </c>
      <c r="W1703" s="4">
        <f t="shared" si="58"/>
        <v>1995</v>
      </c>
    </row>
    <row r="1704" spans="19:23" x14ac:dyDescent="0.2">
      <c r="S1704" s="28" t="s">
        <v>325</v>
      </c>
      <c r="T1704" s="5">
        <v>1995</v>
      </c>
      <c r="U1704" s="233">
        <v>34940</v>
      </c>
      <c r="V1704" s="233" t="str">
        <f t="shared" si="57"/>
        <v>0829</v>
      </c>
      <c r="W1704" s="4">
        <f t="shared" si="58"/>
        <v>1995</v>
      </c>
    </row>
    <row r="1705" spans="19:23" x14ac:dyDescent="0.2">
      <c r="S1705" s="28" t="s">
        <v>326</v>
      </c>
      <c r="T1705" s="5">
        <v>1995</v>
      </c>
      <c r="U1705" s="233">
        <v>34941</v>
      </c>
      <c r="V1705" s="233" t="str">
        <f t="shared" si="57"/>
        <v>0830</v>
      </c>
      <c r="W1705" s="4">
        <f t="shared" si="58"/>
        <v>1995</v>
      </c>
    </row>
    <row r="1706" spans="19:23" x14ac:dyDescent="0.2">
      <c r="S1706" s="28" t="s">
        <v>327</v>
      </c>
      <c r="T1706" s="5">
        <v>1995</v>
      </c>
      <c r="U1706" s="233">
        <v>34942</v>
      </c>
      <c r="V1706" s="233" t="str">
        <f t="shared" si="57"/>
        <v>0831</v>
      </c>
      <c r="W1706" s="4">
        <f t="shared" si="58"/>
        <v>1995</v>
      </c>
    </row>
    <row r="1707" spans="19:23" x14ac:dyDescent="0.2">
      <c r="S1707" s="28" t="s">
        <v>328</v>
      </c>
      <c r="T1707" s="5">
        <v>1995</v>
      </c>
      <c r="U1707" s="233">
        <v>34943</v>
      </c>
      <c r="V1707" s="233" t="str">
        <f t="shared" si="57"/>
        <v>0901</v>
      </c>
      <c r="W1707" s="4">
        <f t="shared" si="58"/>
        <v>1995</v>
      </c>
    </row>
    <row r="1708" spans="19:23" x14ac:dyDescent="0.2">
      <c r="S1708" s="28" t="s">
        <v>329</v>
      </c>
      <c r="T1708" s="5">
        <v>1995</v>
      </c>
      <c r="U1708" s="233">
        <v>34944</v>
      </c>
      <c r="V1708" s="233" t="str">
        <f t="shared" si="57"/>
        <v>0902</v>
      </c>
      <c r="W1708" s="4">
        <f t="shared" si="58"/>
        <v>1995</v>
      </c>
    </row>
    <row r="1709" spans="19:23" x14ac:dyDescent="0.2">
      <c r="S1709" s="28" t="s">
        <v>330</v>
      </c>
      <c r="T1709" s="5">
        <v>1995</v>
      </c>
      <c r="U1709" s="233">
        <v>34945</v>
      </c>
      <c r="V1709" s="233" t="str">
        <f t="shared" si="57"/>
        <v>0903</v>
      </c>
      <c r="W1709" s="4">
        <f t="shared" si="58"/>
        <v>1995</v>
      </c>
    </row>
    <row r="1710" spans="19:23" x14ac:dyDescent="0.2">
      <c r="S1710" s="28" t="s">
        <v>331</v>
      </c>
      <c r="T1710" s="5">
        <v>1995</v>
      </c>
      <c r="U1710" s="233">
        <v>34946</v>
      </c>
      <c r="V1710" s="233" t="str">
        <f t="shared" si="57"/>
        <v>0904</v>
      </c>
      <c r="W1710" s="4">
        <f t="shared" si="58"/>
        <v>1995</v>
      </c>
    </row>
    <row r="1711" spans="19:23" x14ac:dyDescent="0.2">
      <c r="S1711" s="28" t="s">
        <v>332</v>
      </c>
      <c r="T1711" s="5">
        <v>1995</v>
      </c>
      <c r="U1711" s="233">
        <v>34947</v>
      </c>
      <c r="V1711" s="233" t="str">
        <f t="shared" si="57"/>
        <v>0905</v>
      </c>
      <c r="W1711" s="4">
        <f t="shared" si="58"/>
        <v>1995</v>
      </c>
    </row>
    <row r="1712" spans="19:23" x14ac:dyDescent="0.2">
      <c r="S1712" s="28" t="s">
        <v>333</v>
      </c>
      <c r="T1712" s="5">
        <v>1995</v>
      </c>
      <c r="U1712" s="233">
        <v>34948</v>
      </c>
      <c r="V1712" s="233" t="str">
        <f t="shared" si="57"/>
        <v>0906</v>
      </c>
      <c r="W1712" s="4">
        <f t="shared" si="58"/>
        <v>1995</v>
      </c>
    </row>
    <row r="1713" spans="19:23" x14ac:dyDescent="0.2">
      <c r="S1713" s="28" t="s">
        <v>334</v>
      </c>
      <c r="T1713" s="5">
        <v>1995</v>
      </c>
      <c r="U1713" s="233">
        <v>34949</v>
      </c>
      <c r="V1713" s="233" t="str">
        <f t="shared" si="57"/>
        <v>0907</v>
      </c>
      <c r="W1713" s="4">
        <f t="shared" si="58"/>
        <v>1995</v>
      </c>
    </row>
    <row r="1714" spans="19:23" x14ac:dyDescent="0.2">
      <c r="S1714" s="28" t="s">
        <v>335</v>
      </c>
      <c r="T1714" s="5">
        <v>1995</v>
      </c>
      <c r="U1714" s="233">
        <v>34950</v>
      </c>
      <c r="V1714" s="233" t="str">
        <f t="shared" si="57"/>
        <v>0908</v>
      </c>
      <c r="W1714" s="4">
        <f t="shared" si="58"/>
        <v>1995</v>
      </c>
    </row>
    <row r="1715" spans="19:23" x14ac:dyDescent="0.2">
      <c r="S1715" s="28" t="s">
        <v>336</v>
      </c>
      <c r="T1715" s="5">
        <v>1995</v>
      </c>
      <c r="U1715" s="233">
        <v>34951</v>
      </c>
      <c r="V1715" s="233" t="str">
        <f t="shared" si="57"/>
        <v>0909</v>
      </c>
      <c r="W1715" s="4">
        <f t="shared" si="58"/>
        <v>1995</v>
      </c>
    </row>
    <row r="1716" spans="19:23" x14ac:dyDescent="0.2">
      <c r="S1716" s="28" t="s">
        <v>337</v>
      </c>
      <c r="T1716" s="5">
        <v>1995</v>
      </c>
      <c r="U1716" s="233">
        <v>34952</v>
      </c>
      <c r="V1716" s="233" t="str">
        <f t="shared" si="57"/>
        <v>0910</v>
      </c>
      <c r="W1716" s="4">
        <f t="shared" si="58"/>
        <v>1995</v>
      </c>
    </row>
    <row r="1717" spans="19:23" x14ac:dyDescent="0.2">
      <c r="S1717" s="28" t="s">
        <v>338</v>
      </c>
      <c r="T1717" s="5">
        <v>1995</v>
      </c>
      <c r="U1717" s="233">
        <v>34953</v>
      </c>
      <c r="V1717" s="233" t="str">
        <f t="shared" si="57"/>
        <v>0911</v>
      </c>
      <c r="W1717" s="4">
        <f t="shared" si="58"/>
        <v>1995</v>
      </c>
    </row>
    <row r="1718" spans="19:23" x14ac:dyDescent="0.2">
      <c r="S1718" s="28" t="s">
        <v>339</v>
      </c>
      <c r="T1718" s="5">
        <v>1995</v>
      </c>
      <c r="U1718" s="233">
        <v>34954</v>
      </c>
      <c r="V1718" s="233" t="str">
        <f t="shared" si="57"/>
        <v>0912</v>
      </c>
      <c r="W1718" s="4">
        <f t="shared" si="58"/>
        <v>1995</v>
      </c>
    </row>
    <row r="1719" spans="19:23" x14ac:dyDescent="0.2">
      <c r="S1719" s="28" t="s">
        <v>340</v>
      </c>
      <c r="T1719" s="5">
        <v>1995</v>
      </c>
      <c r="U1719" s="233">
        <v>34955</v>
      </c>
      <c r="V1719" s="233" t="str">
        <f t="shared" si="57"/>
        <v>0913</v>
      </c>
      <c r="W1719" s="4">
        <f t="shared" si="58"/>
        <v>1995</v>
      </c>
    </row>
    <row r="1720" spans="19:23" x14ac:dyDescent="0.2">
      <c r="S1720" s="28" t="s">
        <v>341</v>
      </c>
      <c r="T1720" s="5">
        <v>1995</v>
      </c>
      <c r="U1720" s="233">
        <v>34956</v>
      </c>
      <c r="V1720" s="233" t="str">
        <f t="shared" si="57"/>
        <v>0914</v>
      </c>
      <c r="W1720" s="4">
        <f t="shared" si="58"/>
        <v>1995</v>
      </c>
    </row>
    <row r="1721" spans="19:23" x14ac:dyDescent="0.2">
      <c r="S1721" s="28" t="s">
        <v>342</v>
      </c>
      <c r="T1721" s="5">
        <v>1995</v>
      </c>
      <c r="U1721" s="233">
        <v>34957</v>
      </c>
      <c r="V1721" s="233" t="str">
        <f t="shared" si="57"/>
        <v>0915</v>
      </c>
      <c r="W1721" s="4">
        <f t="shared" si="58"/>
        <v>1995</v>
      </c>
    </row>
    <row r="1722" spans="19:23" x14ac:dyDescent="0.2">
      <c r="S1722" s="28" t="s">
        <v>343</v>
      </c>
      <c r="T1722" s="5">
        <v>1995</v>
      </c>
      <c r="U1722" s="233">
        <v>34958</v>
      </c>
      <c r="V1722" s="233" t="str">
        <f t="shared" si="57"/>
        <v>0916</v>
      </c>
      <c r="W1722" s="4">
        <f t="shared" si="58"/>
        <v>1995</v>
      </c>
    </row>
    <row r="1723" spans="19:23" x14ac:dyDescent="0.2">
      <c r="S1723" s="28" t="s">
        <v>344</v>
      </c>
      <c r="T1723" s="5">
        <v>1995</v>
      </c>
      <c r="U1723" s="233">
        <v>34959</v>
      </c>
      <c r="V1723" s="233" t="str">
        <f t="shared" si="57"/>
        <v>0917</v>
      </c>
      <c r="W1723" s="4">
        <f t="shared" si="58"/>
        <v>1995</v>
      </c>
    </row>
    <row r="1724" spans="19:23" x14ac:dyDescent="0.2">
      <c r="S1724" s="28" t="s">
        <v>345</v>
      </c>
      <c r="T1724" s="5">
        <v>1995</v>
      </c>
      <c r="U1724" s="233">
        <v>34960</v>
      </c>
      <c r="V1724" s="233" t="str">
        <f t="shared" si="57"/>
        <v>0918</v>
      </c>
      <c r="W1724" s="4">
        <f t="shared" si="58"/>
        <v>1995</v>
      </c>
    </row>
    <row r="1725" spans="19:23" x14ac:dyDescent="0.2">
      <c r="S1725" s="28" t="s">
        <v>346</v>
      </c>
      <c r="T1725" s="5">
        <v>1995</v>
      </c>
      <c r="U1725" s="233">
        <v>34961</v>
      </c>
      <c r="V1725" s="233" t="str">
        <f t="shared" si="57"/>
        <v>0919</v>
      </c>
      <c r="W1725" s="4">
        <f t="shared" si="58"/>
        <v>1995</v>
      </c>
    </row>
    <row r="1726" spans="19:23" x14ac:dyDescent="0.2">
      <c r="S1726" s="28" t="s">
        <v>347</v>
      </c>
      <c r="T1726" s="5">
        <v>1995</v>
      </c>
      <c r="U1726" s="233">
        <v>34962</v>
      </c>
      <c r="V1726" s="233" t="str">
        <f t="shared" si="57"/>
        <v>0920</v>
      </c>
      <c r="W1726" s="4">
        <f t="shared" si="58"/>
        <v>1995</v>
      </c>
    </row>
    <row r="1727" spans="19:23" x14ac:dyDescent="0.2">
      <c r="S1727" s="28" t="s">
        <v>348</v>
      </c>
      <c r="T1727" s="5">
        <v>1995</v>
      </c>
      <c r="U1727" s="233">
        <v>34963</v>
      </c>
      <c r="V1727" s="233" t="str">
        <f t="shared" si="57"/>
        <v>0921</v>
      </c>
      <c r="W1727" s="4">
        <f t="shared" si="58"/>
        <v>1995</v>
      </c>
    </row>
    <row r="1728" spans="19:23" x14ac:dyDescent="0.2">
      <c r="S1728" s="28" t="s">
        <v>349</v>
      </c>
      <c r="T1728" s="5">
        <v>1995</v>
      </c>
      <c r="U1728" s="233">
        <v>34964</v>
      </c>
      <c r="V1728" s="233" t="str">
        <f t="shared" si="57"/>
        <v>0922</v>
      </c>
      <c r="W1728" s="4">
        <f t="shared" si="58"/>
        <v>1995</v>
      </c>
    </row>
    <row r="1729" spans="19:23" x14ac:dyDescent="0.2">
      <c r="S1729" s="28" t="s">
        <v>350</v>
      </c>
      <c r="T1729" s="5">
        <v>1995</v>
      </c>
      <c r="U1729" s="233">
        <v>34965</v>
      </c>
      <c r="V1729" s="233" t="str">
        <f t="shared" si="57"/>
        <v>0923</v>
      </c>
      <c r="W1729" s="4">
        <f t="shared" si="58"/>
        <v>1995</v>
      </c>
    </row>
    <row r="1730" spans="19:23" x14ac:dyDescent="0.2">
      <c r="S1730" s="28" t="s">
        <v>351</v>
      </c>
      <c r="T1730" s="5">
        <v>1995</v>
      </c>
      <c r="U1730" s="233">
        <v>34966</v>
      </c>
      <c r="V1730" s="233" t="str">
        <f t="shared" si="57"/>
        <v>0924</v>
      </c>
      <c r="W1730" s="4">
        <f t="shared" si="58"/>
        <v>1995</v>
      </c>
    </row>
    <row r="1731" spans="19:23" x14ac:dyDescent="0.2">
      <c r="S1731" s="28" t="s">
        <v>352</v>
      </c>
      <c r="T1731" s="5">
        <v>1995</v>
      </c>
      <c r="U1731" s="233">
        <v>34967</v>
      </c>
      <c r="V1731" s="233" t="str">
        <f t="shared" si="57"/>
        <v>0925</v>
      </c>
      <c r="W1731" s="4">
        <f t="shared" si="58"/>
        <v>1995</v>
      </c>
    </row>
    <row r="1732" spans="19:23" x14ac:dyDescent="0.2">
      <c r="S1732" s="28" t="s">
        <v>353</v>
      </c>
      <c r="T1732" s="5">
        <v>1995</v>
      </c>
      <c r="U1732" s="233">
        <v>34968</v>
      </c>
      <c r="V1732" s="233" t="str">
        <f t="shared" ref="V1732:V1795" si="59">TEXT(MONTH(U1732),"00") &amp;TEXT(DAY(U1732),"00")</f>
        <v>0926</v>
      </c>
      <c r="W1732" s="4">
        <f t="shared" ref="W1732:W1795" si="60">YEAR(U1732)</f>
        <v>1995</v>
      </c>
    </row>
    <row r="1733" spans="19:23" x14ac:dyDescent="0.2">
      <c r="S1733" s="28" t="s">
        <v>354</v>
      </c>
      <c r="T1733" s="5">
        <v>1995</v>
      </c>
      <c r="U1733" s="233">
        <v>34969</v>
      </c>
      <c r="V1733" s="233" t="str">
        <f t="shared" si="59"/>
        <v>0927</v>
      </c>
      <c r="W1733" s="4">
        <f t="shared" si="60"/>
        <v>1995</v>
      </c>
    </row>
    <row r="1734" spans="19:23" x14ac:dyDescent="0.2">
      <c r="S1734" s="28" t="s">
        <v>355</v>
      </c>
      <c r="T1734" s="5">
        <v>1995</v>
      </c>
      <c r="U1734" s="233">
        <v>34970</v>
      </c>
      <c r="V1734" s="233" t="str">
        <f t="shared" si="59"/>
        <v>0928</v>
      </c>
      <c r="W1734" s="4">
        <f t="shared" si="60"/>
        <v>1995</v>
      </c>
    </row>
    <row r="1735" spans="19:23" x14ac:dyDescent="0.2">
      <c r="S1735" s="28" t="s">
        <v>356</v>
      </c>
      <c r="T1735" s="5">
        <v>1995</v>
      </c>
      <c r="U1735" s="233">
        <v>34971</v>
      </c>
      <c r="V1735" s="233" t="str">
        <f t="shared" si="59"/>
        <v>0929</v>
      </c>
      <c r="W1735" s="4">
        <f t="shared" si="60"/>
        <v>1995</v>
      </c>
    </row>
    <row r="1736" spans="19:23" x14ac:dyDescent="0.2">
      <c r="S1736" s="28" t="s">
        <v>357</v>
      </c>
      <c r="T1736" s="5">
        <v>1995</v>
      </c>
      <c r="U1736" s="233">
        <v>34972</v>
      </c>
      <c r="V1736" s="233" t="str">
        <f t="shared" si="59"/>
        <v>0930</v>
      </c>
      <c r="W1736" s="4">
        <f t="shared" si="60"/>
        <v>1995</v>
      </c>
    </row>
    <row r="1737" spans="19:23" x14ac:dyDescent="0.2">
      <c r="S1737" s="28" t="s">
        <v>358</v>
      </c>
      <c r="T1737" s="5">
        <v>1995</v>
      </c>
      <c r="U1737" s="233">
        <v>34973</v>
      </c>
      <c r="V1737" s="233" t="str">
        <f t="shared" si="59"/>
        <v>1001</v>
      </c>
      <c r="W1737" s="4">
        <f t="shared" si="60"/>
        <v>1995</v>
      </c>
    </row>
    <row r="1738" spans="19:23" x14ac:dyDescent="0.2">
      <c r="S1738" s="28" t="s">
        <v>359</v>
      </c>
      <c r="T1738" s="5">
        <v>1995</v>
      </c>
      <c r="U1738" s="233">
        <v>34974</v>
      </c>
      <c r="V1738" s="233" t="str">
        <f t="shared" si="59"/>
        <v>1002</v>
      </c>
      <c r="W1738" s="4">
        <f t="shared" si="60"/>
        <v>1995</v>
      </c>
    </row>
    <row r="1739" spans="19:23" x14ac:dyDescent="0.2">
      <c r="S1739" s="28" t="s">
        <v>360</v>
      </c>
      <c r="T1739" s="5">
        <v>1995</v>
      </c>
      <c r="U1739" s="233">
        <v>34975</v>
      </c>
      <c r="V1739" s="233" t="str">
        <f t="shared" si="59"/>
        <v>1003</v>
      </c>
      <c r="W1739" s="4">
        <f t="shared" si="60"/>
        <v>1995</v>
      </c>
    </row>
    <row r="1740" spans="19:23" x14ac:dyDescent="0.2">
      <c r="S1740" s="28" t="s">
        <v>361</v>
      </c>
      <c r="T1740" s="5">
        <v>1995</v>
      </c>
      <c r="U1740" s="233">
        <v>34976</v>
      </c>
      <c r="V1740" s="233" t="str">
        <f t="shared" si="59"/>
        <v>1004</v>
      </c>
      <c r="W1740" s="4">
        <f t="shared" si="60"/>
        <v>1995</v>
      </c>
    </row>
    <row r="1741" spans="19:23" x14ac:dyDescent="0.2">
      <c r="S1741" s="28" t="s">
        <v>362</v>
      </c>
      <c r="T1741" s="5">
        <v>1995</v>
      </c>
      <c r="U1741" s="233">
        <v>34977</v>
      </c>
      <c r="V1741" s="233" t="str">
        <f t="shared" si="59"/>
        <v>1005</v>
      </c>
      <c r="W1741" s="4">
        <f t="shared" si="60"/>
        <v>1995</v>
      </c>
    </row>
    <row r="1742" spans="19:23" x14ac:dyDescent="0.2">
      <c r="S1742" s="28" t="s">
        <v>363</v>
      </c>
      <c r="T1742" s="5">
        <v>1995</v>
      </c>
      <c r="U1742" s="233">
        <v>34978</v>
      </c>
      <c r="V1742" s="233" t="str">
        <f t="shared" si="59"/>
        <v>1006</v>
      </c>
      <c r="W1742" s="4">
        <f t="shared" si="60"/>
        <v>1995</v>
      </c>
    </row>
    <row r="1743" spans="19:23" x14ac:dyDescent="0.2">
      <c r="S1743" s="28" t="s">
        <v>364</v>
      </c>
      <c r="T1743" s="5">
        <v>1995</v>
      </c>
      <c r="U1743" s="233">
        <v>34979</v>
      </c>
      <c r="V1743" s="233" t="str">
        <f t="shared" si="59"/>
        <v>1007</v>
      </c>
      <c r="W1743" s="4">
        <f t="shared" si="60"/>
        <v>1995</v>
      </c>
    </row>
    <row r="1744" spans="19:23" x14ac:dyDescent="0.2">
      <c r="S1744" s="28" t="s">
        <v>365</v>
      </c>
      <c r="T1744" s="5">
        <v>1995</v>
      </c>
      <c r="U1744" s="233">
        <v>34980</v>
      </c>
      <c r="V1744" s="233" t="str">
        <f t="shared" si="59"/>
        <v>1008</v>
      </c>
      <c r="W1744" s="4">
        <f t="shared" si="60"/>
        <v>1995</v>
      </c>
    </row>
    <row r="1745" spans="19:23" x14ac:dyDescent="0.2">
      <c r="S1745" s="28" t="s">
        <v>366</v>
      </c>
      <c r="T1745" s="5">
        <v>1995</v>
      </c>
      <c r="U1745" s="233">
        <v>34981</v>
      </c>
      <c r="V1745" s="233" t="str">
        <f t="shared" si="59"/>
        <v>1009</v>
      </c>
      <c r="W1745" s="4">
        <f t="shared" si="60"/>
        <v>1995</v>
      </c>
    </row>
    <row r="1746" spans="19:23" x14ac:dyDescent="0.2">
      <c r="S1746" s="28" t="s">
        <v>367</v>
      </c>
      <c r="T1746" s="5">
        <v>1995</v>
      </c>
      <c r="U1746" s="233">
        <v>34982</v>
      </c>
      <c r="V1746" s="233" t="str">
        <f t="shared" si="59"/>
        <v>1010</v>
      </c>
      <c r="W1746" s="4">
        <f t="shared" si="60"/>
        <v>1995</v>
      </c>
    </row>
    <row r="1747" spans="19:23" x14ac:dyDescent="0.2">
      <c r="S1747" s="28" t="s">
        <v>368</v>
      </c>
      <c r="T1747" s="5">
        <v>1995</v>
      </c>
      <c r="U1747" s="233">
        <v>34983</v>
      </c>
      <c r="V1747" s="233" t="str">
        <f t="shared" si="59"/>
        <v>1011</v>
      </c>
      <c r="W1747" s="4">
        <f t="shared" si="60"/>
        <v>1995</v>
      </c>
    </row>
    <row r="1748" spans="19:23" x14ac:dyDescent="0.2">
      <c r="S1748" s="28" t="s">
        <v>369</v>
      </c>
      <c r="T1748" s="5">
        <v>1995</v>
      </c>
      <c r="U1748" s="233">
        <v>34984</v>
      </c>
      <c r="V1748" s="233" t="str">
        <f t="shared" si="59"/>
        <v>1012</v>
      </c>
      <c r="W1748" s="4">
        <f t="shared" si="60"/>
        <v>1995</v>
      </c>
    </row>
    <row r="1749" spans="19:23" x14ac:dyDescent="0.2">
      <c r="S1749" s="28" t="s">
        <v>370</v>
      </c>
      <c r="T1749" s="5">
        <v>1995</v>
      </c>
      <c r="U1749" s="233">
        <v>34985</v>
      </c>
      <c r="V1749" s="233" t="str">
        <f t="shared" si="59"/>
        <v>1013</v>
      </c>
      <c r="W1749" s="4">
        <f t="shared" si="60"/>
        <v>1995</v>
      </c>
    </row>
    <row r="1750" spans="19:23" x14ac:dyDescent="0.2">
      <c r="S1750" s="28" t="s">
        <v>371</v>
      </c>
      <c r="T1750" s="5">
        <v>1995</v>
      </c>
      <c r="U1750" s="233">
        <v>34986</v>
      </c>
      <c r="V1750" s="233" t="str">
        <f t="shared" si="59"/>
        <v>1014</v>
      </c>
      <c r="W1750" s="4">
        <f t="shared" si="60"/>
        <v>1995</v>
      </c>
    </row>
    <row r="1751" spans="19:23" x14ac:dyDescent="0.2">
      <c r="S1751" s="28" t="s">
        <v>372</v>
      </c>
      <c r="T1751" s="5">
        <v>1995</v>
      </c>
      <c r="U1751" s="233">
        <v>34987</v>
      </c>
      <c r="V1751" s="233" t="str">
        <f t="shared" si="59"/>
        <v>1015</v>
      </c>
      <c r="W1751" s="4">
        <f t="shared" si="60"/>
        <v>1995</v>
      </c>
    </row>
    <row r="1752" spans="19:23" x14ac:dyDescent="0.2">
      <c r="S1752" s="28" t="s">
        <v>373</v>
      </c>
      <c r="T1752" s="5">
        <v>1995</v>
      </c>
      <c r="U1752" s="233">
        <v>34988</v>
      </c>
      <c r="V1752" s="233" t="str">
        <f t="shared" si="59"/>
        <v>1016</v>
      </c>
      <c r="W1752" s="4">
        <f t="shared" si="60"/>
        <v>1995</v>
      </c>
    </row>
    <row r="1753" spans="19:23" x14ac:dyDescent="0.2">
      <c r="S1753" s="28" t="s">
        <v>374</v>
      </c>
      <c r="T1753" s="5">
        <v>1995</v>
      </c>
      <c r="U1753" s="233">
        <v>34989</v>
      </c>
      <c r="V1753" s="233" t="str">
        <f t="shared" si="59"/>
        <v>1017</v>
      </c>
      <c r="W1753" s="4">
        <f t="shared" si="60"/>
        <v>1995</v>
      </c>
    </row>
    <row r="1754" spans="19:23" x14ac:dyDescent="0.2">
      <c r="S1754" s="28" t="s">
        <v>375</v>
      </c>
      <c r="T1754" s="5">
        <v>1995</v>
      </c>
      <c r="U1754" s="233">
        <v>34990</v>
      </c>
      <c r="V1754" s="233" t="str">
        <f t="shared" si="59"/>
        <v>1018</v>
      </c>
      <c r="W1754" s="4">
        <f t="shared" si="60"/>
        <v>1995</v>
      </c>
    </row>
    <row r="1755" spans="19:23" x14ac:dyDescent="0.2">
      <c r="S1755" s="28" t="s">
        <v>376</v>
      </c>
      <c r="T1755" s="5">
        <v>1995</v>
      </c>
      <c r="U1755" s="233">
        <v>34991</v>
      </c>
      <c r="V1755" s="233" t="str">
        <f t="shared" si="59"/>
        <v>1019</v>
      </c>
      <c r="W1755" s="4">
        <f t="shared" si="60"/>
        <v>1995</v>
      </c>
    </row>
    <row r="1756" spans="19:23" x14ac:dyDescent="0.2">
      <c r="S1756" s="28" t="s">
        <v>377</v>
      </c>
      <c r="T1756" s="5">
        <v>1995</v>
      </c>
      <c r="U1756" s="233">
        <v>34992</v>
      </c>
      <c r="V1756" s="233" t="str">
        <f t="shared" si="59"/>
        <v>1020</v>
      </c>
      <c r="W1756" s="4">
        <f t="shared" si="60"/>
        <v>1995</v>
      </c>
    </row>
    <row r="1757" spans="19:23" x14ac:dyDescent="0.2">
      <c r="S1757" s="28" t="s">
        <v>378</v>
      </c>
      <c r="T1757" s="5">
        <v>1995</v>
      </c>
      <c r="U1757" s="233">
        <v>34993</v>
      </c>
      <c r="V1757" s="233" t="str">
        <f t="shared" si="59"/>
        <v>1021</v>
      </c>
      <c r="W1757" s="4">
        <f t="shared" si="60"/>
        <v>1995</v>
      </c>
    </row>
    <row r="1758" spans="19:23" x14ac:dyDescent="0.2">
      <c r="S1758" s="28" t="s">
        <v>379</v>
      </c>
      <c r="T1758" s="5">
        <v>1995</v>
      </c>
      <c r="U1758" s="233">
        <v>34994</v>
      </c>
      <c r="V1758" s="233" t="str">
        <f t="shared" si="59"/>
        <v>1022</v>
      </c>
      <c r="W1758" s="4">
        <f t="shared" si="60"/>
        <v>1995</v>
      </c>
    </row>
    <row r="1759" spans="19:23" x14ac:dyDescent="0.2">
      <c r="S1759" s="28" t="s">
        <v>380</v>
      </c>
      <c r="T1759" s="5">
        <v>1995</v>
      </c>
      <c r="U1759" s="233">
        <v>34995</v>
      </c>
      <c r="V1759" s="233" t="str">
        <f t="shared" si="59"/>
        <v>1023</v>
      </c>
      <c r="W1759" s="4">
        <f t="shared" si="60"/>
        <v>1995</v>
      </c>
    </row>
    <row r="1760" spans="19:23" x14ac:dyDescent="0.2">
      <c r="S1760" s="28" t="s">
        <v>381</v>
      </c>
      <c r="T1760" s="5">
        <v>1995</v>
      </c>
      <c r="U1760" s="233">
        <v>34996</v>
      </c>
      <c r="V1760" s="233" t="str">
        <f t="shared" si="59"/>
        <v>1024</v>
      </c>
      <c r="W1760" s="4">
        <f t="shared" si="60"/>
        <v>1995</v>
      </c>
    </row>
    <row r="1761" spans="19:23" x14ac:dyDescent="0.2">
      <c r="S1761" s="28" t="s">
        <v>382</v>
      </c>
      <c r="T1761" s="5">
        <v>1995</v>
      </c>
      <c r="U1761" s="233">
        <v>34997</v>
      </c>
      <c r="V1761" s="233" t="str">
        <f t="shared" si="59"/>
        <v>1025</v>
      </c>
      <c r="W1761" s="4">
        <f t="shared" si="60"/>
        <v>1995</v>
      </c>
    </row>
    <row r="1762" spans="19:23" x14ac:dyDescent="0.2">
      <c r="S1762" s="28" t="s">
        <v>383</v>
      </c>
      <c r="T1762" s="5">
        <v>1995</v>
      </c>
      <c r="U1762" s="233">
        <v>34998</v>
      </c>
      <c r="V1762" s="233" t="str">
        <f t="shared" si="59"/>
        <v>1026</v>
      </c>
      <c r="W1762" s="4">
        <f t="shared" si="60"/>
        <v>1995</v>
      </c>
    </row>
    <row r="1763" spans="19:23" x14ac:dyDescent="0.2">
      <c r="S1763" s="28" t="s">
        <v>384</v>
      </c>
      <c r="T1763" s="5">
        <v>1995</v>
      </c>
      <c r="U1763" s="233">
        <v>34999</v>
      </c>
      <c r="V1763" s="233" t="str">
        <f t="shared" si="59"/>
        <v>1027</v>
      </c>
      <c r="W1763" s="4">
        <f t="shared" si="60"/>
        <v>1995</v>
      </c>
    </row>
    <row r="1764" spans="19:23" x14ac:dyDescent="0.2">
      <c r="S1764" s="28" t="s">
        <v>385</v>
      </c>
      <c r="T1764" s="5">
        <v>1995</v>
      </c>
      <c r="U1764" s="233">
        <v>35000</v>
      </c>
      <c r="V1764" s="233" t="str">
        <f t="shared" si="59"/>
        <v>1028</v>
      </c>
      <c r="W1764" s="4">
        <f t="shared" si="60"/>
        <v>1995</v>
      </c>
    </row>
    <row r="1765" spans="19:23" x14ac:dyDescent="0.2">
      <c r="S1765" s="28" t="s">
        <v>386</v>
      </c>
      <c r="T1765" s="5">
        <v>1995</v>
      </c>
      <c r="U1765" s="233">
        <v>35001</v>
      </c>
      <c r="V1765" s="233" t="str">
        <f t="shared" si="59"/>
        <v>1029</v>
      </c>
      <c r="W1765" s="4">
        <f t="shared" si="60"/>
        <v>1995</v>
      </c>
    </row>
    <row r="1766" spans="19:23" x14ac:dyDescent="0.2">
      <c r="S1766" s="28" t="s">
        <v>387</v>
      </c>
      <c r="T1766" s="5">
        <v>1995</v>
      </c>
      <c r="U1766" s="233">
        <v>35002</v>
      </c>
      <c r="V1766" s="233" t="str">
        <f t="shared" si="59"/>
        <v>1030</v>
      </c>
      <c r="W1766" s="4">
        <f t="shared" si="60"/>
        <v>1995</v>
      </c>
    </row>
    <row r="1767" spans="19:23" x14ac:dyDescent="0.2">
      <c r="S1767" s="28" t="s">
        <v>388</v>
      </c>
      <c r="T1767" s="5">
        <v>1995</v>
      </c>
      <c r="U1767" s="233">
        <v>35003</v>
      </c>
      <c r="V1767" s="233" t="str">
        <f t="shared" si="59"/>
        <v>1031</v>
      </c>
      <c r="W1767" s="4">
        <f t="shared" si="60"/>
        <v>1995</v>
      </c>
    </row>
    <row r="1768" spans="19:23" x14ac:dyDescent="0.2">
      <c r="S1768" s="28" t="s">
        <v>389</v>
      </c>
      <c r="T1768" s="5">
        <v>1995</v>
      </c>
      <c r="U1768" s="233">
        <v>35004</v>
      </c>
      <c r="V1768" s="233" t="str">
        <f t="shared" si="59"/>
        <v>1101</v>
      </c>
      <c r="W1768" s="4">
        <f t="shared" si="60"/>
        <v>1995</v>
      </c>
    </row>
    <row r="1769" spans="19:23" x14ac:dyDescent="0.2">
      <c r="S1769" s="28" t="s">
        <v>390</v>
      </c>
      <c r="T1769" s="5">
        <v>1995</v>
      </c>
      <c r="U1769" s="233">
        <v>35005</v>
      </c>
      <c r="V1769" s="233" t="str">
        <f t="shared" si="59"/>
        <v>1102</v>
      </c>
      <c r="W1769" s="4">
        <f t="shared" si="60"/>
        <v>1995</v>
      </c>
    </row>
    <row r="1770" spans="19:23" x14ac:dyDescent="0.2">
      <c r="S1770" s="28" t="s">
        <v>391</v>
      </c>
      <c r="T1770" s="5">
        <v>1995</v>
      </c>
      <c r="U1770" s="233">
        <v>35006</v>
      </c>
      <c r="V1770" s="233" t="str">
        <f t="shared" si="59"/>
        <v>1103</v>
      </c>
      <c r="W1770" s="4">
        <f t="shared" si="60"/>
        <v>1995</v>
      </c>
    </row>
    <row r="1771" spans="19:23" x14ac:dyDescent="0.2">
      <c r="S1771" s="28" t="s">
        <v>392</v>
      </c>
      <c r="T1771" s="5">
        <v>1995</v>
      </c>
      <c r="U1771" s="233">
        <v>35007</v>
      </c>
      <c r="V1771" s="233" t="str">
        <f t="shared" si="59"/>
        <v>1104</v>
      </c>
      <c r="W1771" s="4">
        <f t="shared" si="60"/>
        <v>1995</v>
      </c>
    </row>
    <row r="1772" spans="19:23" x14ac:dyDescent="0.2">
      <c r="S1772" s="28" t="s">
        <v>393</v>
      </c>
      <c r="T1772" s="5">
        <v>1995</v>
      </c>
      <c r="U1772" s="233">
        <v>35008</v>
      </c>
      <c r="V1772" s="233" t="str">
        <f t="shared" si="59"/>
        <v>1105</v>
      </c>
      <c r="W1772" s="4">
        <f t="shared" si="60"/>
        <v>1995</v>
      </c>
    </row>
    <row r="1773" spans="19:23" x14ac:dyDescent="0.2">
      <c r="S1773" s="28" t="s">
        <v>394</v>
      </c>
      <c r="T1773" s="5">
        <v>1995</v>
      </c>
      <c r="U1773" s="233">
        <v>35009</v>
      </c>
      <c r="V1773" s="233" t="str">
        <f t="shared" si="59"/>
        <v>1106</v>
      </c>
      <c r="W1773" s="4">
        <f t="shared" si="60"/>
        <v>1995</v>
      </c>
    </row>
    <row r="1774" spans="19:23" x14ac:dyDescent="0.2">
      <c r="S1774" s="28" t="s">
        <v>395</v>
      </c>
      <c r="T1774" s="5">
        <v>1995</v>
      </c>
      <c r="U1774" s="233">
        <v>35010</v>
      </c>
      <c r="V1774" s="233" t="str">
        <f t="shared" si="59"/>
        <v>1107</v>
      </c>
      <c r="W1774" s="4">
        <f t="shared" si="60"/>
        <v>1995</v>
      </c>
    </row>
    <row r="1775" spans="19:23" x14ac:dyDescent="0.2">
      <c r="S1775" s="28" t="s">
        <v>396</v>
      </c>
      <c r="T1775" s="5">
        <v>1995</v>
      </c>
      <c r="U1775" s="233">
        <v>35011</v>
      </c>
      <c r="V1775" s="233" t="str">
        <f t="shared" si="59"/>
        <v>1108</v>
      </c>
      <c r="W1775" s="4">
        <f t="shared" si="60"/>
        <v>1995</v>
      </c>
    </row>
    <row r="1776" spans="19:23" x14ac:dyDescent="0.2">
      <c r="S1776" s="28" t="s">
        <v>397</v>
      </c>
      <c r="T1776" s="5">
        <v>1995</v>
      </c>
      <c r="U1776" s="233">
        <v>35012</v>
      </c>
      <c r="V1776" s="233" t="str">
        <f t="shared" si="59"/>
        <v>1109</v>
      </c>
      <c r="W1776" s="4">
        <f t="shared" si="60"/>
        <v>1995</v>
      </c>
    </row>
    <row r="1777" spans="19:23" x14ac:dyDescent="0.2">
      <c r="S1777" s="28" t="s">
        <v>398</v>
      </c>
      <c r="T1777" s="5">
        <v>1995</v>
      </c>
      <c r="U1777" s="233">
        <v>35013</v>
      </c>
      <c r="V1777" s="233" t="str">
        <f t="shared" si="59"/>
        <v>1110</v>
      </c>
      <c r="W1777" s="4">
        <f t="shared" si="60"/>
        <v>1995</v>
      </c>
    </row>
    <row r="1778" spans="19:23" x14ac:dyDescent="0.2">
      <c r="S1778" s="28" t="s">
        <v>399</v>
      </c>
      <c r="T1778" s="5">
        <v>1995</v>
      </c>
      <c r="U1778" s="233">
        <v>35014</v>
      </c>
      <c r="V1778" s="233" t="str">
        <f t="shared" si="59"/>
        <v>1111</v>
      </c>
      <c r="W1778" s="4">
        <f t="shared" si="60"/>
        <v>1995</v>
      </c>
    </row>
    <row r="1779" spans="19:23" x14ac:dyDescent="0.2">
      <c r="S1779" s="28" t="s">
        <v>400</v>
      </c>
      <c r="T1779" s="5">
        <v>1995</v>
      </c>
      <c r="U1779" s="233">
        <v>35015</v>
      </c>
      <c r="V1779" s="233" t="str">
        <f t="shared" si="59"/>
        <v>1112</v>
      </c>
      <c r="W1779" s="4">
        <f t="shared" si="60"/>
        <v>1995</v>
      </c>
    </row>
    <row r="1780" spans="19:23" x14ac:dyDescent="0.2">
      <c r="S1780" s="28" t="s">
        <v>401</v>
      </c>
      <c r="T1780" s="5">
        <v>1995</v>
      </c>
      <c r="U1780" s="233">
        <v>35016</v>
      </c>
      <c r="V1780" s="233" t="str">
        <f t="shared" si="59"/>
        <v>1113</v>
      </c>
      <c r="W1780" s="4">
        <f t="shared" si="60"/>
        <v>1995</v>
      </c>
    </row>
    <row r="1781" spans="19:23" x14ac:dyDescent="0.2">
      <c r="S1781" s="28" t="s">
        <v>402</v>
      </c>
      <c r="T1781" s="5">
        <v>1995</v>
      </c>
      <c r="U1781" s="233">
        <v>35017</v>
      </c>
      <c r="V1781" s="233" t="str">
        <f t="shared" si="59"/>
        <v>1114</v>
      </c>
      <c r="W1781" s="4">
        <f t="shared" si="60"/>
        <v>1995</v>
      </c>
    </row>
    <row r="1782" spans="19:23" x14ac:dyDescent="0.2">
      <c r="S1782" s="28" t="s">
        <v>403</v>
      </c>
      <c r="T1782" s="5">
        <v>1995</v>
      </c>
      <c r="U1782" s="233">
        <v>35018</v>
      </c>
      <c r="V1782" s="233" t="str">
        <f t="shared" si="59"/>
        <v>1115</v>
      </c>
      <c r="W1782" s="4">
        <f t="shared" si="60"/>
        <v>1995</v>
      </c>
    </row>
    <row r="1783" spans="19:23" x14ac:dyDescent="0.2">
      <c r="S1783" s="28" t="s">
        <v>404</v>
      </c>
      <c r="T1783" s="5">
        <v>1995</v>
      </c>
      <c r="U1783" s="233">
        <v>35019</v>
      </c>
      <c r="V1783" s="233" t="str">
        <f t="shared" si="59"/>
        <v>1116</v>
      </c>
      <c r="W1783" s="4">
        <f t="shared" si="60"/>
        <v>1995</v>
      </c>
    </row>
    <row r="1784" spans="19:23" x14ac:dyDescent="0.2">
      <c r="S1784" s="28" t="s">
        <v>405</v>
      </c>
      <c r="T1784" s="5">
        <v>1995</v>
      </c>
      <c r="U1784" s="233">
        <v>35020</v>
      </c>
      <c r="V1784" s="233" t="str">
        <f t="shared" si="59"/>
        <v>1117</v>
      </c>
      <c r="W1784" s="4">
        <f t="shared" si="60"/>
        <v>1995</v>
      </c>
    </row>
    <row r="1785" spans="19:23" x14ac:dyDescent="0.2">
      <c r="S1785" s="28" t="s">
        <v>406</v>
      </c>
      <c r="T1785" s="5">
        <v>1995</v>
      </c>
      <c r="U1785" s="233">
        <v>35021</v>
      </c>
      <c r="V1785" s="233" t="str">
        <f t="shared" si="59"/>
        <v>1118</v>
      </c>
      <c r="W1785" s="4">
        <f t="shared" si="60"/>
        <v>1995</v>
      </c>
    </row>
    <row r="1786" spans="19:23" x14ac:dyDescent="0.2">
      <c r="S1786" s="28" t="s">
        <v>407</v>
      </c>
      <c r="T1786" s="5">
        <v>1995</v>
      </c>
      <c r="U1786" s="233">
        <v>35022</v>
      </c>
      <c r="V1786" s="233" t="str">
        <f t="shared" si="59"/>
        <v>1119</v>
      </c>
      <c r="W1786" s="4">
        <f t="shared" si="60"/>
        <v>1995</v>
      </c>
    </row>
    <row r="1787" spans="19:23" x14ac:dyDescent="0.2">
      <c r="S1787" s="28" t="s">
        <v>408</v>
      </c>
      <c r="T1787" s="5">
        <v>1995</v>
      </c>
      <c r="U1787" s="233">
        <v>35023</v>
      </c>
      <c r="V1787" s="233" t="str">
        <f t="shared" si="59"/>
        <v>1120</v>
      </c>
      <c r="W1787" s="4">
        <f t="shared" si="60"/>
        <v>1995</v>
      </c>
    </row>
    <row r="1788" spans="19:23" x14ac:dyDescent="0.2">
      <c r="S1788" s="28" t="s">
        <v>409</v>
      </c>
      <c r="T1788" s="5">
        <v>1995</v>
      </c>
      <c r="U1788" s="233">
        <v>35024</v>
      </c>
      <c r="V1788" s="233" t="str">
        <f t="shared" si="59"/>
        <v>1121</v>
      </c>
      <c r="W1788" s="4">
        <f t="shared" si="60"/>
        <v>1995</v>
      </c>
    </row>
    <row r="1789" spans="19:23" x14ac:dyDescent="0.2">
      <c r="S1789" s="28" t="s">
        <v>410</v>
      </c>
      <c r="T1789" s="5">
        <v>1995</v>
      </c>
      <c r="U1789" s="233">
        <v>35025</v>
      </c>
      <c r="V1789" s="233" t="str">
        <f t="shared" si="59"/>
        <v>1122</v>
      </c>
      <c r="W1789" s="4">
        <f t="shared" si="60"/>
        <v>1995</v>
      </c>
    </row>
    <row r="1790" spans="19:23" x14ac:dyDescent="0.2">
      <c r="S1790" s="28" t="s">
        <v>411</v>
      </c>
      <c r="T1790" s="5">
        <v>1995</v>
      </c>
      <c r="U1790" s="233">
        <v>35026</v>
      </c>
      <c r="V1790" s="233" t="str">
        <f t="shared" si="59"/>
        <v>1123</v>
      </c>
      <c r="W1790" s="4">
        <f t="shared" si="60"/>
        <v>1995</v>
      </c>
    </row>
    <row r="1791" spans="19:23" x14ac:dyDescent="0.2">
      <c r="S1791" s="28" t="s">
        <v>412</v>
      </c>
      <c r="T1791" s="5">
        <v>1995</v>
      </c>
      <c r="U1791" s="233">
        <v>35027</v>
      </c>
      <c r="V1791" s="233" t="str">
        <f t="shared" si="59"/>
        <v>1124</v>
      </c>
      <c r="W1791" s="4">
        <f t="shared" si="60"/>
        <v>1995</v>
      </c>
    </row>
    <row r="1792" spans="19:23" x14ac:dyDescent="0.2">
      <c r="S1792" s="28" t="s">
        <v>413</v>
      </c>
      <c r="T1792" s="5">
        <v>1995</v>
      </c>
      <c r="U1792" s="233">
        <v>35028</v>
      </c>
      <c r="V1792" s="233" t="str">
        <f t="shared" si="59"/>
        <v>1125</v>
      </c>
      <c r="W1792" s="4">
        <f t="shared" si="60"/>
        <v>1995</v>
      </c>
    </row>
    <row r="1793" spans="19:23" x14ac:dyDescent="0.2">
      <c r="S1793" s="28" t="s">
        <v>414</v>
      </c>
      <c r="T1793" s="5">
        <v>1995</v>
      </c>
      <c r="U1793" s="233">
        <v>35029</v>
      </c>
      <c r="V1793" s="233" t="str">
        <f t="shared" si="59"/>
        <v>1126</v>
      </c>
      <c r="W1793" s="4">
        <f t="shared" si="60"/>
        <v>1995</v>
      </c>
    </row>
    <row r="1794" spans="19:23" x14ac:dyDescent="0.2">
      <c r="S1794" s="28" t="s">
        <v>415</v>
      </c>
      <c r="T1794" s="5">
        <v>1995</v>
      </c>
      <c r="U1794" s="233">
        <v>35030</v>
      </c>
      <c r="V1794" s="233" t="str">
        <f t="shared" si="59"/>
        <v>1127</v>
      </c>
      <c r="W1794" s="4">
        <f t="shared" si="60"/>
        <v>1995</v>
      </c>
    </row>
    <row r="1795" spans="19:23" x14ac:dyDescent="0.2">
      <c r="S1795" s="28" t="s">
        <v>416</v>
      </c>
      <c r="T1795" s="5">
        <v>1995</v>
      </c>
      <c r="U1795" s="233">
        <v>35031</v>
      </c>
      <c r="V1795" s="233" t="str">
        <f t="shared" si="59"/>
        <v>1128</v>
      </c>
      <c r="W1795" s="4">
        <f t="shared" si="60"/>
        <v>1995</v>
      </c>
    </row>
    <row r="1796" spans="19:23" x14ac:dyDescent="0.2">
      <c r="S1796" s="28" t="s">
        <v>417</v>
      </c>
      <c r="T1796" s="5">
        <v>1995</v>
      </c>
      <c r="U1796" s="233">
        <v>35032</v>
      </c>
      <c r="V1796" s="233" t="str">
        <f t="shared" ref="V1796:V1859" si="61">TEXT(MONTH(U1796),"00") &amp;TEXT(DAY(U1796),"00")</f>
        <v>1129</v>
      </c>
      <c r="W1796" s="4">
        <f t="shared" ref="W1796:W1859" si="62">YEAR(U1796)</f>
        <v>1995</v>
      </c>
    </row>
    <row r="1797" spans="19:23" x14ac:dyDescent="0.2">
      <c r="S1797" s="28" t="s">
        <v>418</v>
      </c>
      <c r="T1797" s="5">
        <v>1995</v>
      </c>
      <c r="U1797" s="233">
        <v>35033</v>
      </c>
      <c r="V1797" s="233" t="str">
        <f t="shared" si="61"/>
        <v>1130</v>
      </c>
      <c r="W1797" s="4">
        <f t="shared" si="62"/>
        <v>1995</v>
      </c>
    </row>
    <row r="1798" spans="19:23" x14ac:dyDescent="0.2">
      <c r="S1798" s="28" t="s">
        <v>419</v>
      </c>
      <c r="T1798" s="5">
        <v>1995</v>
      </c>
      <c r="U1798" s="233">
        <v>35034</v>
      </c>
      <c r="V1798" s="233" t="str">
        <f t="shared" si="61"/>
        <v>1201</v>
      </c>
      <c r="W1798" s="4">
        <f t="shared" si="62"/>
        <v>1995</v>
      </c>
    </row>
    <row r="1799" spans="19:23" x14ac:dyDescent="0.2">
      <c r="S1799" s="28" t="s">
        <v>420</v>
      </c>
      <c r="T1799" s="5">
        <v>1995</v>
      </c>
      <c r="U1799" s="233">
        <v>35035</v>
      </c>
      <c r="V1799" s="233" t="str">
        <f t="shared" si="61"/>
        <v>1202</v>
      </c>
      <c r="W1799" s="4">
        <f t="shared" si="62"/>
        <v>1995</v>
      </c>
    </row>
    <row r="1800" spans="19:23" x14ac:dyDescent="0.2">
      <c r="S1800" s="28" t="s">
        <v>421</v>
      </c>
      <c r="T1800" s="5">
        <v>1995</v>
      </c>
      <c r="U1800" s="233">
        <v>35036</v>
      </c>
      <c r="V1800" s="233" t="str">
        <f t="shared" si="61"/>
        <v>1203</v>
      </c>
      <c r="W1800" s="4">
        <f t="shared" si="62"/>
        <v>1995</v>
      </c>
    </row>
    <row r="1801" spans="19:23" x14ac:dyDescent="0.2">
      <c r="S1801" s="28" t="s">
        <v>422</v>
      </c>
      <c r="T1801" s="5">
        <v>1995</v>
      </c>
      <c r="U1801" s="233">
        <v>35037</v>
      </c>
      <c r="V1801" s="233" t="str">
        <f t="shared" si="61"/>
        <v>1204</v>
      </c>
      <c r="W1801" s="4">
        <f t="shared" si="62"/>
        <v>1995</v>
      </c>
    </row>
    <row r="1802" spans="19:23" x14ac:dyDescent="0.2">
      <c r="S1802" s="28" t="s">
        <v>423</v>
      </c>
      <c r="T1802" s="5">
        <v>1995</v>
      </c>
      <c r="U1802" s="233">
        <v>35038</v>
      </c>
      <c r="V1802" s="233" t="str">
        <f t="shared" si="61"/>
        <v>1205</v>
      </c>
      <c r="W1802" s="4">
        <f t="shared" si="62"/>
        <v>1995</v>
      </c>
    </row>
    <row r="1803" spans="19:23" x14ac:dyDescent="0.2">
      <c r="S1803" s="28" t="s">
        <v>424</v>
      </c>
      <c r="T1803" s="5">
        <v>1995</v>
      </c>
      <c r="U1803" s="233">
        <v>35039</v>
      </c>
      <c r="V1803" s="233" t="str">
        <f t="shared" si="61"/>
        <v>1206</v>
      </c>
      <c r="W1803" s="4">
        <f t="shared" si="62"/>
        <v>1995</v>
      </c>
    </row>
    <row r="1804" spans="19:23" x14ac:dyDescent="0.2">
      <c r="S1804" s="28" t="s">
        <v>425</v>
      </c>
      <c r="T1804" s="5">
        <v>1995</v>
      </c>
      <c r="U1804" s="233">
        <v>35040</v>
      </c>
      <c r="V1804" s="233" t="str">
        <f t="shared" si="61"/>
        <v>1207</v>
      </c>
      <c r="W1804" s="4">
        <f t="shared" si="62"/>
        <v>1995</v>
      </c>
    </row>
    <row r="1805" spans="19:23" x14ac:dyDescent="0.2">
      <c r="S1805" s="28" t="s">
        <v>426</v>
      </c>
      <c r="T1805" s="5">
        <v>1995</v>
      </c>
      <c r="U1805" s="233">
        <v>35041</v>
      </c>
      <c r="V1805" s="233" t="str">
        <f t="shared" si="61"/>
        <v>1208</v>
      </c>
      <c r="W1805" s="4">
        <f t="shared" si="62"/>
        <v>1995</v>
      </c>
    </row>
    <row r="1806" spans="19:23" x14ac:dyDescent="0.2">
      <c r="S1806" s="28" t="s">
        <v>427</v>
      </c>
      <c r="T1806" s="5">
        <v>1995</v>
      </c>
      <c r="U1806" s="233">
        <v>35042</v>
      </c>
      <c r="V1806" s="233" t="str">
        <f t="shared" si="61"/>
        <v>1209</v>
      </c>
      <c r="W1806" s="4">
        <f t="shared" si="62"/>
        <v>1995</v>
      </c>
    </row>
    <row r="1807" spans="19:23" x14ac:dyDescent="0.2">
      <c r="S1807" s="28" t="s">
        <v>428</v>
      </c>
      <c r="T1807" s="5">
        <v>1995</v>
      </c>
      <c r="U1807" s="233">
        <v>35043</v>
      </c>
      <c r="V1807" s="233" t="str">
        <f t="shared" si="61"/>
        <v>1210</v>
      </c>
      <c r="W1807" s="4">
        <f t="shared" si="62"/>
        <v>1995</v>
      </c>
    </row>
    <row r="1808" spans="19:23" x14ac:dyDescent="0.2">
      <c r="S1808" s="28" t="s">
        <v>429</v>
      </c>
      <c r="T1808" s="5">
        <v>1995</v>
      </c>
      <c r="U1808" s="233">
        <v>35044</v>
      </c>
      <c r="V1808" s="233" t="str">
        <f t="shared" si="61"/>
        <v>1211</v>
      </c>
      <c r="W1808" s="4">
        <f t="shared" si="62"/>
        <v>1995</v>
      </c>
    </row>
    <row r="1809" spans="19:23" x14ac:dyDescent="0.2">
      <c r="S1809" s="28" t="s">
        <v>430</v>
      </c>
      <c r="T1809" s="5">
        <v>1995</v>
      </c>
      <c r="U1809" s="233">
        <v>35045</v>
      </c>
      <c r="V1809" s="233" t="str">
        <f t="shared" si="61"/>
        <v>1212</v>
      </c>
      <c r="W1809" s="4">
        <f t="shared" si="62"/>
        <v>1995</v>
      </c>
    </row>
    <row r="1810" spans="19:23" x14ac:dyDescent="0.2">
      <c r="S1810" s="28" t="s">
        <v>431</v>
      </c>
      <c r="T1810" s="5">
        <v>1995</v>
      </c>
      <c r="U1810" s="233">
        <v>35046</v>
      </c>
      <c r="V1810" s="233" t="str">
        <f t="shared" si="61"/>
        <v>1213</v>
      </c>
      <c r="W1810" s="4">
        <f t="shared" si="62"/>
        <v>1995</v>
      </c>
    </row>
    <row r="1811" spans="19:23" x14ac:dyDescent="0.2">
      <c r="S1811" s="28" t="s">
        <v>432</v>
      </c>
      <c r="T1811" s="5">
        <v>1995</v>
      </c>
      <c r="U1811" s="233">
        <v>35047</v>
      </c>
      <c r="V1811" s="233" t="str">
        <f t="shared" si="61"/>
        <v>1214</v>
      </c>
      <c r="W1811" s="4">
        <f t="shared" si="62"/>
        <v>1995</v>
      </c>
    </row>
    <row r="1812" spans="19:23" x14ac:dyDescent="0.2">
      <c r="S1812" s="28" t="s">
        <v>433</v>
      </c>
      <c r="T1812" s="5">
        <v>1995</v>
      </c>
      <c r="U1812" s="233">
        <v>35048</v>
      </c>
      <c r="V1812" s="233" t="str">
        <f t="shared" si="61"/>
        <v>1215</v>
      </c>
      <c r="W1812" s="4">
        <f t="shared" si="62"/>
        <v>1995</v>
      </c>
    </row>
    <row r="1813" spans="19:23" x14ac:dyDescent="0.2">
      <c r="S1813" s="28" t="s">
        <v>434</v>
      </c>
      <c r="T1813" s="5">
        <v>1995</v>
      </c>
      <c r="U1813" s="233">
        <v>35049</v>
      </c>
      <c r="V1813" s="233" t="str">
        <f t="shared" si="61"/>
        <v>1216</v>
      </c>
      <c r="W1813" s="4">
        <f t="shared" si="62"/>
        <v>1995</v>
      </c>
    </row>
    <row r="1814" spans="19:23" x14ac:dyDescent="0.2">
      <c r="S1814" s="28" t="s">
        <v>435</v>
      </c>
      <c r="T1814" s="5">
        <v>1995</v>
      </c>
      <c r="U1814" s="233">
        <v>35050</v>
      </c>
      <c r="V1814" s="233" t="str">
        <f t="shared" si="61"/>
        <v>1217</v>
      </c>
      <c r="W1814" s="4">
        <f t="shared" si="62"/>
        <v>1995</v>
      </c>
    </row>
    <row r="1815" spans="19:23" x14ac:dyDescent="0.2">
      <c r="S1815" s="28" t="s">
        <v>436</v>
      </c>
      <c r="T1815" s="5">
        <v>1995</v>
      </c>
      <c r="U1815" s="233">
        <v>35051</v>
      </c>
      <c r="V1815" s="233" t="str">
        <f t="shared" si="61"/>
        <v>1218</v>
      </c>
      <c r="W1815" s="4">
        <f t="shared" si="62"/>
        <v>1995</v>
      </c>
    </row>
    <row r="1816" spans="19:23" x14ac:dyDescent="0.2">
      <c r="S1816" s="28" t="s">
        <v>437</v>
      </c>
      <c r="T1816" s="5">
        <v>1995</v>
      </c>
      <c r="U1816" s="233">
        <v>35052</v>
      </c>
      <c r="V1816" s="233" t="str">
        <f t="shared" si="61"/>
        <v>1219</v>
      </c>
      <c r="W1816" s="4">
        <f t="shared" si="62"/>
        <v>1995</v>
      </c>
    </row>
    <row r="1817" spans="19:23" x14ac:dyDescent="0.2">
      <c r="S1817" s="28" t="s">
        <v>438</v>
      </c>
      <c r="T1817" s="5">
        <v>1995</v>
      </c>
      <c r="U1817" s="233">
        <v>35053</v>
      </c>
      <c r="V1817" s="233" t="str">
        <f t="shared" si="61"/>
        <v>1220</v>
      </c>
      <c r="W1817" s="4">
        <f t="shared" si="62"/>
        <v>1995</v>
      </c>
    </row>
    <row r="1818" spans="19:23" x14ac:dyDescent="0.2">
      <c r="S1818" s="28" t="s">
        <v>439</v>
      </c>
      <c r="T1818" s="5">
        <v>1995</v>
      </c>
      <c r="U1818" s="233">
        <v>35054</v>
      </c>
      <c r="V1818" s="233" t="str">
        <f t="shared" si="61"/>
        <v>1221</v>
      </c>
      <c r="W1818" s="4">
        <f t="shared" si="62"/>
        <v>1995</v>
      </c>
    </row>
    <row r="1819" spans="19:23" x14ac:dyDescent="0.2">
      <c r="S1819" s="28" t="s">
        <v>440</v>
      </c>
      <c r="T1819" s="5">
        <v>1995</v>
      </c>
      <c r="U1819" s="233">
        <v>35055</v>
      </c>
      <c r="V1819" s="233" t="str">
        <f t="shared" si="61"/>
        <v>1222</v>
      </c>
      <c r="W1819" s="4">
        <f t="shared" si="62"/>
        <v>1995</v>
      </c>
    </row>
    <row r="1820" spans="19:23" x14ac:dyDescent="0.2">
      <c r="S1820" s="28" t="s">
        <v>441</v>
      </c>
      <c r="T1820" s="5">
        <v>1995</v>
      </c>
      <c r="U1820" s="233">
        <v>35056</v>
      </c>
      <c r="V1820" s="233" t="str">
        <f t="shared" si="61"/>
        <v>1223</v>
      </c>
      <c r="W1820" s="4">
        <f t="shared" si="62"/>
        <v>1995</v>
      </c>
    </row>
    <row r="1821" spans="19:23" x14ac:dyDescent="0.2">
      <c r="S1821" s="28" t="s">
        <v>442</v>
      </c>
      <c r="T1821" s="5">
        <v>1995</v>
      </c>
      <c r="U1821" s="233">
        <v>35057</v>
      </c>
      <c r="V1821" s="233" t="str">
        <f t="shared" si="61"/>
        <v>1224</v>
      </c>
      <c r="W1821" s="4">
        <f t="shared" si="62"/>
        <v>1995</v>
      </c>
    </row>
    <row r="1822" spans="19:23" x14ac:dyDescent="0.2">
      <c r="S1822" s="28" t="s">
        <v>443</v>
      </c>
      <c r="T1822" s="5">
        <v>1995</v>
      </c>
      <c r="U1822" s="233">
        <v>35058</v>
      </c>
      <c r="V1822" s="233" t="str">
        <f t="shared" si="61"/>
        <v>1225</v>
      </c>
      <c r="W1822" s="4">
        <f t="shared" si="62"/>
        <v>1995</v>
      </c>
    </row>
    <row r="1823" spans="19:23" x14ac:dyDescent="0.2">
      <c r="S1823" s="28" t="s">
        <v>444</v>
      </c>
      <c r="T1823" s="5">
        <v>1995</v>
      </c>
      <c r="U1823" s="233">
        <v>35059</v>
      </c>
      <c r="V1823" s="233" t="str">
        <f t="shared" si="61"/>
        <v>1226</v>
      </c>
      <c r="W1823" s="4">
        <f t="shared" si="62"/>
        <v>1995</v>
      </c>
    </row>
    <row r="1824" spans="19:23" x14ac:dyDescent="0.2">
      <c r="S1824" s="28" t="s">
        <v>445</v>
      </c>
      <c r="T1824" s="5">
        <v>1995</v>
      </c>
      <c r="U1824" s="233">
        <v>35060</v>
      </c>
      <c r="V1824" s="233" t="str">
        <f t="shared" si="61"/>
        <v>1227</v>
      </c>
      <c r="W1824" s="4">
        <f t="shared" si="62"/>
        <v>1995</v>
      </c>
    </row>
    <row r="1825" spans="19:23" x14ac:dyDescent="0.2">
      <c r="S1825" s="28" t="s">
        <v>446</v>
      </c>
      <c r="T1825" s="5">
        <v>1995</v>
      </c>
      <c r="U1825" s="233">
        <v>35061</v>
      </c>
      <c r="V1825" s="233" t="str">
        <f t="shared" si="61"/>
        <v>1228</v>
      </c>
      <c r="W1825" s="4">
        <f t="shared" si="62"/>
        <v>1995</v>
      </c>
    </row>
    <row r="1826" spans="19:23" x14ac:dyDescent="0.2">
      <c r="S1826" s="28" t="s">
        <v>447</v>
      </c>
      <c r="T1826" s="5">
        <v>1995</v>
      </c>
      <c r="U1826" s="233">
        <v>35062</v>
      </c>
      <c r="V1826" s="233" t="str">
        <f t="shared" si="61"/>
        <v>1229</v>
      </c>
      <c r="W1826" s="4">
        <f t="shared" si="62"/>
        <v>1995</v>
      </c>
    </row>
    <row r="1827" spans="19:23" x14ac:dyDescent="0.2">
      <c r="S1827" s="28" t="s">
        <v>448</v>
      </c>
      <c r="T1827" s="5">
        <v>1995</v>
      </c>
      <c r="U1827" s="233">
        <v>35063</v>
      </c>
      <c r="V1827" s="233" t="str">
        <f t="shared" si="61"/>
        <v>1230</v>
      </c>
      <c r="W1827" s="4">
        <f t="shared" si="62"/>
        <v>1995</v>
      </c>
    </row>
    <row r="1828" spans="19:23" x14ac:dyDescent="0.2">
      <c r="S1828" s="28" t="s">
        <v>449</v>
      </c>
      <c r="T1828" s="5">
        <v>1995</v>
      </c>
      <c r="U1828" s="233">
        <v>35064</v>
      </c>
      <c r="V1828" s="233" t="str">
        <f t="shared" si="61"/>
        <v>1231</v>
      </c>
      <c r="W1828" s="4">
        <f t="shared" si="62"/>
        <v>1995</v>
      </c>
    </row>
    <row r="1829" spans="19:23" x14ac:dyDescent="0.2">
      <c r="S1829" s="28" t="s">
        <v>450</v>
      </c>
      <c r="T1829" s="5">
        <v>1996</v>
      </c>
      <c r="U1829" s="233">
        <v>35065</v>
      </c>
      <c r="V1829" s="233" t="str">
        <f t="shared" si="61"/>
        <v>0101</v>
      </c>
      <c r="W1829" s="4">
        <f t="shared" si="62"/>
        <v>1996</v>
      </c>
    </row>
    <row r="1830" spans="19:23" x14ac:dyDescent="0.2">
      <c r="S1830" s="28" t="s">
        <v>90</v>
      </c>
      <c r="T1830" s="5">
        <v>1996</v>
      </c>
      <c r="U1830" s="233">
        <v>35066</v>
      </c>
      <c r="V1830" s="233" t="str">
        <f t="shared" si="61"/>
        <v>0102</v>
      </c>
      <c r="W1830" s="4">
        <f t="shared" si="62"/>
        <v>1996</v>
      </c>
    </row>
    <row r="1831" spans="19:23" x14ac:dyDescent="0.2">
      <c r="S1831" s="28" t="s">
        <v>91</v>
      </c>
      <c r="T1831" s="5">
        <v>1996</v>
      </c>
      <c r="U1831" s="233">
        <v>35067</v>
      </c>
      <c r="V1831" s="233" t="str">
        <f t="shared" si="61"/>
        <v>0103</v>
      </c>
      <c r="W1831" s="4">
        <f t="shared" si="62"/>
        <v>1996</v>
      </c>
    </row>
    <row r="1832" spans="19:23" x14ac:dyDescent="0.2">
      <c r="S1832" s="28" t="s">
        <v>92</v>
      </c>
      <c r="T1832" s="5">
        <v>1996</v>
      </c>
      <c r="U1832" s="233">
        <v>35068</v>
      </c>
      <c r="V1832" s="233" t="str">
        <f t="shared" si="61"/>
        <v>0104</v>
      </c>
      <c r="W1832" s="4">
        <f t="shared" si="62"/>
        <v>1996</v>
      </c>
    </row>
    <row r="1833" spans="19:23" x14ac:dyDescent="0.2">
      <c r="S1833" s="28" t="s">
        <v>93</v>
      </c>
      <c r="T1833" s="5">
        <v>1996</v>
      </c>
      <c r="U1833" s="233">
        <v>35069</v>
      </c>
      <c r="V1833" s="233" t="str">
        <f t="shared" si="61"/>
        <v>0105</v>
      </c>
      <c r="W1833" s="4">
        <f t="shared" si="62"/>
        <v>1996</v>
      </c>
    </row>
    <row r="1834" spans="19:23" x14ac:dyDescent="0.2">
      <c r="S1834" s="28" t="s">
        <v>94</v>
      </c>
      <c r="T1834" s="5">
        <v>1996</v>
      </c>
      <c r="U1834" s="233">
        <v>35070</v>
      </c>
      <c r="V1834" s="233" t="str">
        <f t="shared" si="61"/>
        <v>0106</v>
      </c>
      <c r="W1834" s="4">
        <f t="shared" si="62"/>
        <v>1996</v>
      </c>
    </row>
    <row r="1835" spans="19:23" x14ac:dyDescent="0.2">
      <c r="S1835" s="28" t="s">
        <v>95</v>
      </c>
      <c r="T1835" s="5">
        <v>1996</v>
      </c>
      <c r="U1835" s="233">
        <v>35071</v>
      </c>
      <c r="V1835" s="233" t="str">
        <f t="shared" si="61"/>
        <v>0107</v>
      </c>
      <c r="W1835" s="4">
        <f t="shared" si="62"/>
        <v>1996</v>
      </c>
    </row>
    <row r="1836" spans="19:23" x14ac:dyDescent="0.2">
      <c r="S1836" s="28" t="s">
        <v>96</v>
      </c>
      <c r="T1836" s="5">
        <v>1996</v>
      </c>
      <c r="U1836" s="233">
        <v>35072</v>
      </c>
      <c r="V1836" s="233" t="str">
        <f t="shared" si="61"/>
        <v>0108</v>
      </c>
      <c r="W1836" s="4">
        <f t="shared" si="62"/>
        <v>1996</v>
      </c>
    </row>
    <row r="1837" spans="19:23" x14ac:dyDescent="0.2">
      <c r="S1837" s="28" t="s">
        <v>97</v>
      </c>
      <c r="T1837" s="5">
        <v>1996</v>
      </c>
      <c r="U1837" s="233">
        <v>35073</v>
      </c>
      <c r="V1837" s="233" t="str">
        <f t="shared" si="61"/>
        <v>0109</v>
      </c>
      <c r="W1837" s="4">
        <f t="shared" si="62"/>
        <v>1996</v>
      </c>
    </row>
    <row r="1838" spans="19:23" x14ac:dyDescent="0.2">
      <c r="S1838" s="28" t="s">
        <v>98</v>
      </c>
      <c r="T1838" s="5">
        <v>1996</v>
      </c>
      <c r="U1838" s="233">
        <v>35074</v>
      </c>
      <c r="V1838" s="233" t="str">
        <f t="shared" si="61"/>
        <v>0110</v>
      </c>
      <c r="W1838" s="4">
        <f t="shared" si="62"/>
        <v>1996</v>
      </c>
    </row>
    <row r="1839" spans="19:23" x14ac:dyDescent="0.2">
      <c r="S1839" s="28" t="s">
        <v>99</v>
      </c>
      <c r="T1839" s="5">
        <v>1996</v>
      </c>
      <c r="U1839" s="233">
        <v>35075</v>
      </c>
      <c r="V1839" s="233" t="str">
        <f t="shared" si="61"/>
        <v>0111</v>
      </c>
      <c r="W1839" s="4">
        <f t="shared" si="62"/>
        <v>1996</v>
      </c>
    </row>
    <row r="1840" spans="19:23" x14ac:dyDescent="0.2">
      <c r="S1840" s="28" t="s">
        <v>100</v>
      </c>
      <c r="T1840" s="5">
        <v>1996</v>
      </c>
      <c r="U1840" s="233">
        <v>35076</v>
      </c>
      <c r="V1840" s="233" t="str">
        <f t="shared" si="61"/>
        <v>0112</v>
      </c>
      <c r="W1840" s="4">
        <f t="shared" si="62"/>
        <v>1996</v>
      </c>
    </row>
    <row r="1841" spans="19:23" x14ac:dyDescent="0.2">
      <c r="S1841" s="28" t="s">
        <v>101</v>
      </c>
      <c r="T1841" s="5">
        <v>1996</v>
      </c>
      <c r="U1841" s="233">
        <v>35077</v>
      </c>
      <c r="V1841" s="233" t="str">
        <f t="shared" si="61"/>
        <v>0113</v>
      </c>
      <c r="W1841" s="4">
        <f t="shared" si="62"/>
        <v>1996</v>
      </c>
    </row>
    <row r="1842" spans="19:23" x14ac:dyDescent="0.2">
      <c r="S1842" s="28" t="s">
        <v>102</v>
      </c>
      <c r="T1842" s="5">
        <v>1996</v>
      </c>
      <c r="U1842" s="233">
        <v>35078</v>
      </c>
      <c r="V1842" s="233" t="str">
        <f t="shared" si="61"/>
        <v>0114</v>
      </c>
      <c r="W1842" s="4">
        <f t="shared" si="62"/>
        <v>1996</v>
      </c>
    </row>
    <row r="1843" spans="19:23" x14ac:dyDescent="0.2">
      <c r="S1843" s="28" t="s">
        <v>103</v>
      </c>
      <c r="T1843" s="5">
        <v>1996</v>
      </c>
      <c r="U1843" s="233">
        <v>35079</v>
      </c>
      <c r="V1843" s="233" t="str">
        <f t="shared" si="61"/>
        <v>0115</v>
      </c>
      <c r="W1843" s="4">
        <f t="shared" si="62"/>
        <v>1996</v>
      </c>
    </row>
    <row r="1844" spans="19:23" x14ac:dyDescent="0.2">
      <c r="S1844" s="28" t="s">
        <v>104</v>
      </c>
      <c r="T1844" s="5">
        <v>1996</v>
      </c>
      <c r="U1844" s="233">
        <v>35080</v>
      </c>
      <c r="V1844" s="233" t="str">
        <f t="shared" si="61"/>
        <v>0116</v>
      </c>
      <c r="W1844" s="4">
        <f t="shared" si="62"/>
        <v>1996</v>
      </c>
    </row>
    <row r="1845" spans="19:23" x14ac:dyDescent="0.2">
      <c r="S1845" s="28" t="s">
        <v>105</v>
      </c>
      <c r="T1845" s="5">
        <v>1996</v>
      </c>
      <c r="U1845" s="233">
        <v>35081</v>
      </c>
      <c r="V1845" s="233" t="str">
        <f t="shared" si="61"/>
        <v>0117</v>
      </c>
      <c r="W1845" s="4">
        <f t="shared" si="62"/>
        <v>1996</v>
      </c>
    </row>
    <row r="1846" spans="19:23" x14ac:dyDescent="0.2">
      <c r="S1846" s="28" t="s">
        <v>106</v>
      </c>
      <c r="T1846" s="5">
        <v>1996</v>
      </c>
      <c r="U1846" s="233">
        <v>35082</v>
      </c>
      <c r="V1846" s="233" t="str">
        <f t="shared" si="61"/>
        <v>0118</v>
      </c>
      <c r="W1846" s="4">
        <f t="shared" si="62"/>
        <v>1996</v>
      </c>
    </row>
    <row r="1847" spans="19:23" x14ac:dyDescent="0.2">
      <c r="S1847" s="28" t="s">
        <v>107</v>
      </c>
      <c r="T1847" s="5">
        <v>1996</v>
      </c>
      <c r="U1847" s="233">
        <v>35083</v>
      </c>
      <c r="V1847" s="233" t="str">
        <f t="shared" si="61"/>
        <v>0119</v>
      </c>
      <c r="W1847" s="4">
        <f t="shared" si="62"/>
        <v>1996</v>
      </c>
    </row>
    <row r="1848" spans="19:23" x14ac:dyDescent="0.2">
      <c r="S1848" s="28" t="s">
        <v>108</v>
      </c>
      <c r="T1848" s="5">
        <v>1996</v>
      </c>
      <c r="U1848" s="233">
        <v>35084</v>
      </c>
      <c r="V1848" s="233" t="str">
        <f t="shared" si="61"/>
        <v>0120</v>
      </c>
      <c r="W1848" s="4">
        <f t="shared" si="62"/>
        <v>1996</v>
      </c>
    </row>
    <row r="1849" spans="19:23" x14ac:dyDescent="0.2">
      <c r="S1849" s="28" t="s">
        <v>109</v>
      </c>
      <c r="T1849" s="5">
        <v>1996</v>
      </c>
      <c r="U1849" s="233">
        <v>35085</v>
      </c>
      <c r="V1849" s="233" t="str">
        <f t="shared" si="61"/>
        <v>0121</v>
      </c>
      <c r="W1849" s="4">
        <f t="shared" si="62"/>
        <v>1996</v>
      </c>
    </row>
    <row r="1850" spans="19:23" x14ac:dyDescent="0.2">
      <c r="S1850" s="28" t="s">
        <v>110</v>
      </c>
      <c r="T1850" s="5">
        <v>1996</v>
      </c>
      <c r="U1850" s="233">
        <v>35086</v>
      </c>
      <c r="V1850" s="233" t="str">
        <f t="shared" si="61"/>
        <v>0122</v>
      </c>
      <c r="W1850" s="4">
        <f t="shared" si="62"/>
        <v>1996</v>
      </c>
    </row>
    <row r="1851" spans="19:23" x14ac:dyDescent="0.2">
      <c r="S1851" s="28" t="s">
        <v>111</v>
      </c>
      <c r="T1851" s="5">
        <v>1996</v>
      </c>
      <c r="U1851" s="233">
        <v>35087</v>
      </c>
      <c r="V1851" s="233" t="str">
        <f t="shared" si="61"/>
        <v>0123</v>
      </c>
      <c r="W1851" s="4">
        <f t="shared" si="62"/>
        <v>1996</v>
      </c>
    </row>
    <row r="1852" spans="19:23" x14ac:dyDescent="0.2">
      <c r="S1852" s="28" t="s">
        <v>112</v>
      </c>
      <c r="T1852" s="5">
        <v>1996</v>
      </c>
      <c r="U1852" s="233">
        <v>35088</v>
      </c>
      <c r="V1852" s="233" t="str">
        <f t="shared" si="61"/>
        <v>0124</v>
      </c>
      <c r="W1852" s="4">
        <f t="shared" si="62"/>
        <v>1996</v>
      </c>
    </row>
    <row r="1853" spans="19:23" x14ac:dyDescent="0.2">
      <c r="S1853" s="28" t="s">
        <v>113</v>
      </c>
      <c r="T1853" s="5">
        <v>1996</v>
      </c>
      <c r="U1853" s="233">
        <v>35089</v>
      </c>
      <c r="V1853" s="233" t="str">
        <f t="shared" si="61"/>
        <v>0125</v>
      </c>
      <c r="W1853" s="4">
        <f t="shared" si="62"/>
        <v>1996</v>
      </c>
    </row>
    <row r="1854" spans="19:23" x14ac:dyDescent="0.2">
      <c r="S1854" s="28" t="s">
        <v>114</v>
      </c>
      <c r="T1854" s="5">
        <v>1996</v>
      </c>
      <c r="U1854" s="233">
        <v>35090</v>
      </c>
      <c r="V1854" s="233" t="str">
        <f t="shared" si="61"/>
        <v>0126</v>
      </c>
      <c r="W1854" s="4">
        <f t="shared" si="62"/>
        <v>1996</v>
      </c>
    </row>
    <row r="1855" spans="19:23" x14ac:dyDescent="0.2">
      <c r="S1855" s="28" t="s">
        <v>115</v>
      </c>
      <c r="T1855" s="5">
        <v>1996</v>
      </c>
      <c r="U1855" s="233">
        <v>35091</v>
      </c>
      <c r="V1855" s="233" t="str">
        <f t="shared" si="61"/>
        <v>0127</v>
      </c>
      <c r="W1855" s="4">
        <f t="shared" si="62"/>
        <v>1996</v>
      </c>
    </row>
    <row r="1856" spans="19:23" x14ac:dyDescent="0.2">
      <c r="S1856" s="28" t="s">
        <v>116</v>
      </c>
      <c r="T1856" s="5">
        <v>1996</v>
      </c>
      <c r="U1856" s="233">
        <v>35092</v>
      </c>
      <c r="V1856" s="233" t="str">
        <f t="shared" si="61"/>
        <v>0128</v>
      </c>
      <c r="W1856" s="4">
        <f t="shared" si="62"/>
        <v>1996</v>
      </c>
    </row>
    <row r="1857" spans="19:23" x14ac:dyDescent="0.2">
      <c r="S1857" s="28" t="s">
        <v>117</v>
      </c>
      <c r="T1857" s="5">
        <v>1996</v>
      </c>
      <c r="U1857" s="233">
        <v>35093</v>
      </c>
      <c r="V1857" s="233" t="str">
        <f t="shared" si="61"/>
        <v>0129</v>
      </c>
      <c r="W1857" s="4">
        <f t="shared" si="62"/>
        <v>1996</v>
      </c>
    </row>
    <row r="1858" spans="19:23" x14ac:dyDescent="0.2">
      <c r="S1858" s="28" t="s">
        <v>118</v>
      </c>
      <c r="T1858" s="5">
        <v>1996</v>
      </c>
      <c r="U1858" s="233">
        <v>35094</v>
      </c>
      <c r="V1858" s="233" t="str">
        <f t="shared" si="61"/>
        <v>0130</v>
      </c>
      <c r="W1858" s="4">
        <f t="shared" si="62"/>
        <v>1996</v>
      </c>
    </row>
    <row r="1859" spans="19:23" x14ac:dyDescent="0.2">
      <c r="S1859" s="28" t="s">
        <v>119</v>
      </c>
      <c r="T1859" s="5">
        <v>1996</v>
      </c>
      <c r="U1859" s="233">
        <v>35095</v>
      </c>
      <c r="V1859" s="233" t="str">
        <f t="shared" si="61"/>
        <v>0131</v>
      </c>
      <c r="W1859" s="4">
        <f t="shared" si="62"/>
        <v>1996</v>
      </c>
    </row>
    <row r="1860" spans="19:23" x14ac:dyDescent="0.2">
      <c r="S1860" s="28" t="s">
        <v>120</v>
      </c>
      <c r="T1860" s="5">
        <v>1996</v>
      </c>
      <c r="U1860" s="233">
        <v>35096</v>
      </c>
      <c r="V1860" s="233" t="str">
        <f t="shared" ref="V1860:V1923" si="63">TEXT(MONTH(U1860),"00") &amp;TEXT(DAY(U1860),"00")</f>
        <v>0201</v>
      </c>
      <c r="W1860" s="4">
        <f t="shared" ref="W1860:W1923" si="64">YEAR(U1860)</f>
        <v>1996</v>
      </c>
    </row>
    <row r="1861" spans="19:23" x14ac:dyDescent="0.2">
      <c r="S1861" s="28" t="s">
        <v>121</v>
      </c>
      <c r="T1861" s="5">
        <v>1996</v>
      </c>
      <c r="U1861" s="233">
        <v>35097</v>
      </c>
      <c r="V1861" s="233" t="str">
        <f t="shared" si="63"/>
        <v>0202</v>
      </c>
      <c r="W1861" s="4">
        <f t="shared" si="64"/>
        <v>1996</v>
      </c>
    </row>
    <row r="1862" spans="19:23" x14ac:dyDescent="0.2">
      <c r="S1862" s="28" t="s">
        <v>122</v>
      </c>
      <c r="T1862" s="5">
        <v>1996</v>
      </c>
      <c r="U1862" s="233">
        <v>35098</v>
      </c>
      <c r="V1862" s="233" t="str">
        <f t="shared" si="63"/>
        <v>0203</v>
      </c>
      <c r="W1862" s="4">
        <f t="shared" si="64"/>
        <v>1996</v>
      </c>
    </row>
    <row r="1863" spans="19:23" x14ac:dyDescent="0.2">
      <c r="S1863" s="28" t="s">
        <v>123</v>
      </c>
      <c r="T1863" s="5">
        <v>1996</v>
      </c>
      <c r="U1863" s="233">
        <v>35099</v>
      </c>
      <c r="V1863" s="233" t="str">
        <f t="shared" si="63"/>
        <v>0204</v>
      </c>
      <c r="W1863" s="4">
        <f t="shared" si="64"/>
        <v>1996</v>
      </c>
    </row>
    <row r="1864" spans="19:23" x14ac:dyDescent="0.2">
      <c r="S1864" s="28" t="s">
        <v>124</v>
      </c>
      <c r="T1864" s="5">
        <v>1996</v>
      </c>
      <c r="U1864" s="233">
        <v>35100</v>
      </c>
      <c r="V1864" s="233" t="str">
        <f t="shared" si="63"/>
        <v>0205</v>
      </c>
      <c r="W1864" s="4">
        <f t="shared" si="64"/>
        <v>1996</v>
      </c>
    </row>
    <row r="1865" spans="19:23" x14ac:dyDescent="0.2">
      <c r="S1865" s="28" t="s">
        <v>125</v>
      </c>
      <c r="T1865" s="5">
        <v>1996</v>
      </c>
      <c r="U1865" s="233">
        <v>35101</v>
      </c>
      <c r="V1865" s="233" t="str">
        <f t="shared" si="63"/>
        <v>0206</v>
      </c>
      <c r="W1865" s="4">
        <f t="shared" si="64"/>
        <v>1996</v>
      </c>
    </row>
    <row r="1866" spans="19:23" x14ac:dyDescent="0.2">
      <c r="S1866" s="28" t="s">
        <v>126</v>
      </c>
      <c r="T1866" s="5">
        <v>1996</v>
      </c>
      <c r="U1866" s="233">
        <v>35102</v>
      </c>
      <c r="V1866" s="233" t="str">
        <f t="shared" si="63"/>
        <v>0207</v>
      </c>
      <c r="W1866" s="4">
        <f t="shared" si="64"/>
        <v>1996</v>
      </c>
    </row>
    <row r="1867" spans="19:23" x14ac:dyDescent="0.2">
      <c r="S1867" s="28" t="s">
        <v>86</v>
      </c>
      <c r="T1867" s="5">
        <v>1996</v>
      </c>
      <c r="U1867" s="233">
        <v>35103</v>
      </c>
      <c r="V1867" s="233" t="str">
        <f t="shared" si="63"/>
        <v>0208</v>
      </c>
      <c r="W1867" s="4">
        <f t="shared" si="64"/>
        <v>1996</v>
      </c>
    </row>
    <row r="1868" spans="19:23" x14ac:dyDescent="0.2">
      <c r="S1868" s="28" t="s">
        <v>87</v>
      </c>
      <c r="T1868" s="5">
        <v>1996</v>
      </c>
      <c r="U1868" s="233">
        <v>35104</v>
      </c>
      <c r="V1868" s="233" t="str">
        <f t="shared" si="63"/>
        <v>0209</v>
      </c>
      <c r="W1868" s="4">
        <f t="shared" si="64"/>
        <v>1996</v>
      </c>
    </row>
    <row r="1869" spans="19:23" x14ac:dyDescent="0.2">
      <c r="S1869" s="28" t="s">
        <v>88</v>
      </c>
      <c r="T1869" s="5">
        <v>1996</v>
      </c>
      <c r="U1869" s="233">
        <v>35105</v>
      </c>
      <c r="V1869" s="233" t="str">
        <f t="shared" si="63"/>
        <v>0210</v>
      </c>
      <c r="W1869" s="4">
        <f t="shared" si="64"/>
        <v>1996</v>
      </c>
    </row>
    <row r="1870" spans="19:23" x14ac:dyDescent="0.2">
      <c r="S1870" s="28" t="s">
        <v>89</v>
      </c>
      <c r="T1870" s="5">
        <v>1996</v>
      </c>
      <c r="U1870" s="233">
        <v>35106</v>
      </c>
      <c r="V1870" s="233" t="str">
        <f t="shared" si="63"/>
        <v>0211</v>
      </c>
      <c r="W1870" s="4">
        <f t="shared" si="64"/>
        <v>1996</v>
      </c>
    </row>
    <row r="1871" spans="19:23" x14ac:dyDescent="0.2">
      <c r="S1871" s="28" t="s">
        <v>127</v>
      </c>
      <c r="T1871" s="5">
        <v>1996</v>
      </c>
      <c r="U1871" s="233">
        <v>35107</v>
      </c>
      <c r="V1871" s="233" t="str">
        <f t="shared" si="63"/>
        <v>0212</v>
      </c>
      <c r="W1871" s="4">
        <f t="shared" si="64"/>
        <v>1996</v>
      </c>
    </row>
    <row r="1872" spans="19:23" x14ac:dyDescent="0.2">
      <c r="S1872" s="28" t="s">
        <v>128</v>
      </c>
      <c r="T1872" s="5">
        <v>1996</v>
      </c>
      <c r="U1872" s="233">
        <v>35108</v>
      </c>
      <c r="V1872" s="233" t="str">
        <f t="shared" si="63"/>
        <v>0213</v>
      </c>
      <c r="W1872" s="4">
        <f t="shared" si="64"/>
        <v>1996</v>
      </c>
    </row>
    <row r="1873" spans="19:23" x14ac:dyDescent="0.2">
      <c r="S1873" s="28" t="s">
        <v>129</v>
      </c>
      <c r="T1873" s="5">
        <v>1996</v>
      </c>
      <c r="U1873" s="233">
        <v>35109</v>
      </c>
      <c r="V1873" s="233" t="str">
        <f t="shared" si="63"/>
        <v>0214</v>
      </c>
      <c r="W1873" s="4">
        <f t="shared" si="64"/>
        <v>1996</v>
      </c>
    </row>
    <row r="1874" spans="19:23" x14ac:dyDescent="0.2">
      <c r="S1874" s="28" t="s">
        <v>130</v>
      </c>
      <c r="T1874" s="5">
        <v>1996</v>
      </c>
      <c r="U1874" s="233">
        <v>35110</v>
      </c>
      <c r="V1874" s="233" t="str">
        <f t="shared" si="63"/>
        <v>0215</v>
      </c>
      <c r="W1874" s="4">
        <f t="shared" si="64"/>
        <v>1996</v>
      </c>
    </row>
    <row r="1875" spans="19:23" x14ac:dyDescent="0.2">
      <c r="S1875" s="28" t="s">
        <v>131</v>
      </c>
      <c r="T1875" s="5">
        <v>1996</v>
      </c>
      <c r="U1875" s="233">
        <v>35111</v>
      </c>
      <c r="V1875" s="233" t="str">
        <f t="shared" si="63"/>
        <v>0216</v>
      </c>
      <c r="W1875" s="4">
        <f t="shared" si="64"/>
        <v>1996</v>
      </c>
    </row>
    <row r="1876" spans="19:23" x14ac:dyDescent="0.2">
      <c r="S1876" s="28" t="s">
        <v>132</v>
      </c>
      <c r="T1876" s="5">
        <v>1996</v>
      </c>
      <c r="U1876" s="233">
        <v>35112</v>
      </c>
      <c r="V1876" s="233" t="str">
        <f t="shared" si="63"/>
        <v>0217</v>
      </c>
      <c r="W1876" s="4">
        <f t="shared" si="64"/>
        <v>1996</v>
      </c>
    </row>
    <row r="1877" spans="19:23" x14ac:dyDescent="0.2">
      <c r="S1877" s="28" t="s">
        <v>133</v>
      </c>
      <c r="T1877" s="5">
        <v>1996</v>
      </c>
      <c r="U1877" s="233">
        <v>35113</v>
      </c>
      <c r="V1877" s="233" t="str">
        <f t="shared" si="63"/>
        <v>0218</v>
      </c>
      <c r="W1877" s="4">
        <f t="shared" si="64"/>
        <v>1996</v>
      </c>
    </row>
    <row r="1878" spans="19:23" x14ac:dyDescent="0.2">
      <c r="S1878" s="28" t="s">
        <v>134</v>
      </c>
      <c r="T1878" s="5">
        <v>1996</v>
      </c>
      <c r="U1878" s="233">
        <v>35114</v>
      </c>
      <c r="V1878" s="233" t="str">
        <f t="shared" si="63"/>
        <v>0219</v>
      </c>
      <c r="W1878" s="4">
        <f t="shared" si="64"/>
        <v>1996</v>
      </c>
    </row>
    <row r="1879" spans="19:23" x14ac:dyDescent="0.2">
      <c r="S1879" s="28" t="s">
        <v>135</v>
      </c>
      <c r="T1879" s="5">
        <v>1996</v>
      </c>
      <c r="U1879" s="233">
        <v>35115</v>
      </c>
      <c r="V1879" s="233" t="str">
        <f t="shared" si="63"/>
        <v>0220</v>
      </c>
      <c r="W1879" s="4">
        <f t="shared" si="64"/>
        <v>1996</v>
      </c>
    </row>
    <row r="1880" spans="19:23" x14ac:dyDescent="0.2">
      <c r="S1880" s="28" t="s">
        <v>136</v>
      </c>
      <c r="T1880" s="5">
        <v>1996</v>
      </c>
      <c r="U1880" s="233">
        <v>35116</v>
      </c>
      <c r="V1880" s="233" t="str">
        <f t="shared" si="63"/>
        <v>0221</v>
      </c>
      <c r="W1880" s="4">
        <f t="shared" si="64"/>
        <v>1996</v>
      </c>
    </row>
    <row r="1881" spans="19:23" x14ac:dyDescent="0.2">
      <c r="S1881" s="28" t="s">
        <v>137</v>
      </c>
      <c r="T1881" s="5">
        <v>1996</v>
      </c>
      <c r="U1881" s="233">
        <v>35117</v>
      </c>
      <c r="V1881" s="233" t="str">
        <f t="shared" si="63"/>
        <v>0222</v>
      </c>
      <c r="W1881" s="4">
        <f t="shared" si="64"/>
        <v>1996</v>
      </c>
    </row>
    <row r="1882" spans="19:23" x14ac:dyDescent="0.2">
      <c r="S1882" s="28" t="s">
        <v>138</v>
      </c>
      <c r="T1882" s="5">
        <v>1996</v>
      </c>
      <c r="U1882" s="233">
        <v>35118</v>
      </c>
      <c r="V1882" s="233" t="str">
        <f t="shared" si="63"/>
        <v>0223</v>
      </c>
      <c r="W1882" s="4">
        <f t="shared" si="64"/>
        <v>1996</v>
      </c>
    </row>
    <row r="1883" spans="19:23" x14ac:dyDescent="0.2">
      <c r="S1883" s="28" t="s">
        <v>139</v>
      </c>
      <c r="T1883" s="5">
        <v>1996</v>
      </c>
      <c r="U1883" s="233">
        <v>35119</v>
      </c>
      <c r="V1883" s="233" t="str">
        <f t="shared" si="63"/>
        <v>0224</v>
      </c>
      <c r="W1883" s="4">
        <f t="shared" si="64"/>
        <v>1996</v>
      </c>
    </row>
    <row r="1884" spans="19:23" x14ac:dyDescent="0.2">
      <c r="S1884" s="28" t="s">
        <v>140</v>
      </c>
      <c r="T1884" s="5">
        <v>1996</v>
      </c>
      <c r="U1884" s="233">
        <v>35120</v>
      </c>
      <c r="V1884" s="233" t="str">
        <f t="shared" si="63"/>
        <v>0225</v>
      </c>
      <c r="W1884" s="4">
        <f t="shared" si="64"/>
        <v>1996</v>
      </c>
    </row>
    <row r="1885" spans="19:23" x14ac:dyDescent="0.2">
      <c r="S1885" s="28" t="s">
        <v>141</v>
      </c>
      <c r="T1885" s="5">
        <v>1996</v>
      </c>
      <c r="U1885" s="233">
        <v>35121</v>
      </c>
      <c r="V1885" s="233" t="str">
        <f t="shared" si="63"/>
        <v>0226</v>
      </c>
      <c r="W1885" s="4">
        <f t="shared" si="64"/>
        <v>1996</v>
      </c>
    </row>
    <row r="1886" spans="19:23" x14ac:dyDescent="0.2">
      <c r="S1886" s="28" t="s">
        <v>142</v>
      </c>
      <c r="T1886" s="5">
        <v>1996</v>
      </c>
      <c r="U1886" s="233">
        <v>35122</v>
      </c>
      <c r="V1886" s="233" t="str">
        <f t="shared" si="63"/>
        <v>0227</v>
      </c>
      <c r="W1886" s="4">
        <f t="shared" si="64"/>
        <v>1996</v>
      </c>
    </row>
    <row r="1887" spans="19:23" x14ac:dyDescent="0.2">
      <c r="S1887" s="28" t="s">
        <v>143</v>
      </c>
      <c r="T1887" s="5">
        <v>1996</v>
      </c>
      <c r="U1887" s="233">
        <v>35123</v>
      </c>
      <c r="V1887" s="233" t="str">
        <f t="shared" si="63"/>
        <v>0228</v>
      </c>
      <c r="W1887" s="4">
        <f t="shared" si="64"/>
        <v>1996</v>
      </c>
    </row>
    <row r="1888" spans="19:23" x14ac:dyDescent="0.2">
      <c r="S1888" s="28" t="s">
        <v>451</v>
      </c>
      <c r="T1888" s="5">
        <v>1996</v>
      </c>
      <c r="U1888" s="233">
        <v>35124</v>
      </c>
      <c r="V1888" s="233" t="str">
        <f t="shared" si="63"/>
        <v>0229</v>
      </c>
      <c r="W1888" s="4">
        <f t="shared" si="64"/>
        <v>1996</v>
      </c>
    </row>
    <row r="1889" spans="19:23" x14ac:dyDescent="0.2">
      <c r="S1889" s="28" t="s">
        <v>144</v>
      </c>
      <c r="T1889" s="5">
        <v>1996</v>
      </c>
      <c r="U1889" s="233">
        <v>35125</v>
      </c>
      <c r="V1889" s="233" t="str">
        <f t="shared" si="63"/>
        <v>0301</v>
      </c>
      <c r="W1889" s="4">
        <f t="shared" si="64"/>
        <v>1996</v>
      </c>
    </row>
    <row r="1890" spans="19:23" x14ac:dyDescent="0.2">
      <c r="S1890" s="28" t="s">
        <v>145</v>
      </c>
      <c r="T1890" s="5">
        <v>1996</v>
      </c>
      <c r="U1890" s="233">
        <v>35126</v>
      </c>
      <c r="V1890" s="233" t="str">
        <f t="shared" si="63"/>
        <v>0302</v>
      </c>
      <c r="W1890" s="4">
        <f t="shared" si="64"/>
        <v>1996</v>
      </c>
    </row>
    <row r="1891" spans="19:23" x14ac:dyDescent="0.2">
      <c r="S1891" s="28" t="s">
        <v>146</v>
      </c>
      <c r="T1891" s="5">
        <v>1996</v>
      </c>
      <c r="U1891" s="233">
        <v>35127</v>
      </c>
      <c r="V1891" s="233" t="str">
        <f t="shared" si="63"/>
        <v>0303</v>
      </c>
      <c r="W1891" s="4">
        <f t="shared" si="64"/>
        <v>1996</v>
      </c>
    </row>
    <row r="1892" spans="19:23" x14ac:dyDescent="0.2">
      <c r="S1892" s="28" t="s">
        <v>147</v>
      </c>
      <c r="T1892" s="5">
        <v>1996</v>
      </c>
      <c r="U1892" s="233">
        <v>35128</v>
      </c>
      <c r="V1892" s="233" t="str">
        <f t="shared" si="63"/>
        <v>0304</v>
      </c>
      <c r="W1892" s="4">
        <f t="shared" si="64"/>
        <v>1996</v>
      </c>
    </row>
    <row r="1893" spans="19:23" x14ac:dyDescent="0.2">
      <c r="S1893" s="28" t="s">
        <v>148</v>
      </c>
      <c r="T1893" s="5">
        <v>1996</v>
      </c>
      <c r="U1893" s="233">
        <v>35129</v>
      </c>
      <c r="V1893" s="233" t="str">
        <f t="shared" si="63"/>
        <v>0305</v>
      </c>
      <c r="W1893" s="4">
        <f t="shared" si="64"/>
        <v>1996</v>
      </c>
    </row>
    <row r="1894" spans="19:23" x14ac:dyDescent="0.2">
      <c r="S1894" s="28" t="s">
        <v>149</v>
      </c>
      <c r="T1894" s="5">
        <v>1996</v>
      </c>
      <c r="U1894" s="233">
        <v>35130</v>
      </c>
      <c r="V1894" s="233" t="str">
        <f t="shared" si="63"/>
        <v>0306</v>
      </c>
      <c r="W1894" s="4">
        <f t="shared" si="64"/>
        <v>1996</v>
      </c>
    </row>
    <row r="1895" spans="19:23" x14ac:dyDescent="0.2">
      <c r="S1895" s="28" t="s">
        <v>150</v>
      </c>
      <c r="T1895" s="5">
        <v>1996</v>
      </c>
      <c r="U1895" s="233">
        <v>35131</v>
      </c>
      <c r="V1895" s="233" t="str">
        <f t="shared" si="63"/>
        <v>0307</v>
      </c>
      <c r="W1895" s="4">
        <f t="shared" si="64"/>
        <v>1996</v>
      </c>
    </row>
    <row r="1896" spans="19:23" x14ac:dyDescent="0.2">
      <c r="S1896" s="28" t="s">
        <v>151</v>
      </c>
      <c r="T1896" s="5">
        <v>1996</v>
      </c>
      <c r="U1896" s="233">
        <v>35132</v>
      </c>
      <c r="V1896" s="233" t="str">
        <f t="shared" si="63"/>
        <v>0308</v>
      </c>
      <c r="W1896" s="4">
        <f t="shared" si="64"/>
        <v>1996</v>
      </c>
    </row>
    <row r="1897" spans="19:23" x14ac:dyDescent="0.2">
      <c r="S1897" s="28" t="s">
        <v>152</v>
      </c>
      <c r="T1897" s="5">
        <v>1996</v>
      </c>
      <c r="U1897" s="233">
        <v>35133</v>
      </c>
      <c r="V1897" s="233" t="str">
        <f t="shared" si="63"/>
        <v>0309</v>
      </c>
      <c r="W1897" s="4">
        <f t="shared" si="64"/>
        <v>1996</v>
      </c>
    </row>
    <row r="1898" spans="19:23" x14ac:dyDescent="0.2">
      <c r="S1898" s="28" t="s">
        <v>153</v>
      </c>
      <c r="T1898" s="5">
        <v>1996</v>
      </c>
      <c r="U1898" s="233">
        <v>35134</v>
      </c>
      <c r="V1898" s="233" t="str">
        <f t="shared" si="63"/>
        <v>0310</v>
      </c>
      <c r="W1898" s="4">
        <f t="shared" si="64"/>
        <v>1996</v>
      </c>
    </row>
    <row r="1899" spans="19:23" x14ac:dyDescent="0.2">
      <c r="S1899" s="28" t="s">
        <v>154</v>
      </c>
      <c r="T1899" s="5">
        <v>1996</v>
      </c>
      <c r="U1899" s="233">
        <v>35135</v>
      </c>
      <c r="V1899" s="233" t="str">
        <f t="shared" si="63"/>
        <v>0311</v>
      </c>
      <c r="W1899" s="4">
        <f t="shared" si="64"/>
        <v>1996</v>
      </c>
    </row>
    <row r="1900" spans="19:23" x14ac:dyDescent="0.2">
      <c r="S1900" s="28" t="s">
        <v>155</v>
      </c>
      <c r="T1900" s="5">
        <v>1996</v>
      </c>
      <c r="U1900" s="233">
        <v>35136</v>
      </c>
      <c r="V1900" s="233" t="str">
        <f t="shared" si="63"/>
        <v>0312</v>
      </c>
      <c r="W1900" s="4">
        <f t="shared" si="64"/>
        <v>1996</v>
      </c>
    </row>
    <row r="1901" spans="19:23" x14ac:dyDescent="0.2">
      <c r="S1901" s="28" t="s">
        <v>156</v>
      </c>
      <c r="T1901" s="5">
        <v>1996</v>
      </c>
      <c r="U1901" s="233">
        <v>35137</v>
      </c>
      <c r="V1901" s="233" t="str">
        <f t="shared" si="63"/>
        <v>0313</v>
      </c>
      <c r="W1901" s="4">
        <f t="shared" si="64"/>
        <v>1996</v>
      </c>
    </row>
    <row r="1902" spans="19:23" x14ac:dyDescent="0.2">
      <c r="S1902" s="28" t="s">
        <v>157</v>
      </c>
      <c r="T1902" s="5">
        <v>1996</v>
      </c>
      <c r="U1902" s="233">
        <v>35138</v>
      </c>
      <c r="V1902" s="233" t="str">
        <f t="shared" si="63"/>
        <v>0314</v>
      </c>
      <c r="W1902" s="4">
        <f t="shared" si="64"/>
        <v>1996</v>
      </c>
    </row>
    <row r="1903" spans="19:23" x14ac:dyDescent="0.2">
      <c r="S1903" s="28" t="s">
        <v>158</v>
      </c>
      <c r="T1903" s="5">
        <v>1996</v>
      </c>
      <c r="U1903" s="233">
        <v>35139</v>
      </c>
      <c r="V1903" s="233" t="str">
        <f t="shared" si="63"/>
        <v>0315</v>
      </c>
      <c r="W1903" s="4">
        <f t="shared" si="64"/>
        <v>1996</v>
      </c>
    </row>
    <row r="1904" spans="19:23" x14ac:dyDescent="0.2">
      <c r="S1904" s="28" t="s">
        <v>159</v>
      </c>
      <c r="T1904" s="5">
        <v>1996</v>
      </c>
      <c r="U1904" s="233">
        <v>35140</v>
      </c>
      <c r="V1904" s="233" t="str">
        <f t="shared" si="63"/>
        <v>0316</v>
      </c>
      <c r="W1904" s="4">
        <f t="shared" si="64"/>
        <v>1996</v>
      </c>
    </row>
    <row r="1905" spans="19:23" x14ac:dyDescent="0.2">
      <c r="S1905" s="28" t="s">
        <v>160</v>
      </c>
      <c r="T1905" s="5">
        <v>1996</v>
      </c>
      <c r="U1905" s="233">
        <v>35141</v>
      </c>
      <c r="V1905" s="233" t="str">
        <f t="shared" si="63"/>
        <v>0317</v>
      </c>
      <c r="W1905" s="4">
        <f t="shared" si="64"/>
        <v>1996</v>
      </c>
    </row>
    <row r="1906" spans="19:23" x14ac:dyDescent="0.2">
      <c r="S1906" s="28" t="s">
        <v>161</v>
      </c>
      <c r="T1906" s="5">
        <v>1996</v>
      </c>
      <c r="U1906" s="233">
        <v>35142</v>
      </c>
      <c r="V1906" s="233" t="str">
        <f t="shared" si="63"/>
        <v>0318</v>
      </c>
      <c r="W1906" s="4">
        <f t="shared" si="64"/>
        <v>1996</v>
      </c>
    </row>
    <row r="1907" spans="19:23" x14ac:dyDescent="0.2">
      <c r="S1907" s="28" t="s">
        <v>162</v>
      </c>
      <c r="T1907" s="5">
        <v>1996</v>
      </c>
      <c r="U1907" s="233">
        <v>35143</v>
      </c>
      <c r="V1907" s="233" t="str">
        <f t="shared" si="63"/>
        <v>0319</v>
      </c>
      <c r="W1907" s="4">
        <f t="shared" si="64"/>
        <v>1996</v>
      </c>
    </row>
    <row r="1908" spans="19:23" x14ac:dyDescent="0.2">
      <c r="S1908" s="28" t="s">
        <v>163</v>
      </c>
      <c r="T1908" s="5">
        <v>1996</v>
      </c>
      <c r="U1908" s="233">
        <v>35144</v>
      </c>
      <c r="V1908" s="233" t="str">
        <f t="shared" si="63"/>
        <v>0320</v>
      </c>
      <c r="W1908" s="4">
        <f t="shared" si="64"/>
        <v>1996</v>
      </c>
    </row>
    <row r="1909" spans="19:23" x14ac:dyDescent="0.2">
      <c r="S1909" s="28" t="s">
        <v>164</v>
      </c>
      <c r="T1909" s="5">
        <v>1996</v>
      </c>
      <c r="U1909" s="233">
        <v>35145</v>
      </c>
      <c r="V1909" s="233" t="str">
        <f t="shared" si="63"/>
        <v>0321</v>
      </c>
      <c r="W1909" s="4">
        <f t="shared" si="64"/>
        <v>1996</v>
      </c>
    </row>
    <row r="1910" spans="19:23" x14ac:dyDescent="0.2">
      <c r="S1910" s="28" t="s">
        <v>165</v>
      </c>
      <c r="T1910" s="5">
        <v>1996</v>
      </c>
      <c r="U1910" s="233">
        <v>35146</v>
      </c>
      <c r="V1910" s="233" t="str">
        <f t="shared" si="63"/>
        <v>0322</v>
      </c>
      <c r="W1910" s="4">
        <f t="shared" si="64"/>
        <v>1996</v>
      </c>
    </row>
    <row r="1911" spans="19:23" x14ac:dyDescent="0.2">
      <c r="S1911" s="28" t="s">
        <v>166</v>
      </c>
      <c r="T1911" s="5">
        <v>1996</v>
      </c>
      <c r="U1911" s="233">
        <v>35147</v>
      </c>
      <c r="V1911" s="233" t="str">
        <f t="shared" si="63"/>
        <v>0323</v>
      </c>
      <c r="W1911" s="4">
        <f t="shared" si="64"/>
        <v>1996</v>
      </c>
    </row>
    <row r="1912" spans="19:23" x14ac:dyDescent="0.2">
      <c r="S1912" s="28" t="s">
        <v>167</v>
      </c>
      <c r="T1912" s="5">
        <v>1996</v>
      </c>
      <c r="U1912" s="233">
        <v>35148</v>
      </c>
      <c r="V1912" s="233" t="str">
        <f t="shared" si="63"/>
        <v>0324</v>
      </c>
      <c r="W1912" s="4">
        <f t="shared" si="64"/>
        <v>1996</v>
      </c>
    </row>
    <row r="1913" spans="19:23" x14ac:dyDescent="0.2">
      <c r="S1913" s="28" t="s">
        <v>168</v>
      </c>
      <c r="T1913" s="5">
        <v>1996</v>
      </c>
      <c r="U1913" s="233">
        <v>35149</v>
      </c>
      <c r="V1913" s="233" t="str">
        <f t="shared" si="63"/>
        <v>0325</v>
      </c>
      <c r="W1913" s="4">
        <f t="shared" si="64"/>
        <v>1996</v>
      </c>
    </row>
    <row r="1914" spans="19:23" x14ac:dyDescent="0.2">
      <c r="S1914" s="28" t="s">
        <v>169</v>
      </c>
      <c r="T1914" s="5">
        <v>1996</v>
      </c>
      <c r="U1914" s="233">
        <v>35150</v>
      </c>
      <c r="V1914" s="233" t="str">
        <f t="shared" si="63"/>
        <v>0326</v>
      </c>
      <c r="W1914" s="4">
        <f t="shared" si="64"/>
        <v>1996</v>
      </c>
    </row>
    <row r="1915" spans="19:23" x14ac:dyDescent="0.2">
      <c r="S1915" s="28" t="s">
        <v>170</v>
      </c>
      <c r="T1915" s="5">
        <v>1996</v>
      </c>
      <c r="U1915" s="233">
        <v>35151</v>
      </c>
      <c r="V1915" s="233" t="str">
        <f t="shared" si="63"/>
        <v>0327</v>
      </c>
      <c r="W1915" s="4">
        <f t="shared" si="64"/>
        <v>1996</v>
      </c>
    </row>
    <row r="1916" spans="19:23" x14ac:dyDescent="0.2">
      <c r="S1916" s="28" t="s">
        <v>171</v>
      </c>
      <c r="T1916" s="5">
        <v>1996</v>
      </c>
      <c r="U1916" s="233">
        <v>35152</v>
      </c>
      <c r="V1916" s="233" t="str">
        <f t="shared" si="63"/>
        <v>0328</v>
      </c>
      <c r="W1916" s="4">
        <f t="shared" si="64"/>
        <v>1996</v>
      </c>
    </row>
    <row r="1917" spans="19:23" x14ac:dyDescent="0.2">
      <c r="S1917" s="28" t="s">
        <v>172</v>
      </c>
      <c r="T1917" s="5">
        <v>1996</v>
      </c>
      <c r="U1917" s="233">
        <v>35153</v>
      </c>
      <c r="V1917" s="233" t="str">
        <f t="shared" si="63"/>
        <v>0329</v>
      </c>
      <c r="W1917" s="4">
        <f t="shared" si="64"/>
        <v>1996</v>
      </c>
    </row>
    <row r="1918" spans="19:23" x14ac:dyDescent="0.2">
      <c r="S1918" s="28" t="s">
        <v>173</v>
      </c>
      <c r="T1918" s="5">
        <v>1996</v>
      </c>
      <c r="U1918" s="233">
        <v>35154</v>
      </c>
      <c r="V1918" s="233" t="str">
        <f t="shared" si="63"/>
        <v>0330</v>
      </c>
      <c r="W1918" s="4">
        <f t="shared" si="64"/>
        <v>1996</v>
      </c>
    </row>
    <row r="1919" spans="19:23" x14ac:dyDescent="0.2">
      <c r="S1919" s="28" t="s">
        <v>174</v>
      </c>
      <c r="T1919" s="5">
        <v>1996</v>
      </c>
      <c r="U1919" s="233">
        <v>35155</v>
      </c>
      <c r="V1919" s="233" t="str">
        <f t="shared" si="63"/>
        <v>0331</v>
      </c>
      <c r="W1919" s="4">
        <f t="shared" si="64"/>
        <v>1996</v>
      </c>
    </row>
    <row r="1920" spans="19:23" x14ac:dyDescent="0.2">
      <c r="S1920" s="28" t="s">
        <v>175</v>
      </c>
      <c r="T1920" s="5">
        <v>1996</v>
      </c>
      <c r="U1920" s="233">
        <v>35156</v>
      </c>
      <c r="V1920" s="233" t="str">
        <f t="shared" si="63"/>
        <v>0401</v>
      </c>
      <c r="W1920" s="4">
        <f t="shared" si="64"/>
        <v>1996</v>
      </c>
    </row>
    <row r="1921" spans="19:23" x14ac:dyDescent="0.2">
      <c r="S1921" s="28" t="s">
        <v>176</v>
      </c>
      <c r="T1921" s="5">
        <v>1996</v>
      </c>
      <c r="U1921" s="233">
        <v>35157</v>
      </c>
      <c r="V1921" s="233" t="str">
        <f t="shared" si="63"/>
        <v>0402</v>
      </c>
      <c r="W1921" s="4">
        <f t="shared" si="64"/>
        <v>1996</v>
      </c>
    </row>
    <row r="1922" spans="19:23" x14ac:dyDescent="0.2">
      <c r="S1922" s="28" t="s">
        <v>177</v>
      </c>
      <c r="T1922" s="5">
        <v>1996</v>
      </c>
      <c r="U1922" s="233">
        <v>35158</v>
      </c>
      <c r="V1922" s="233" t="str">
        <f t="shared" si="63"/>
        <v>0403</v>
      </c>
      <c r="W1922" s="4">
        <f t="shared" si="64"/>
        <v>1996</v>
      </c>
    </row>
    <row r="1923" spans="19:23" x14ac:dyDescent="0.2">
      <c r="S1923" s="28" t="s">
        <v>178</v>
      </c>
      <c r="T1923" s="5">
        <v>1996</v>
      </c>
      <c r="U1923" s="233">
        <v>35159</v>
      </c>
      <c r="V1923" s="233" t="str">
        <f t="shared" si="63"/>
        <v>0404</v>
      </c>
      <c r="W1923" s="4">
        <f t="shared" si="64"/>
        <v>1996</v>
      </c>
    </row>
    <row r="1924" spans="19:23" x14ac:dyDescent="0.2">
      <c r="S1924" s="28" t="s">
        <v>179</v>
      </c>
      <c r="T1924" s="5">
        <v>1996</v>
      </c>
      <c r="U1924" s="233">
        <v>35160</v>
      </c>
      <c r="V1924" s="233" t="str">
        <f t="shared" ref="V1924:V1987" si="65">TEXT(MONTH(U1924),"00") &amp;TEXT(DAY(U1924),"00")</f>
        <v>0405</v>
      </c>
      <c r="W1924" s="4">
        <f t="shared" ref="W1924:W1987" si="66">YEAR(U1924)</f>
        <v>1996</v>
      </c>
    </row>
    <row r="1925" spans="19:23" x14ac:dyDescent="0.2">
      <c r="S1925" s="28" t="s">
        <v>180</v>
      </c>
      <c r="T1925" s="5">
        <v>1996</v>
      </c>
      <c r="U1925" s="233">
        <v>35161</v>
      </c>
      <c r="V1925" s="233" t="str">
        <f t="shared" si="65"/>
        <v>0406</v>
      </c>
      <c r="W1925" s="4">
        <f t="shared" si="66"/>
        <v>1996</v>
      </c>
    </row>
    <row r="1926" spans="19:23" x14ac:dyDescent="0.2">
      <c r="S1926" s="28" t="s">
        <v>181</v>
      </c>
      <c r="T1926" s="5">
        <v>1996</v>
      </c>
      <c r="U1926" s="233">
        <v>35162</v>
      </c>
      <c r="V1926" s="233" t="str">
        <f t="shared" si="65"/>
        <v>0407</v>
      </c>
      <c r="W1926" s="4">
        <f t="shared" si="66"/>
        <v>1996</v>
      </c>
    </row>
    <row r="1927" spans="19:23" x14ac:dyDescent="0.2">
      <c r="S1927" s="28" t="s">
        <v>182</v>
      </c>
      <c r="T1927" s="5">
        <v>1996</v>
      </c>
      <c r="U1927" s="233">
        <v>35163</v>
      </c>
      <c r="V1927" s="233" t="str">
        <f t="shared" si="65"/>
        <v>0408</v>
      </c>
      <c r="W1927" s="4">
        <f t="shared" si="66"/>
        <v>1996</v>
      </c>
    </row>
    <row r="1928" spans="19:23" x14ac:dyDescent="0.2">
      <c r="S1928" s="28" t="s">
        <v>183</v>
      </c>
      <c r="T1928" s="5">
        <v>1996</v>
      </c>
      <c r="U1928" s="233">
        <v>35164</v>
      </c>
      <c r="V1928" s="233" t="str">
        <f t="shared" si="65"/>
        <v>0409</v>
      </c>
      <c r="W1928" s="4">
        <f t="shared" si="66"/>
        <v>1996</v>
      </c>
    </row>
    <row r="1929" spans="19:23" x14ac:dyDescent="0.2">
      <c r="S1929" s="28" t="s">
        <v>184</v>
      </c>
      <c r="T1929" s="5">
        <v>1996</v>
      </c>
      <c r="U1929" s="233">
        <v>35165</v>
      </c>
      <c r="V1929" s="233" t="str">
        <f t="shared" si="65"/>
        <v>0410</v>
      </c>
      <c r="W1929" s="4">
        <f t="shared" si="66"/>
        <v>1996</v>
      </c>
    </row>
    <row r="1930" spans="19:23" x14ac:dyDescent="0.2">
      <c r="S1930" s="28" t="s">
        <v>185</v>
      </c>
      <c r="T1930" s="5">
        <v>1996</v>
      </c>
      <c r="U1930" s="233">
        <v>35166</v>
      </c>
      <c r="V1930" s="233" t="str">
        <f t="shared" si="65"/>
        <v>0411</v>
      </c>
      <c r="W1930" s="4">
        <f t="shared" si="66"/>
        <v>1996</v>
      </c>
    </row>
    <row r="1931" spans="19:23" x14ac:dyDescent="0.2">
      <c r="S1931" s="28" t="s">
        <v>186</v>
      </c>
      <c r="T1931" s="5">
        <v>1996</v>
      </c>
      <c r="U1931" s="233">
        <v>35167</v>
      </c>
      <c r="V1931" s="233" t="str">
        <f t="shared" si="65"/>
        <v>0412</v>
      </c>
      <c r="W1931" s="4">
        <f t="shared" si="66"/>
        <v>1996</v>
      </c>
    </row>
    <row r="1932" spans="19:23" x14ac:dyDescent="0.2">
      <c r="S1932" s="28" t="s">
        <v>187</v>
      </c>
      <c r="T1932" s="5">
        <v>1996</v>
      </c>
      <c r="U1932" s="233">
        <v>35168</v>
      </c>
      <c r="V1932" s="233" t="str">
        <f t="shared" si="65"/>
        <v>0413</v>
      </c>
      <c r="W1932" s="4">
        <f t="shared" si="66"/>
        <v>1996</v>
      </c>
    </row>
    <row r="1933" spans="19:23" x14ac:dyDescent="0.2">
      <c r="S1933" s="28" t="s">
        <v>188</v>
      </c>
      <c r="T1933" s="5">
        <v>1996</v>
      </c>
      <c r="U1933" s="233">
        <v>35169</v>
      </c>
      <c r="V1933" s="233" t="str">
        <f t="shared" si="65"/>
        <v>0414</v>
      </c>
      <c r="W1933" s="4">
        <f t="shared" si="66"/>
        <v>1996</v>
      </c>
    </row>
    <row r="1934" spans="19:23" x14ac:dyDescent="0.2">
      <c r="S1934" s="28" t="s">
        <v>189</v>
      </c>
      <c r="T1934" s="5">
        <v>1996</v>
      </c>
      <c r="U1934" s="233">
        <v>35170</v>
      </c>
      <c r="V1934" s="233" t="str">
        <f t="shared" si="65"/>
        <v>0415</v>
      </c>
      <c r="W1934" s="4">
        <f t="shared" si="66"/>
        <v>1996</v>
      </c>
    </row>
    <row r="1935" spans="19:23" x14ac:dyDescent="0.2">
      <c r="S1935" s="28" t="s">
        <v>190</v>
      </c>
      <c r="T1935" s="5">
        <v>1996</v>
      </c>
      <c r="U1935" s="233">
        <v>35171</v>
      </c>
      <c r="V1935" s="233" t="str">
        <f t="shared" si="65"/>
        <v>0416</v>
      </c>
      <c r="W1935" s="4">
        <f t="shared" si="66"/>
        <v>1996</v>
      </c>
    </row>
    <row r="1936" spans="19:23" x14ac:dyDescent="0.2">
      <c r="S1936" s="28" t="s">
        <v>191</v>
      </c>
      <c r="T1936" s="5">
        <v>1996</v>
      </c>
      <c r="U1936" s="233">
        <v>35172</v>
      </c>
      <c r="V1936" s="233" t="str">
        <f t="shared" si="65"/>
        <v>0417</v>
      </c>
      <c r="W1936" s="4">
        <f t="shared" si="66"/>
        <v>1996</v>
      </c>
    </row>
    <row r="1937" spans="19:23" x14ac:dyDescent="0.2">
      <c r="S1937" s="28" t="s">
        <v>192</v>
      </c>
      <c r="T1937" s="5">
        <v>1996</v>
      </c>
      <c r="U1937" s="233">
        <v>35173</v>
      </c>
      <c r="V1937" s="233" t="str">
        <f t="shared" si="65"/>
        <v>0418</v>
      </c>
      <c r="W1937" s="4">
        <f t="shared" si="66"/>
        <v>1996</v>
      </c>
    </row>
    <row r="1938" spans="19:23" x14ac:dyDescent="0.2">
      <c r="S1938" s="28" t="s">
        <v>193</v>
      </c>
      <c r="T1938" s="5">
        <v>1996</v>
      </c>
      <c r="U1938" s="233">
        <v>35174</v>
      </c>
      <c r="V1938" s="233" t="str">
        <f t="shared" si="65"/>
        <v>0419</v>
      </c>
      <c r="W1938" s="4">
        <f t="shared" si="66"/>
        <v>1996</v>
      </c>
    </row>
    <row r="1939" spans="19:23" x14ac:dyDescent="0.2">
      <c r="S1939" s="28" t="s">
        <v>194</v>
      </c>
      <c r="T1939" s="5">
        <v>1996</v>
      </c>
      <c r="U1939" s="233">
        <v>35175</v>
      </c>
      <c r="V1939" s="233" t="str">
        <f t="shared" si="65"/>
        <v>0420</v>
      </c>
      <c r="W1939" s="4">
        <f t="shared" si="66"/>
        <v>1996</v>
      </c>
    </row>
    <row r="1940" spans="19:23" x14ac:dyDescent="0.2">
      <c r="S1940" s="28" t="s">
        <v>195</v>
      </c>
      <c r="T1940" s="5">
        <v>1996</v>
      </c>
      <c r="U1940" s="233">
        <v>35176</v>
      </c>
      <c r="V1940" s="233" t="str">
        <f t="shared" si="65"/>
        <v>0421</v>
      </c>
      <c r="W1940" s="4">
        <f t="shared" si="66"/>
        <v>1996</v>
      </c>
    </row>
    <row r="1941" spans="19:23" x14ac:dyDescent="0.2">
      <c r="S1941" s="28" t="s">
        <v>196</v>
      </c>
      <c r="T1941" s="5">
        <v>1996</v>
      </c>
      <c r="U1941" s="233">
        <v>35177</v>
      </c>
      <c r="V1941" s="233" t="str">
        <f t="shared" si="65"/>
        <v>0422</v>
      </c>
      <c r="W1941" s="4">
        <f t="shared" si="66"/>
        <v>1996</v>
      </c>
    </row>
    <row r="1942" spans="19:23" x14ac:dyDescent="0.2">
      <c r="S1942" s="28" t="s">
        <v>197</v>
      </c>
      <c r="T1942" s="5">
        <v>1996</v>
      </c>
      <c r="U1942" s="233">
        <v>35178</v>
      </c>
      <c r="V1942" s="233" t="str">
        <f t="shared" si="65"/>
        <v>0423</v>
      </c>
      <c r="W1942" s="4">
        <f t="shared" si="66"/>
        <v>1996</v>
      </c>
    </row>
    <row r="1943" spans="19:23" x14ac:dyDescent="0.2">
      <c r="S1943" s="28" t="s">
        <v>198</v>
      </c>
      <c r="T1943" s="5">
        <v>1996</v>
      </c>
      <c r="U1943" s="233">
        <v>35179</v>
      </c>
      <c r="V1943" s="233" t="str">
        <f t="shared" si="65"/>
        <v>0424</v>
      </c>
      <c r="W1943" s="4">
        <f t="shared" si="66"/>
        <v>1996</v>
      </c>
    </row>
    <row r="1944" spans="19:23" x14ac:dyDescent="0.2">
      <c r="S1944" s="28" t="s">
        <v>199</v>
      </c>
      <c r="T1944" s="5">
        <v>1996</v>
      </c>
      <c r="U1944" s="233">
        <v>35180</v>
      </c>
      <c r="V1944" s="233" t="str">
        <f t="shared" si="65"/>
        <v>0425</v>
      </c>
      <c r="W1944" s="4">
        <f t="shared" si="66"/>
        <v>1996</v>
      </c>
    </row>
    <row r="1945" spans="19:23" x14ac:dyDescent="0.2">
      <c r="S1945" s="28" t="s">
        <v>200</v>
      </c>
      <c r="T1945" s="5">
        <v>1996</v>
      </c>
      <c r="U1945" s="233">
        <v>35181</v>
      </c>
      <c r="V1945" s="233" t="str">
        <f t="shared" si="65"/>
        <v>0426</v>
      </c>
      <c r="W1945" s="4">
        <f t="shared" si="66"/>
        <v>1996</v>
      </c>
    </row>
    <row r="1946" spans="19:23" x14ac:dyDescent="0.2">
      <c r="S1946" s="28" t="s">
        <v>201</v>
      </c>
      <c r="T1946" s="5">
        <v>1996</v>
      </c>
      <c r="U1946" s="233">
        <v>35182</v>
      </c>
      <c r="V1946" s="233" t="str">
        <f t="shared" si="65"/>
        <v>0427</v>
      </c>
      <c r="W1946" s="4">
        <f t="shared" si="66"/>
        <v>1996</v>
      </c>
    </row>
    <row r="1947" spans="19:23" x14ac:dyDescent="0.2">
      <c r="S1947" s="28" t="s">
        <v>202</v>
      </c>
      <c r="T1947" s="5">
        <v>1996</v>
      </c>
      <c r="U1947" s="233">
        <v>35183</v>
      </c>
      <c r="V1947" s="233" t="str">
        <f t="shared" si="65"/>
        <v>0428</v>
      </c>
      <c r="W1947" s="4">
        <f t="shared" si="66"/>
        <v>1996</v>
      </c>
    </row>
    <row r="1948" spans="19:23" x14ac:dyDescent="0.2">
      <c r="S1948" s="28" t="s">
        <v>203</v>
      </c>
      <c r="T1948" s="5">
        <v>1996</v>
      </c>
      <c r="U1948" s="233">
        <v>35184</v>
      </c>
      <c r="V1948" s="233" t="str">
        <f t="shared" si="65"/>
        <v>0429</v>
      </c>
      <c r="W1948" s="4">
        <f t="shared" si="66"/>
        <v>1996</v>
      </c>
    </row>
    <row r="1949" spans="19:23" x14ac:dyDescent="0.2">
      <c r="S1949" s="28" t="s">
        <v>204</v>
      </c>
      <c r="T1949" s="5">
        <v>1996</v>
      </c>
      <c r="U1949" s="233">
        <v>35185</v>
      </c>
      <c r="V1949" s="233" t="str">
        <f t="shared" si="65"/>
        <v>0430</v>
      </c>
      <c r="W1949" s="4">
        <f t="shared" si="66"/>
        <v>1996</v>
      </c>
    </row>
    <row r="1950" spans="19:23" x14ac:dyDescent="0.2">
      <c r="S1950" s="28" t="s">
        <v>205</v>
      </c>
      <c r="T1950" s="5">
        <v>1996</v>
      </c>
      <c r="U1950" s="233">
        <v>35186</v>
      </c>
      <c r="V1950" s="233" t="str">
        <f t="shared" si="65"/>
        <v>0501</v>
      </c>
      <c r="W1950" s="4">
        <f t="shared" si="66"/>
        <v>1996</v>
      </c>
    </row>
    <row r="1951" spans="19:23" x14ac:dyDescent="0.2">
      <c r="S1951" s="28" t="s">
        <v>206</v>
      </c>
      <c r="T1951" s="5">
        <v>1996</v>
      </c>
      <c r="U1951" s="233">
        <v>35187</v>
      </c>
      <c r="V1951" s="233" t="str">
        <f t="shared" si="65"/>
        <v>0502</v>
      </c>
      <c r="W1951" s="4">
        <f t="shared" si="66"/>
        <v>1996</v>
      </c>
    </row>
    <row r="1952" spans="19:23" x14ac:dyDescent="0.2">
      <c r="S1952" s="28" t="s">
        <v>207</v>
      </c>
      <c r="T1952" s="5">
        <v>1996</v>
      </c>
      <c r="U1952" s="233">
        <v>35188</v>
      </c>
      <c r="V1952" s="233" t="str">
        <f t="shared" si="65"/>
        <v>0503</v>
      </c>
      <c r="W1952" s="4">
        <f t="shared" si="66"/>
        <v>1996</v>
      </c>
    </row>
    <row r="1953" spans="19:23" x14ac:dyDescent="0.2">
      <c r="S1953" s="28" t="s">
        <v>208</v>
      </c>
      <c r="T1953" s="5">
        <v>1996</v>
      </c>
      <c r="U1953" s="233">
        <v>35189</v>
      </c>
      <c r="V1953" s="233" t="str">
        <f t="shared" si="65"/>
        <v>0504</v>
      </c>
      <c r="W1953" s="4">
        <f t="shared" si="66"/>
        <v>1996</v>
      </c>
    </row>
    <row r="1954" spans="19:23" x14ac:dyDescent="0.2">
      <c r="S1954" s="28" t="s">
        <v>209</v>
      </c>
      <c r="T1954" s="5">
        <v>1996</v>
      </c>
      <c r="U1954" s="233">
        <v>35190</v>
      </c>
      <c r="V1954" s="233" t="str">
        <f t="shared" si="65"/>
        <v>0505</v>
      </c>
      <c r="W1954" s="4">
        <f t="shared" si="66"/>
        <v>1996</v>
      </c>
    </row>
    <row r="1955" spans="19:23" x14ac:dyDescent="0.2">
      <c r="S1955" s="28" t="s">
        <v>210</v>
      </c>
      <c r="T1955" s="5">
        <v>1996</v>
      </c>
      <c r="U1955" s="233">
        <v>35191</v>
      </c>
      <c r="V1955" s="233" t="str">
        <f t="shared" si="65"/>
        <v>0506</v>
      </c>
      <c r="W1955" s="4">
        <f t="shared" si="66"/>
        <v>1996</v>
      </c>
    </row>
    <row r="1956" spans="19:23" x14ac:dyDescent="0.2">
      <c r="S1956" s="28" t="s">
        <v>211</v>
      </c>
      <c r="T1956" s="5">
        <v>1996</v>
      </c>
      <c r="U1956" s="233">
        <v>35192</v>
      </c>
      <c r="V1956" s="233" t="str">
        <f t="shared" si="65"/>
        <v>0507</v>
      </c>
      <c r="W1956" s="4">
        <f t="shared" si="66"/>
        <v>1996</v>
      </c>
    </row>
    <row r="1957" spans="19:23" x14ac:dyDescent="0.2">
      <c r="S1957" s="28" t="s">
        <v>212</v>
      </c>
      <c r="T1957" s="5">
        <v>1996</v>
      </c>
      <c r="U1957" s="233">
        <v>35193</v>
      </c>
      <c r="V1957" s="233" t="str">
        <f t="shared" si="65"/>
        <v>0508</v>
      </c>
      <c r="W1957" s="4">
        <f t="shared" si="66"/>
        <v>1996</v>
      </c>
    </row>
    <row r="1958" spans="19:23" x14ac:dyDescent="0.2">
      <c r="S1958" s="28" t="s">
        <v>213</v>
      </c>
      <c r="T1958" s="5">
        <v>1996</v>
      </c>
      <c r="U1958" s="233">
        <v>35194</v>
      </c>
      <c r="V1958" s="233" t="str">
        <f t="shared" si="65"/>
        <v>0509</v>
      </c>
      <c r="W1958" s="4">
        <f t="shared" si="66"/>
        <v>1996</v>
      </c>
    </row>
    <row r="1959" spans="19:23" x14ac:dyDescent="0.2">
      <c r="S1959" s="28" t="s">
        <v>214</v>
      </c>
      <c r="T1959" s="5">
        <v>1996</v>
      </c>
      <c r="U1959" s="233">
        <v>35195</v>
      </c>
      <c r="V1959" s="233" t="str">
        <f t="shared" si="65"/>
        <v>0510</v>
      </c>
      <c r="W1959" s="4">
        <f t="shared" si="66"/>
        <v>1996</v>
      </c>
    </row>
    <row r="1960" spans="19:23" x14ac:dyDescent="0.2">
      <c r="S1960" s="28" t="s">
        <v>215</v>
      </c>
      <c r="T1960" s="5">
        <v>1996</v>
      </c>
      <c r="U1960" s="233">
        <v>35196</v>
      </c>
      <c r="V1960" s="233" t="str">
        <f t="shared" si="65"/>
        <v>0511</v>
      </c>
      <c r="W1960" s="4">
        <f t="shared" si="66"/>
        <v>1996</v>
      </c>
    </row>
    <row r="1961" spans="19:23" x14ac:dyDescent="0.2">
      <c r="S1961" s="28" t="s">
        <v>216</v>
      </c>
      <c r="T1961" s="5">
        <v>1996</v>
      </c>
      <c r="U1961" s="233">
        <v>35197</v>
      </c>
      <c r="V1961" s="233" t="str">
        <f t="shared" si="65"/>
        <v>0512</v>
      </c>
      <c r="W1961" s="4">
        <f t="shared" si="66"/>
        <v>1996</v>
      </c>
    </row>
    <row r="1962" spans="19:23" x14ac:dyDescent="0.2">
      <c r="S1962" s="28" t="s">
        <v>217</v>
      </c>
      <c r="T1962" s="5">
        <v>1996</v>
      </c>
      <c r="U1962" s="233">
        <v>35198</v>
      </c>
      <c r="V1962" s="233" t="str">
        <f t="shared" si="65"/>
        <v>0513</v>
      </c>
      <c r="W1962" s="4">
        <f t="shared" si="66"/>
        <v>1996</v>
      </c>
    </row>
    <row r="1963" spans="19:23" x14ac:dyDescent="0.2">
      <c r="S1963" s="28" t="s">
        <v>218</v>
      </c>
      <c r="T1963" s="5">
        <v>1996</v>
      </c>
      <c r="U1963" s="233">
        <v>35199</v>
      </c>
      <c r="V1963" s="233" t="str">
        <f t="shared" si="65"/>
        <v>0514</v>
      </c>
      <c r="W1963" s="4">
        <f t="shared" si="66"/>
        <v>1996</v>
      </c>
    </row>
    <row r="1964" spans="19:23" x14ac:dyDescent="0.2">
      <c r="S1964" s="28" t="s">
        <v>219</v>
      </c>
      <c r="T1964" s="5">
        <v>1996</v>
      </c>
      <c r="U1964" s="233">
        <v>35200</v>
      </c>
      <c r="V1964" s="233" t="str">
        <f t="shared" si="65"/>
        <v>0515</v>
      </c>
      <c r="W1964" s="4">
        <f t="shared" si="66"/>
        <v>1996</v>
      </c>
    </row>
    <row r="1965" spans="19:23" x14ac:dyDescent="0.2">
      <c r="S1965" s="28" t="s">
        <v>220</v>
      </c>
      <c r="T1965" s="5">
        <v>1996</v>
      </c>
      <c r="U1965" s="233">
        <v>35201</v>
      </c>
      <c r="V1965" s="233" t="str">
        <f t="shared" si="65"/>
        <v>0516</v>
      </c>
      <c r="W1965" s="4">
        <f t="shared" si="66"/>
        <v>1996</v>
      </c>
    </row>
    <row r="1966" spans="19:23" x14ac:dyDescent="0.2">
      <c r="S1966" s="28" t="s">
        <v>221</v>
      </c>
      <c r="T1966" s="5">
        <v>1996</v>
      </c>
      <c r="U1966" s="233">
        <v>35202</v>
      </c>
      <c r="V1966" s="233" t="str">
        <f t="shared" si="65"/>
        <v>0517</v>
      </c>
      <c r="W1966" s="4">
        <f t="shared" si="66"/>
        <v>1996</v>
      </c>
    </row>
    <row r="1967" spans="19:23" x14ac:dyDescent="0.2">
      <c r="S1967" s="28" t="s">
        <v>222</v>
      </c>
      <c r="T1967" s="5">
        <v>1996</v>
      </c>
      <c r="U1967" s="233">
        <v>35203</v>
      </c>
      <c r="V1967" s="233" t="str">
        <f t="shared" si="65"/>
        <v>0518</v>
      </c>
      <c r="W1967" s="4">
        <f t="shared" si="66"/>
        <v>1996</v>
      </c>
    </row>
    <row r="1968" spans="19:23" x14ac:dyDescent="0.2">
      <c r="S1968" s="28" t="s">
        <v>223</v>
      </c>
      <c r="T1968" s="5">
        <v>1996</v>
      </c>
      <c r="U1968" s="233">
        <v>35204</v>
      </c>
      <c r="V1968" s="233" t="str">
        <f t="shared" si="65"/>
        <v>0519</v>
      </c>
      <c r="W1968" s="4">
        <f t="shared" si="66"/>
        <v>1996</v>
      </c>
    </row>
    <row r="1969" spans="19:23" x14ac:dyDescent="0.2">
      <c r="S1969" s="28" t="s">
        <v>224</v>
      </c>
      <c r="T1969" s="5">
        <v>1996</v>
      </c>
      <c r="U1969" s="233">
        <v>35205</v>
      </c>
      <c r="V1969" s="233" t="str">
        <f t="shared" si="65"/>
        <v>0520</v>
      </c>
      <c r="W1969" s="4">
        <f t="shared" si="66"/>
        <v>1996</v>
      </c>
    </row>
    <row r="1970" spans="19:23" x14ac:dyDescent="0.2">
      <c r="S1970" s="28" t="s">
        <v>225</v>
      </c>
      <c r="T1970" s="5">
        <v>1996</v>
      </c>
      <c r="U1970" s="233">
        <v>35206</v>
      </c>
      <c r="V1970" s="233" t="str">
        <f t="shared" si="65"/>
        <v>0521</v>
      </c>
      <c r="W1970" s="4">
        <f t="shared" si="66"/>
        <v>1996</v>
      </c>
    </row>
    <row r="1971" spans="19:23" x14ac:dyDescent="0.2">
      <c r="S1971" s="28" t="s">
        <v>226</v>
      </c>
      <c r="T1971" s="5">
        <v>1996</v>
      </c>
      <c r="U1971" s="233">
        <v>35207</v>
      </c>
      <c r="V1971" s="233" t="str">
        <f t="shared" si="65"/>
        <v>0522</v>
      </c>
      <c r="W1971" s="4">
        <f t="shared" si="66"/>
        <v>1996</v>
      </c>
    </row>
    <row r="1972" spans="19:23" x14ac:dyDescent="0.2">
      <c r="S1972" s="28" t="s">
        <v>227</v>
      </c>
      <c r="T1972" s="5">
        <v>1996</v>
      </c>
      <c r="U1972" s="233">
        <v>35208</v>
      </c>
      <c r="V1972" s="233" t="str">
        <f t="shared" si="65"/>
        <v>0523</v>
      </c>
      <c r="W1972" s="4">
        <f t="shared" si="66"/>
        <v>1996</v>
      </c>
    </row>
    <row r="1973" spans="19:23" x14ac:dyDescent="0.2">
      <c r="S1973" s="28" t="s">
        <v>228</v>
      </c>
      <c r="T1973" s="5">
        <v>1996</v>
      </c>
      <c r="U1973" s="233">
        <v>35209</v>
      </c>
      <c r="V1973" s="233" t="str">
        <f t="shared" si="65"/>
        <v>0524</v>
      </c>
      <c r="W1973" s="4">
        <f t="shared" si="66"/>
        <v>1996</v>
      </c>
    </row>
    <row r="1974" spans="19:23" x14ac:dyDescent="0.2">
      <c r="S1974" s="28" t="s">
        <v>229</v>
      </c>
      <c r="T1974" s="5">
        <v>1996</v>
      </c>
      <c r="U1974" s="233">
        <v>35210</v>
      </c>
      <c r="V1974" s="233" t="str">
        <f t="shared" si="65"/>
        <v>0525</v>
      </c>
      <c r="W1974" s="4">
        <f t="shared" si="66"/>
        <v>1996</v>
      </c>
    </row>
    <row r="1975" spans="19:23" x14ac:dyDescent="0.2">
      <c r="S1975" s="28" t="s">
        <v>230</v>
      </c>
      <c r="T1975" s="5">
        <v>1996</v>
      </c>
      <c r="U1975" s="233">
        <v>35211</v>
      </c>
      <c r="V1975" s="233" t="str">
        <f t="shared" si="65"/>
        <v>0526</v>
      </c>
      <c r="W1975" s="4">
        <f t="shared" si="66"/>
        <v>1996</v>
      </c>
    </row>
    <row r="1976" spans="19:23" x14ac:dyDescent="0.2">
      <c r="S1976" s="28" t="s">
        <v>231</v>
      </c>
      <c r="T1976" s="5">
        <v>1996</v>
      </c>
      <c r="U1976" s="233">
        <v>35212</v>
      </c>
      <c r="V1976" s="233" t="str">
        <f t="shared" si="65"/>
        <v>0527</v>
      </c>
      <c r="W1976" s="4">
        <f t="shared" si="66"/>
        <v>1996</v>
      </c>
    </row>
    <row r="1977" spans="19:23" x14ac:dyDescent="0.2">
      <c r="S1977" s="28" t="s">
        <v>232</v>
      </c>
      <c r="T1977" s="5">
        <v>1996</v>
      </c>
      <c r="U1977" s="233">
        <v>35213</v>
      </c>
      <c r="V1977" s="233" t="str">
        <f t="shared" si="65"/>
        <v>0528</v>
      </c>
      <c r="W1977" s="4">
        <f t="shared" si="66"/>
        <v>1996</v>
      </c>
    </row>
    <row r="1978" spans="19:23" x14ac:dyDescent="0.2">
      <c r="S1978" s="28" t="s">
        <v>233</v>
      </c>
      <c r="T1978" s="5">
        <v>1996</v>
      </c>
      <c r="U1978" s="233">
        <v>35214</v>
      </c>
      <c r="V1978" s="233" t="str">
        <f t="shared" si="65"/>
        <v>0529</v>
      </c>
      <c r="W1978" s="4">
        <f t="shared" si="66"/>
        <v>1996</v>
      </c>
    </row>
    <row r="1979" spans="19:23" x14ac:dyDescent="0.2">
      <c r="S1979" s="28" t="s">
        <v>234</v>
      </c>
      <c r="T1979" s="5">
        <v>1996</v>
      </c>
      <c r="U1979" s="233">
        <v>35215</v>
      </c>
      <c r="V1979" s="233" t="str">
        <f t="shared" si="65"/>
        <v>0530</v>
      </c>
      <c r="W1979" s="4">
        <f t="shared" si="66"/>
        <v>1996</v>
      </c>
    </row>
    <row r="1980" spans="19:23" x14ac:dyDescent="0.2">
      <c r="S1980" s="28" t="s">
        <v>235</v>
      </c>
      <c r="T1980" s="5">
        <v>1996</v>
      </c>
      <c r="U1980" s="233">
        <v>35216</v>
      </c>
      <c r="V1980" s="233" t="str">
        <f t="shared" si="65"/>
        <v>0531</v>
      </c>
      <c r="W1980" s="4">
        <f t="shared" si="66"/>
        <v>1996</v>
      </c>
    </row>
    <row r="1981" spans="19:23" x14ac:dyDescent="0.2">
      <c r="S1981" s="28" t="s">
        <v>236</v>
      </c>
      <c r="T1981" s="5">
        <v>1996</v>
      </c>
      <c r="U1981" s="233">
        <v>35217</v>
      </c>
      <c r="V1981" s="233" t="str">
        <f t="shared" si="65"/>
        <v>0601</v>
      </c>
      <c r="W1981" s="4">
        <f t="shared" si="66"/>
        <v>1996</v>
      </c>
    </row>
    <row r="1982" spans="19:23" x14ac:dyDescent="0.2">
      <c r="S1982" s="28" t="s">
        <v>237</v>
      </c>
      <c r="T1982" s="5">
        <v>1996</v>
      </c>
      <c r="U1982" s="233">
        <v>35218</v>
      </c>
      <c r="V1982" s="233" t="str">
        <f t="shared" si="65"/>
        <v>0602</v>
      </c>
      <c r="W1982" s="4">
        <f t="shared" si="66"/>
        <v>1996</v>
      </c>
    </row>
    <row r="1983" spans="19:23" x14ac:dyDescent="0.2">
      <c r="S1983" s="28" t="s">
        <v>238</v>
      </c>
      <c r="T1983" s="5">
        <v>1996</v>
      </c>
      <c r="U1983" s="233">
        <v>35219</v>
      </c>
      <c r="V1983" s="233" t="str">
        <f t="shared" si="65"/>
        <v>0603</v>
      </c>
      <c r="W1983" s="4">
        <f t="shared" si="66"/>
        <v>1996</v>
      </c>
    </row>
    <row r="1984" spans="19:23" x14ac:dyDescent="0.2">
      <c r="S1984" s="28" t="s">
        <v>239</v>
      </c>
      <c r="T1984" s="5">
        <v>1996</v>
      </c>
      <c r="U1984" s="233">
        <v>35220</v>
      </c>
      <c r="V1984" s="233" t="str">
        <f t="shared" si="65"/>
        <v>0604</v>
      </c>
      <c r="W1984" s="4">
        <f t="shared" si="66"/>
        <v>1996</v>
      </c>
    </row>
    <row r="1985" spans="19:23" x14ac:dyDescent="0.2">
      <c r="S1985" s="28" t="s">
        <v>240</v>
      </c>
      <c r="T1985" s="5">
        <v>1996</v>
      </c>
      <c r="U1985" s="233">
        <v>35221</v>
      </c>
      <c r="V1985" s="233" t="str">
        <f t="shared" si="65"/>
        <v>0605</v>
      </c>
      <c r="W1985" s="4">
        <f t="shared" si="66"/>
        <v>1996</v>
      </c>
    </row>
    <row r="1986" spans="19:23" x14ac:dyDescent="0.2">
      <c r="S1986" s="28" t="s">
        <v>241</v>
      </c>
      <c r="T1986" s="5">
        <v>1996</v>
      </c>
      <c r="U1986" s="233">
        <v>35222</v>
      </c>
      <c r="V1986" s="233" t="str">
        <f t="shared" si="65"/>
        <v>0606</v>
      </c>
      <c r="W1986" s="4">
        <f t="shared" si="66"/>
        <v>1996</v>
      </c>
    </row>
    <row r="1987" spans="19:23" x14ac:dyDescent="0.2">
      <c r="S1987" s="28" t="s">
        <v>242</v>
      </c>
      <c r="T1987" s="5">
        <v>1996</v>
      </c>
      <c r="U1987" s="233">
        <v>35223</v>
      </c>
      <c r="V1987" s="233" t="str">
        <f t="shared" si="65"/>
        <v>0607</v>
      </c>
      <c r="W1987" s="4">
        <f t="shared" si="66"/>
        <v>1996</v>
      </c>
    </row>
    <row r="1988" spans="19:23" x14ac:dyDescent="0.2">
      <c r="S1988" s="28" t="s">
        <v>243</v>
      </c>
      <c r="T1988" s="5">
        <v>1996</v>
      </c>
      <c r="U1988" s="233">
        <v>35224</v>
      </c>
      <c r="V1988" s="233" t="str">
        <f t="shared" ref="V1988:V2051" si="67">TEXT(MONTH(U1988),"00") &amp;TEXT(DAY(U1988),"00")</f>
        <v>0608</v>
      </c>
      <c r="W1988" s="4">
        <f t="shared" ref="W1988:W2051" si="68">YEAR(U1988)</f>
        <v>1996</v>
      </c>
    </row>
    <row r="1989" spans="19:23" x14ac:dyDescent="0.2">
      <c r="S1989" s="28" t="s">
        <v>244</v>
      </c>
      <c r="T1989" s="5">
        <v>1996</v>
      </c>
      <c r="U1989" s="233">
        <v>35225</v>
      </c>
      <c r="V1989" s="233" t="str">
        <f t="shared" si="67"/>
        <v>0609</v>
      </c>
      <c r="W1989" s="4">
        <f t="shared" si="68"/>
        <v>1996</v>
      </c>
    </row>
    <row r="1990" spans="19:23" x14ac:dyDescent="0.2">
      <c r="S1990" s="28" t="s">
        <v>245</v>
      </c>
      <c r="T1990" s="5">
        <v>1996</v>
      </c>
      <c r="U1990" s="233">
        <v>35226</v>
      </c>
      <c r="V1990" s="233" t="str">
        <f t="shared" si="67"/>
        <v>0610</v>
      </c>
      <c r="W1990" s="4">
        <f t="shared" si="68"/>
        <v>1996</v>
      </c>
    </row>
    <row r="1991" spans="19:23" x14ac:dyDescent="0.2">
      <c r="S1991" s="28" t="s">
        <v>246</v>
      </c>
      <c r="T1991" s="5">
        <v>1996</v>
      </c>
      <c r="U1991" s="233">
        <v>35227</v>
      </c>
      <c r="V1991" s="233" t="str">
        <f t="shared" si="67"/>
        <v>0611</v>
      </c>
      <c r="W1991" s="4">
        <f t="shared" si="68"/>
        <v>1996</v>
      </c>
    </row>
    <row r="1992" spans="19:23" x14ac:dyDescent="0.2">
      <c r="S1992" s="28" t="s">
        <v>247</v>
      </c>
      <c r="T1992" s="5">
        <v>1996</v>
      </c>
      <c r="U1992" s="233">
        <v>35228</v>
      </c>
      <c r="V1992" s="233" t="str">
        <f t="shared" si="67"/>
        <v>0612</v>
      </c>
      <c r="W1992" s="4">
        <f t="shared" si="68"/>
        <v>1996</v>
      </c>
    </row>
    <row r="1993" spans="19:23" x14ac:dyDescent="0.2">
      <c r="S1993" s="28" t="s">
        <v>248</v>
      </c>
      <c r="T1993" s="5">
        <v>1996</v>
      </c>
      <c r="U1993" s="233">
        <v>35229</v>
      </c>
      <c r="V1993" s="233" t="str">
        <f t="shared" si="67"/>
        <v>0613</v>
      </c>
      <c r="W1993" s="4">
        <f t="shared" si="68"/>
        <v>1996</v>
      </c>
    </row>
    <row r="1994" spans="19:23" x14ac:dyDescent="0.2">
      <c r="S1994" s="28" t="s">
        <v>249</v>
      </c>
      <c r="T1994" s="5">
        <v>1996</v>
      </c>
      <c r="U1994" s="233">
        <v>35230</v>
      </c>
      <c r="V1994" s="233" t="str">
        <f t="shared" si="67"/>
        <v>0614</v>
      </c>
      <c r="W1994" s="4">
        <f t="shared" si="68"/>
        <v>1996</v>
      </c>
    </row>
    <row r="1995" spans="19:23" x14ac:dyDescent="0.2">
      <c r="S1995" s="28" t="s">
        <v>250</v>
      </c>
      <c r="T1995" s="5">
        <v>1996</v>
      </c>
      <c r="U1995" s="233">
        <v>35231</v>
      </c>
      <c r="V1995" s="233" t="str">
        <f t="shared" si="67"/>
        <v>0615</v>
      </c>
      <c r="W1995" s="4">
        <f t="shared" si="68"/>
        <v>1996</v>
      </c>
    </row>
    <row r="1996" spans="19:23" x14ac:dyDescent="0.2">
      <c r="S1996" s="28" t="s">
        <v>251</v>
      </c>
      <c r="T1996" s="5">
        <v>1996</v>
      </c>
      <c r="U1996" s="233">
        <v>35232</v>
      </c>
      <c r="V1996" s="233" t="str">
        <f t="shared" si="67"/>
        <v>0616</v>
      </c>
      <c r="W1996" s="4">
        <f t="shared" si="68"/>
        <v>1996</v>
      </c>
    </row>
    <row r="1997" spans="19:23" x14ac:dyDescent="0.2">
      <c r="S1997" s="28" t="s">
        <v>252</v>
      </c>
      <c r="T1997" s="5">
        <v>1996</v>
      </c>
      <c r="U1997" s="233">
        <v>35233</v>
      </c>
      <c r="V1997" s="233" t="str">
        <f t="shared" si="67"/>
        <v>0617</v>
      </c>
      <c r="W1997" s="4">
        <f t="shared" si="68"/>
        <v>1996</v>
      </c>
    </row>
    <row r="1998" spans="19:23" x14ac:dyDescent="0.2">
      <c r="S1998" s="28" t="s">
        <v>253</v>
      </c>
      <c r="T1998" s="5">
        <v>1996</v>
      </c>
      <c r="U1998" s="233">
        <v>35234</v>
      </c>
      <c r="V1998" s="233" t="str">
        <f t="shared" si="67"/>
        <v>0618</v>
      </c>
      <c r="W1998" s="4">
        <f t="shared" si="68"/>
        <v>1996</v>
      </c>
    </row>
    <row r="1999" spans="19:23" x14ac:dyDescent="0.2">
      <c r="S1999" s="28" t="s">
        <v>254</v>
      </c>
      <c r="T1999" s="5">
        <v>1996</v>
      </c>
      <c r="U1999" s="233">
        <v>35235</v>
      </c>
      <c r="V1999" s="233" t="str">
        <f t="shared" si="67"/>
        <v>0619</v>
      </c>
      <c r="W1999" s="4">
        <f t="shared" si="68"/>
        <v>1996</v>
      </c>
    </row>
    <row r="2000" spans="19:23" x14ac:dyDescent="0.2">
      <c r="S2000" s="28" t="s">
        <v>255</v>
      </c>
      <c r="T2000" s="5">
        <v>1996</v>
      </c>
      <c r="U2000" s="233">
        <v>35236</v>
      </c>
      <c r="V2000" s="233" t="str">
        <f t="shared" si="67"/>
        <v>0620</v>
      </c>
      <c r="W2000" s="4">
        <f t="shared" si="68"/>
        <v>1996</v>
      </c>
    </row>
    <row r="2001" spans="19:23" x14ac:dyDescent="0.2">
      <c r="S2001" s="28" t="s">
        <v>256</v>
      </c>
      <c r="T2001" s="5">
        <v>1996</v>
      </c>
      <c r="U2001" s="233">
        <v>35237</v>
      </c>
      <c r="V2001" s="233" t="str">
        <f t="shared" si="67"/>
        <v>0621</v>
      </c>
      <c r="W2001" s="4">
        <f t="shared" si="68"/>
        <v>1996</v>
      </c>
    </row>
    <row r="2002" spans="19:23" x14ac:dyDescent="0.2">
      <c r="S2002" s="28" t="s">
        <v>257</v>
      </c>
      <c r="T2002" s="5">
        <v>1996</v>
      </c>
      <c r="U2002" s="233">
        <v>35238</v>
      </c>
      <c r="V2002" s="233" t="str">
        <f t="shared" si="67"/>
        <v>0622</v>
      </c>
      <c r="W2002" s="4">
        <f t="shared" si="68"/>
        <v>1996</v>
      </c>
    </row>
    <row r="2003" spans="19:23" x14ac:dyDescent="0.2">
      <c r="S2003" s="28" t="s">
        <v>258</v>
      </c>
      <c r="T2003" s="5">
        <v>1996</v>
      </c>
      <c r="U2003" s="233">
        <v>35239</v>
      </c>
      <c r="V2003" s="233" t="str">
        <f t="shared" si="67"/>
        <v>0623</v>
      </c>
      <c r="W2003" s="4">
        <f t="shared" si="68"/>
        <v>1996</v>
      </c>
    </row>
    <row r="2004" spans="19:23" x14ac:dyDescent="0.2">
      <c r="S2004" s="28" t="s">
        <v>259</v>
      </c>
      <c r="T2004" s="5">
        <v>1996</v>
      </c>
      <c r="U2004" s="233">
        <v>35240</v>
      </c>
      <c r="V2004" s="233" t="str">
        <f t="shared" si="67"/>
        <v>0624</v>
      </c>
      <c r="W2004" s="4">
        <f t="shared" si="68"/>
        <v>1996</v>
      </c>
    </row>
    <row r="2005" spans="19:23" x14ac:dyDescent="0.2">
      <c r="S2005" s="28" t="s">
        <v>260</v>
      </c>
      <c r="T2005" s="5">
        <v>1996</v>
      </c>
      <c r="U2005" s="233">
        <v>35241</v>
      </c>
      <c r="V2005" s="233" t="str">
        <f t="shared" si="67"/>
        <v>0625</v>
      </c>
      <c r="W2005" s="4">
        <f t="shared" si="68"/>
        <v>1996</v>
      </c>
    </row>
    <row r="2006" spans="19:23" x14ac:dyDescent="0.2">
      <c r="S2006" s="28" t="s">
        <v>261</v>
      </c>
      <c r="T2006" s="5">
        <v>1996</v>
      </c>
      <c r="U2006" s="233">
        <v>35242</v>
      </c>
      <c r="V2006" s="233" t="str">
        <f t="shared" si="67"/>
        <v>0626</v>
      </c>
      <c r="W2006" s="4">
        <f t="shared" si="68"/>
        <v>1996</v>
      </c>
    </row>
    <row r="2007" spans="19:23" x14ac:dyDescent="0.2">
      <c r="S2007" s="28" t="s">
        <v>262</v>
      </c>
      <c r="T2007" s="5">
        <v>1996</v>
      </c>
      <c r="U2007" s="233">
        <v>35243</v>
      </c>
      <c r="V2007" s="233" t="str">
        <f t="shared" si="67"/>
        <v>0627</v>
      </c>
      <c r="W2007" s="4">
        <f t="shared" si="68"/>
        <v>1996</v>
      </c>
    </row>
    <row r="2008" spans="19:23" x14ac:dyDescent="0.2">
      <c r="S2008" s="28" t="s">
        <v>263</v>
      </c>
      <c r="T2008" s="5">
        <v>1996</v>
      </c>
      <c r="U2008" s="233">
        <v>35244</v>
      </c>
      <c r="V2008" s="233" t="str">
        <f t="shared" si="67"/>
        <v>0628</v>
      </c>
      <c r="W2008" s="4">
        <f t="shared" si="68"/>
        <v>1996</v>
      </c>
    </row>
    <row r="2009" spans="19:23" x14ac:dyDescent="0.2">
      <c r="S2009" s="28" t="s">
        <v>264</v>
      </c>
      <c r="T2009" s="5">
        <v>1996</v>
      </c>
      <c r="U2009" s="233">
        <v>35245</v>
      </c>
      <c r="V2009" s="233" t="str">
        <f t="shared" si="67"/>
        <v>0629</v>
      </c>
      <c r="W2009" s="4">
        <f t="shared" si="68"/>
        <v>1996</v>
      </c>
    </row>
    <row r="2010" spans="19:23" x14ac:dyDescent="0.2">
      <c r="S2010" s="28" t="s">
        <v>265</v>
      </c>
      <c r="T2010" s="5">
        <v>1996</v>
      </c>
      <c r="U2010" s="233">
        <v>35246</v>
      </c>
      <c r="V2010" s="233" t="str">
        <f t="shared" si="67"/>
        <v>0630</v>
      </c>
      <c r="W2010" s="4">
        <f t="shared" si="68"/>
        <v>1996</v>
      </c>
    </row>
    <row r="2011" spans="19:23" x14ac:dyDescent="0.2">
      <c r="S2011" s="28" t="s">
        <v>266</v>
      </c>
      <c r="T2011" s="5">
        <v>1996</v>
      </c>
      <c r="U2011" s="233">
        <v>35247</v>
      </c>
      <c r="V2011" s="233" t="str">
        <f t="shared" si="67"/>
        <v>0701</v>
      </c>
      <c r="W2011" s="4">
        <f t="shared" si="68"/>
        <v>1996</v>
      </c>
    </row>
    <row r="2012" spans="19:23" x14ac:dyDescent="0.2">
      <c r="S2012" s="28" t="s">
        <v>267</v>
      </c>
      <c r="T2012" s="5">
        <v>1996</v>
      </c>
      <c r="U2012" s="233">
        <v>35248</v>
      </c>
      <c r="V2012" s="233" t="str">
        <f t="shared" si="67"/>
        <v>0702</v>
      </c>
      <c r="W2012" s="4">
        <f t="shared" si="68"/>
        <v>1996</v>
      </c>
    </row>
    <row r="2013" spans="19:23" x14ac:dyDescent="0.2">
      <c r="S2013" s="28" t="s">
        <v>268</v>
      </c>
      <c r="T2013" s="5">
        <v>1996</v>
      </c>
      <c r="U2013" s="233">
        <v>35249</v>
      </c>
      <c r="V2013" s="233" t="str">
        <f t="shared" si="67"/>
        <v>0703</v>
      </c>
      <c r="W2013" s="4">
        <f t="shared" si="68"/>
        <v>1996</v>
      </c>
    </row>
    <row r="2014" spans="19:23" x14ac:dyDescent="0.2">
      <c r="S2014" s="28" t="s">
        <v>269</v>
      </c>
      <c r="T2014" s="5">
        <v>1996</v>
      </c>
      <c r="U2014" s="233">
        <v>35250</v>
      </c>
      <c r="V2014" s="233" t="str">
        <f t="shared" si="67"/>
        <v>0704</v>
      </c>
      <c r="W2014" s="4">
        <f t="shared" si="68"/>
        <v>1996</v>
      </c>
    </row>
    <row r="2015" spans="19:23" x14ac:dyDescent="0.2">
      <c r="S2015" s="28" t="s">
        <v>270</v>
      </c>
      <c r="T2015" s="5">
        <v>1996</v>
      </c>
      <c r="U2015" s="233">
        <v>35251</v>
      </c>
      <c r="V2015" s="233" t="str">
        <f t="shared" si="67"/>
        <v>0705</v>
      </c>
      <c r="W2015" s="4">
        <f t="shared" si="68"/>
        <v>1996</v>
      </c>
    </row>
    <row r="2016" spans="19:23" x14ac:dyDescent="0.2">
      <c r="S2016" s="28" t="s">
        <v>271</v>
      </c>
      <c r="T2016" s="5">
        <v>1996</v>
      </c>
      <c r="U2016" s="233">
        <v>35252</v>
      </c>
      <c r="V2016" s="233" t="str">
        <f t="shared" si="67"/>
        <v>0706</v>
      </c>
      <c r="W2016" s="4">
        <f t="shared" si="68"/>
        <v>1996</v>
      </c>
    </row>
    <row r="2017" spans="19:23" x14ac:dyDescent="0.2">
      <c r="S2017" s="28" t="s">
        <v>272</v>
      </c>
      <c r="T2017" s="5">
        <v>1996</v>
      </c>
      <c r="U2017" s="233">
        <v>35253</v>
      </c>
      <c r="V2017" s="233" t="str">
        <f t="shared" si="67"/>
        <v>0707</v>
      </c>
      <c r="W2017" s="4">
        <f t="shared" si="68"/>
        <v>1996</v>
      </c>
    </row>
    <row r="2018" spans="19:23" x14ac:dyDescent="0.2">
      <c r="S2018" s="28" t="s">
        <v>273</v>
      </c>
      <c r="T2018" s="5">
        <v>1996</v>
      </c>
      <c r="U2018" s="233">
        <v>35254</v>
      </c>
      <c r="V2018" s="233" t="str">
        <f t="shared" si="67"/>
        <v>0708</v>
      </c>
      <c r="W2018" s="4">
        <f t="shared" si="68"/>
        <v>1996</v>
      </c>
    </row>
    <row r="2019" spans="19:23" x14ac:dyDescent="0.2">
      <c r="S2019" s="28" t="s">
        <v>274</v>
      </c>
      <c r="T2019" s="5">
        <v>1996</v>
      </c>
      <c r="U2019" s="233">
        <v>35255</v>
      </c>
      <c r="V2019" s="233" t="str">
        <f t="shared" si="67"/>
        <v>0709</v>
      </c>
      <c r="W2019" s="4">
        <f t="shared" si="68"/>
        <v>1996</v>
      </c>
    </row>
    <row r="2020" spans="19:23" x14ac:dyDescent="0.2">
      <c r="S2020" s="28" t="s">
        <v>275</v>
      </c>
      <c r="T2020" s="5">
        <v>1996</v>
      </c>
      <c r="U2020" s="233">
        <v>35256</v>
      </c>
      <c r="V2020" s="233" t="str">
        <f t="shared" si="67"/>
        <v>0710</v>
      </c>
      <c r="W2020" s="4">
        <f t="shared" si="68"/>
        <v>1996</v>
      </c>
    </row>
    <row r="2021" spans="19:23" x14ac:dyDescent="0.2">
      <c r="S2021" s="28" t="s">
        <v>276</v>
      </c>
      <c r="T2021" s="5">
        <v>1996</v>
      </c>
      <c r="U2021" s="233">
        <v>35257</v>
      </c>
      <c r="V2021" s="233" t="str">
        <f t="shared" si="67"/>
        <v>0711</v>
      </c>
      <c r="W2021" s="4">
        <f t="shared" si="68"/>
        <v>1996</v>
      </c>
    </row>
    <row r="2022" spans="19:23" x14ac:dyDescent="0.2">
      <c r="S2022" s="28" t="s">
        <v>277</v>
      </c>
      <c r="T2022" s="5">
        <v>1996</v>
      </c>
      <c r="U2022" s="233">
        <v>35258</v>
      </c>
      <c r="V2022" s="233" t="str">
        <f t="shared" si="67"/>
        <v>0712</v>
      </c>
      <c r="W2022" s="4">
        <f t="shared" si="68"/>
        <v>1996</v>
      </c>
    </row>
    <row r="2023" spans="19:23" x14ac:dyDescent="0.2">
      <c r="S2023" s="28" t="s">
        <v>278</v>
      </c>
      <c r="T2023" s="5">
        <v>1996</v>
      </c>
      <c r="U2023" s="233">
        <v>35259</v>
      </c>
      <c r="V2023" s="233" t="str">
        <f t="shared" si="67"/>
        <v>0713</v>
      </c>
      <c r="W2023" s="4">
        <f t="shared" si="68"/>
        <v>1996</v>
      </c>
    </row>
    <row r="2024" spans="19:23" x14ac:dyDescent="0.2">
      <c r="S2024" s="28" t="s">
        <v>279</v>
      </c>
      <c r="T2024" s="5">
        <v>1996</v>
      </c>
      <c r="U2024" s="233">
        <v>35260</v>
      </c>
      <c r="V2024" s="233" t="str">
        <f t="shared" si="67"/>
        <v>0714</v>
      </c>
      <c r="W2024" s="4">
        <f t="shared" si="68"/>
        <v>1996</v>
      </c>
    </row>
    <row r="2025" spans="19:23" x14ac:dyDescent="0.2">
      <c r="S2025" s="28" t="s">
        <v>280</v>
      </c>
      <c r="T2025" s="5">
        <v>1996</v>
      </c>
      <c r="U2025" s="233">
        <v>35261</v>
      </c>
      <c r="V2025" s="233" t="str">
        <f t="shared" si="67"/>
        <v>0715</v>
      </c>
      <c r="W2025" s="4">
        <f t="shared" si="68"/>
        <v>1996</v>
      </c>
    </row>
    <row r="2026" spans="19:23" x14ac:dyDescent="0.2">
      <c r="S2026" s="28" t="s">
        <v>281</v>
      </c>
      <c r="T2026" s="5">
        <v>1996</v>
      </c>
      <c r="U2026" s="233">
        <v>35262</v>
      </c>
      <c r="V2026" s="233" t="str">
        <f t="shared" si="67"/>
        <v>0716</v>
      </c>
      <c r="W2026" s="4">
        <f t="shared" si="68"/>
        <v>1996</v>
      </c>
    </row>
    <row r="2027" spans="19:23" x14ac:dyDescent="0.2">
      <c r="S2027" s="28" t="s">
        <v>282</v>
      </c>
      <c r="T2027" s="5">
        <v>1996</v>
      </c>
      <c r="U2027" s="233">
        <v>35263</v>
      </c>
      <c r="V2027" s="233" t="str">
        <f t="shared" si="67"/>
        <v>0717</v>
      </c>
      <c r="W2027" s="4">
        <f t="shared" si="68"/>
        <v>1996</v>
      </c>
    </row>
    <row r="2028" spans="19:23" x14ac:dyDescent="0.2">
      <c r="S2028" s="28" t="s">
        <v>283</v>
      </c>
      <c r="T2028" s="5">
        <v>1996</v>
      </c>
      <c r="U2028" s="233">
        <v>35264</v>
      </c>
      <c r="V2028" s="233" t="str">
        <f t="shared" si="67"/>
        <v>0718</v>
      </c>
      <c r="W2028" s="4">
        <f t="shared" si="68"/>
        <v>1996</v>
      </c>
    </row>
    <row r="2029" spans="19:23" x14ac:dyDescent="0.2">
      <c r="S2029" s="28" t="s">
        <v>284</v>
      </c>
      <c r="T2029" s="5">
        <v>1996</v>
      </c>
      <c r="U2029" s="233">
        <v>35265</v>
      </c>
      <c r="V2029" s="233" t="str">
        <f t="shared" si="67"/>
        <v>0719</v>
      </c>
      <c r="W2029" s="4">
        <f t="shared" si="68"/>
        <v>1996</v>
      </c>
    </row>
    <row r="2030" spans="19:23" x14ac:dyDescent="0.2">
      <c r="S2030" s="28" t="s">
        <v>285</v>
      </c>
      <c r="T2030" s="5">
        <v>1996</v>
      </c>
      <c r="U2030" s="233">
        <v>35266</v>
      </c>
      <c r="V2030" s="233" t="str">
        <f t="shared" si="67"/>
        <v>0720</v>
      </c>
      <c r="W2030" s="4">
        <f t="shared" si="68"/>
        <v>1996</v>
      </c>
    </row>
    <row r="2031" spans="19:23" x14ac:dyDescent="0.2">
      <c r="S2031" s="28" t="s">
        <v>286</v>
      </c>
      <c r="T2031" s="5">
        <v>1996</v>
      </c>
      <c r="U2031" s="233">
        <v>35267</v>
      </c>
      <c r="V2031" s="233" t="str">
        <f t="shared" si="67"/>
        <v>0721</v>
      </c>
      <c r="W2031" s="4">
        <f t="shared" si="68"/>
        <v>1996</v>
      </c>
    </row>
    <row r="2032" spans="19:23" x14ac:dyDescent="0.2">
      <c r="S2032" s="28" t="s">
        <v>287</v>
      </c>
      <c r="T2032" s="5">
        <v>1996</v>
      </c>
      <c r="U2032" s="233">
        <v>35268</v>
      </c>
      <c r="V2032" s="233" t="str">
        <f t="shared" si="67"/>
        <v>0722</v>
      </c>
      <c r="W2032" s="4">
        <f t="shared" si="68"/>
        <v>1996</v>
      </c>
    </row>
    <row r="2033" spans="19:23" x14ac:dyDescent="0.2">
      <c r="S2033" s="28" t="s">
        <v>288</v>
      </c>
      <c r="T2033" s="5">
        <v>1996</v>
      </c>
      <c r="U2033" s="233">
        <v>35269</v>
      </c>
      <c r="V2033" s="233" t="str">
        <f t="shared" si="67"/>
        <v>0723</v>
      </c>
      <c r="W2033" s="4">
        <f t="shared" si="68"/>
        <v>1996</v>
      </c>
    </row>
    <row r="2034" spans="19:23" x14ac:dyDescent="0.2">
      <c r="S2034" s="28" t="s">
        <v>289</v>
      </c>
      <c r="T2034" s="5">
        <v>1996</v>
      </c>
      <c r="U2034" s="233">
        <v>35270</v>
      </c>
      <c r="V2034" s="233" t="str">
        <f t="shared" si="67"/>
        <v>0724</v>
      </c>
      <c r="W2034" s="4">
        <f t="shared" si="68"/>
        <v>1996</v>
      </c>
    </row>
    <row r="2035" spans="19:23" x14ac:dyDescent="0.2">
      <c r="S2035" s="28" t="s">
        <v>290</v>
      </c>
      <c r="T2035" s="5">
        <v>1996</v>
      </c>
      <c r="U2035" s="233">
        <v>35271</v>
      </c>
      <c r="V2035" s="233" t="str">
        <f t="shared" si="67"/>
        <v>0725</v>
      </c>
      <c r="W2035" s="4">
        <f t="shared" si="68"/>
        <v>1996</v>
      </c>
    </row>
    <row r="2036" spans="19:23" x14ac:dyDescent="0.2">
      <c r="S2036" s="28" t="s">
        <v>291</v>
      </c>
      <c r="T2036" s="5">
        <v>1996</v>
      </c>
      <c r="U2036" s="233">
        <v>35272</v>
      </c>
      <c r="V2036" s="233" t="str">
        <f t="shared" si="67"/>
        <v>0726</v>
      </c>
      <c r="W2036" s="4">
        <f t="shared" si="68"/>
        <v>1996</v>
      </c>
    </row>
    <row r="2037" spans="19:23" x14ac:dyDescent="0.2">
      <c r="S2037" s="28" t="s">
        <v>292</v>
      </c>
      <c r="T2037" s="5">
        <v>1996</v>
      </c>
      <c r="U2037" s="233">
        <v>35273</v>
      </c>
      <c r="V2037" s="233" t="str">
        <f t="shared" si="67"/>
        <v>0727</v>
      </c>
      <c r="W2037" s="4">
        <f t="shared" si="68"/>
        <v>1996</v>
      </c>
    </row>
    <row r="2038" spans="19:23" x14ac:dyDescent="0.2">
      <c r="S2038" s="28" t="s">
        <v>293</v>
      </c>
      <c r="T2038" s="5">
        <v>1996</v>
      </c>
      <c r="U2038" s="233">
        <v>35274</v>
      </c>
      <c r="V2038" s="233" t="str">
        <f t="shared" si="67"/>
        <v>0728</v>
      </c>
      <c r="W2038" s="4">
        <f t="shared" si="68"/>
        <v>1996</v>
      </c>
    </row>
    <row r="2039" spans="19:23" x14ac:dyDescent="0.2">
      <c r="S2039" s="28" t="s">
        <v>294</v>
      </c>
      <c r="T2039" s="5">
        <v>1996</v>
      </c>
      <c r="U2039" s="233">
        <v>35275</v>
      </c>
      <c r="V2039" s="233" t="str">
        <f t="shared" si="67"/>
        <v>0729</v>
      </c>
      <c r="W2039" s="4">
        <f t="shared" si="68"/>
        <v>1996</v>
      </c>
    </row>
    <row r="2040" spans="19:23" x14ac:dyDescent="0.2">
      <c r="S2040" s="28" t="s">
        <v>295</v>
      </c>
      <c r="T2040" s="5">
        <v>1996</v>
      </c>
      <c r="U2040" s="233">
        <v>35276</v>
      </c>
      <c r="V2040" s="233" t="str">
        <f t="shared" si="67"/>
        <v>0730</v>
      </c>
      <c r="W2040" s="4">
        <f t="shared" si="68"/>
        <v>1996</v>
      </c>
    </row>
    <row r="2041" spans="19:23" x14ac:dyDescent="0.2">
      <c r="S2041" s="28" t="s">
        <v>296</v>
      </c>
      <c r="T2041" s="5">
        <v>1996</v>
      </c>
      <c r="U2041" s="233">
        <v>35277</v>
      </c>
      <c r="V2041" s="233" t="str">
        <f t="shared" si="67"/>
        <v>0731</v>
      </c>
      <c r="W2041" s="4">
        <f t="shared" si="68"/>
        <v>1996</v>
      </c>
    </row>
    <row r="2042" spans="19:23" x14ac:dyDescent="0.2">
      <c r="S2042" s="28" t="s">
        <v>297</v>
      </c>
      <c r="T2042" s="5">
        <v>1996</v>
      </c>
      <c r="U2042" s="233">
        <v>35278</v>
      </c>
      <c r="V2042" s="233" t="str">
        <f t="shared" si="67"/>
        <v>0801</v>
      </c>
      <c r="W2042" s="4">
        <f t="shared" si="68"/>
        <v>1996</v>
      </c>
    </row>
    <row r="2043" spans="19:23" x14ac:dyDescent="0.2">
      <c r="S2043" s="28" t="s">
        <v>298</v>
      </c>
      <c r="T2043" s="5">
        <v>1996</v>
      </c>
      <c r="U2043" s="233">
        <v>35279</v>
      </c>
      <c r="V2043" s="233" t="str">
        <f t="shared" si="67"/>
        <v>0802</v>
      </c>
      <c r="W2043" s="4">
        <f t="shared" si="68"/>
        <v>1996</v>
      </c>
    </row>
    <row r="2044" spans="19:23" x14ac:dyDescent="0.2">
      <c r="S2044" s="28" t="s">
        <v>299</v>
      </c>
      <c r="T2044" s="5">
        <v>1996</v>
      </c>
      <c r="U2044" s="233">
        <v>35280</v>
      </c>
      <c r="V2044" s="233" t="str">
        <f t="shared" si="67"/>
        <v>0803</v>
      </c>
      <c r="W2044" s="4">
        <f t="shared" si="68"/>
        <v>1996</v>
      </c>
    </row>
    <row r="2045" spans="19:23" x14ac:dyDescent="0.2">
      <c r="S2045" s="28" t="s">
        <v>300</v>
      </c>
      <c r="T2045" s="5">
        <v>1996</v>
      </c>
      <c r="U2045" s="233">
        <v>35281</v>
      </c>
      <c r="V2045" s="233" t="str">
        <f t="shared" si="67"/>
        <v>0804</v>
      </c>
      <c r="W2045" s="4">
        <f t="shared" si="68"/>
        <v>1996</v>
      </c>
    </row>
    <row r="2046" spans="19:23" x14ac:dyDescent="0.2">
      <c r="S2046" s="28" t="s">
        <v>301</v>
      </c>
      <c r="T2046" s="5">
        <v>1996</v>
      </c>
      <c r="U2046" s="233">
        <v>35282</v>
      </c>
      <c r="V2046" s="233" t="str">
        <f t="shared" si="67"/>
        <v>0805</v>
      </c>
      <c r="W2046" s="4">
        <f t="shared" si="68"/>
        <v>1996</v>
      </c>
    </row>
    <row r="2047" spans="19:23" x14ac:dyDescent="0.2">
      <c r="S2047" s="28" t="s">
        <v>302</v>
      </c>
      <c r="T2047" s="5">
        <v>1996</v>
      </c>
      <c r="U2047" s="233">
        <v>35283</v>
      </c>
      <c r="V2047" s="233" t="str">
        <f t="shared" si="67"/>
        <v>0806</v>
      </c>
      <c r="W2047" s="4">
        <f t="shared" si="68"/>
        <v>1996</v>
      </c>
    </row>
    <row r="2048" spans="19:23" x14ac:dyDescent="0.2">
      <c r="S2048" s="28" t="s">
        <v>303</v>
      </c>
      <c r="T2048" s="5">
        <v>1996</v>
      </c>
      <c r="U2048" s="233">
        <v>35284</v>
      </c>
      <c r="V2048" s="233" t="str">
        <f t="shared" si="67"/>
        <v>0807</v>
      </c>
      <c r="W2048" s="4">
        <f t="shared" si="68"/>
        <v>1996</v>
      </c>
    </row>
    <row r="2049" spans="19:23" x14ac:dyDescent="0.2">
      <c r="S2049" s="28" t="s">
        <v>304</v>
      </c>
      <c r="T2049" s="5">
        <v>1996</v>
      </c>
      <c r="U2049" s="233">
        <v>35285</v>
      </c>
      <c r="V2049" s="233" t="str">
        <f t="shared" si="67"/>
        <v>0808</v>
      </c>
      <c r="W2049" s="4">
        <f t="shared" si="68"/>
        <v>1996</v>
      </c>
    </row>
    <row r="2050" spans="19:23" x14ac:dyDescent="0.2">
      <c r="S2050" s="28" t="s">
        <v>305</v>
      </c>
      <c r="T2050" s="5">
        <v>1996</v>
      </c>
      <c r="U2050" s="233">
        <v>35286</v>
      </c>
      <c r="V2050" s="233" t="str">
        <f t="shared" si="67"/>
        <v>0809</v>
      </c>
      <c r="W2050" s="4">
        <f t="shared" si="68"/>
        <v>1996</v>
      </c>
    </row>
    <row r="2051" spans="19:23" x14ac:dyDescent="0.2">
      <c r="S2051" s="28" t="s">
        <v>306</v>
      </c>
      <c r="T2051" s="5">
        <v>1996</v>
      </c>
      <c r="U2051" s="233">
        <v>35287</v>
      </c>
      <c r="V2051" s="233" t="str">
        <f t="shared" si="67"/>
        <v>0810</v>
      </c>
      <c r="W2051" s="4">
        <f t="shared" si="68"/>
        <v>1996</v>
      </c>
    </row>
    <row r="2052" spans="19:23" x14ac:dyDescent="0.2">
      <c r="S2052" s="28" t="s">
        <v>307</v>
      </c>
      <c r="T2052" s="5">
        <v>1996</v>
      </c>
      <c r="U2052" s="233">
        <v>35288</v>
      </c>
      <c r="V2052" s="233" t="str">
        <f t="shared" ref="V2052:V2115" si="69">TEXT(MONTH(U2052),"00") &amp;TEXT(DAY(U2052),"00")</f>
        <v>0811</v>
      </c>
      <c r="W2052" s="4">
        <f t="shared" ref="W2052:W2115" si="70">YEAR(U2052)</f>
        <v>1996</v>
      </c>
    </row>
    <row r="2053" spans="19:23" x14ac:dyDescent="0.2">
      <c r="S2053" s="28" t="s">
        <v>308</v>
      </c>
      <c r="T2053" s="5">
        <v>1996</v>
      </c>
      <c r="U2053" s="233">
        <v>35289</v>
      </c>
      <c r="V2053" s="233" t="str">
        <f t="shared" si="69"/>
        <v>0812</v>
      </c>
      <c r="W2053" s="4">
        <f t="shared" si="70"/>
        <v>1996</v>
      </c>
    </row>
    <row r="2054" spans="19:23" x14ac:dyDescent="0.2">
      <c r="S2054" s="28" t="s">
        <v>309</v>
      </c>
      <c r="T2054" s="5">
        <v>1996</v>
      </c>
      <c r="U2054" s="233">
        <v>35290</v>
      </c>
      <c r="V2054" s="233" t="str">
        <f t="shared" si="69"/>
        <v>0813</v>
      </c>
      <c r="W2054" s="4">
        <f t="shared" si="70"/>
        <v>1996</v>
      </c>
    </row>
    <row r="2055" spans="19:23" x14ac:dyDescent="0.2">
      <c r="S2055" s="28" t="s">
        <v>310</v>
      </c>
      <c r="T2055" s="5">
        <v>1996</v>
      </c>
      <c r="U2055" s="233">
        <v>35291</v>
      </c>
      <c r="V2055" s="233" t="str">
        <f t="shared" si="69"/>
        <v>0814</v>
      </c>
      <c r="W2055" s="4">
        <f t="shared" si="70"/>
        <v>1996</v>
      </c>
    </row>
    <row r="2056" spans="19:23" x14ac:dyDescent="0.2">
      <c r="S2056" s="28" t="s">
        <v>311</v>
      </c>
      <c r="T2056" s="5">
        <v>1996</v>
      </c>
      <c r="U2056" s="233">
        <v>35292</v>
      </c>
      <c r="V2056" s="233" t="str">
        <f t="shared" si="69"/>
        <v>0815</v>
      </c>
      <c r="W2056" s="4">
        <f t="shared" si="70"/>
        <v>1996</v>
      </c>
    </row>
    <row r="2057" spans="19:23" x14ac:dyDescent="0.2">
      <c r="S2057" s="28" t="s">
        <v>312</v>
      </c>
      <c r="T2057" s="5">
        <v>1996</v>
      </c>
      <c r="U2057" s="233">
        <v>35293</v>
      </c>
      <c r="V2057" s="233" t="str">
        <f t="shared" si="69"/>
        <v>0816</v>
      </c>
      <c r="W2057" s="4">
        <f t="shared" si="70"/>
        <v>1996</v>
      </c>
    </row>
    <row r="2058" spans="19:23" x14ac:dyDescent="0.2">
      <c r="S2058" s="28" t="s">
        <v>313</v>
      </c>
      <c r="T2058" s="5">
        <v>1996</v>
      </c>
      <c r="U2058" s="233">
        <v>35294</v>
      </c>
      <c r="V2058" s="233" t="str">
        <f t="shared" si="69"/>
        <v>0817</v>
      </c>
      <c r="W2058" s="4">
        <f t="shared" si="70"/>
        <v>1996</v>
      </c>
    </row>
    <row r="2059" spans="19:23" x14ac:dyDescent="0.2">
      <c r="S2059" s="28" t="s">
        <v>314</v>
      </c>
      <c r="T2059" s="5">
        <v>1996</v>
      </c>
      <c r="U2059" s="233">
        <v>35295</v>
      </c>
      <c r="V2059" s="233" t="str">
        <f t="shared" si="69"/>
        <v>0818</v>
      </c>
      <c r="W2059" s="4">
        <f t="shared" si="70"/>
        <v>1996</v>
      </c>
    </row>
    <row r="2060" spans="19:23" x14ac:dyDescent="0.2">
      <c r="S2060" s="28" t="s">
        <v>315</v>
      </c>
      <c r="T2060" s="5">
        <v>1996</v>
      </c>
      <c r="U2060" s="233">
        <v>35296</v>
      </c>
      <c r="V2060" s="233" t="str">
        <f t="shared" si="69"/>
        <v>0819</v>
      </c>
      <c r="W2060" s="4">
        <f t="shared" si="70"/>
        <v>1996</v>
      </c>
    </row>
    <row r="2061" spans="19:23" x14ac:dyDescent="0.2">
      <c r="S2061" s="28" t="s">
        <v>316</v>
      </c>
      <c r="T2061" s="5">
        <v>1996</v>
      </c>
      <c r="U2061" s="233">
        <v>35297</v>
      </c>
      <c r="V2061" s="233" t="str">
        <f t="shared" si="69"/>
        <v>0820</v>
      </c>
      <c r="W2061" s="4">
        <f t="shared" si="70"/>
        <v>1996</v>
      </c>
    </row>
    <row r="2062" spans="19:23" x14ac:dyDescent="0.2">
      <c r="S2062" s="28" t="s">
        <v>317</v>
      </c>
      <c r="T2062" s="5">
        <v>1996</v>
      </c>
      <c r="U2062" s="233">
        <v>35298</v>
      </c>
      <c r="V2062" s="233" t="str">
        <f t="shared" si="69"/>
        <v>0821</v>
      </c>
      <c r="W2062" s="4">
        <f t="shared" si="70"/>
        <v>1996</v>
      </c>
    </row>
    <row r="2063" spans="19:23" x14ac:dyDescent="0.2">
      <c r="S2063" s="28" t="s">
        <v>318</v>
      </c>
      <c r="T2063" s="5">
        <v>1996</v>
      </c>
      <c r="U2063" s="233">
        <v>35299</v>
      </c>
      <c r="V2063" s="233" t="str">
        <f t="shared" si="69"/>
        <v>0822</v>
      </c>
      <c r="W2063" s="4">
        <f t="shared" si="70"/>
        <v>1996</v>
      </c>
    </row>
    <row r="2064" spans="19:23" x14ac:dyDescent="0.2">
      <c r="S2064" s="28" t="s">
        <v>319</v>
      </c>
      <c r="T2064" s="5">
        <v>1996</v>
      </c>
      <c r="U2064" s="233">
        <v>35300</v>
      </c>
      <c r="V2064" s="233" t="str">
        <f t="shared" si="69"/>
        <v>0823</v>
      </c>
      <c r="W2064" s="4">
        <f t="shared" si="70"/>
        <v>1996</v>
      </c>
    </row>
    <row r="2065" spans="19:23" x14ac:dyDescent="0.2">
      <c r="S2065" s="28" t="s">
        <v>320</v>
      </c>
      <c r="T2065" s="5">
        <v>1996</v>
      </c>
      <c r="U2065" s="233">
        <v>35301</v>
      </c>
      <c r="V2065" s="233" t="str">
        <f t="shared" si="69"/>
        <v>0824</v>
      </c>
      <c r="W2065" s="4">
        <f t="shared" si="70"/>
        <v>1996</v>
      </c>
    </row>
    <row r="2066" spans="19:23" x14ac:dyDescent="0.2">
      <c r="S2066" s="28" t="s">
        <v>321</v>
      </c>
      <c r="T2066" s="5">
        <v>1996</v>
      </c>
      <c r="U2066" s="233">
        <v>35302</v>
      </c>
      <c r="V2066" s="233" t="str">
        <f t="shared" si="69"/>
        <v>0825</v>
      </c>
      <c r="W2066" s="4">
        <f t="shared" si="70"/>
        <v>1996</v>
      </c>
    </row>
    <row r="2067" spans="19:23" x14ac:dyDescent="0.2">
      <c r="S2067" s="28" t="s">
        <v>322</v>
      </c>
      <c r="T2067" s="5">
        <v>1996</v>
      </c>
      <c r="U2067" s="233">
        <v>35303</v>
      </c>
      <c r="V2067" s="233" t="str">
        <f t="shared" si="69"/>
        <v>0826</v>
      </c>
      <c r="W2067" s="4">
        <f t="shared" si="70"/>
        <v>1996</v>
      </c>
    </row>
    <row r="2068" spans="19:23" x14ac:dyDescent="0.2">
      <c r="S2068" s="28" t="s">
        <v>323</v>
      </c>
      <c r="T2068" s="5">
        <v>1996</v>
      </c>
      <c r="U2068" s="233">
        <v>35304</v>
      </c>
      <c r="V2068" s="233" t="str">
        <f t="shared" si="69"/>
        <v>0827</v>
      </c>
      <c r="W2068" s="4">
        <f t="shared" si="70"/>
        <v>1996</v>
      </c>
    </row>
    <row r="2069" spans="19:23" x14ac:dyDescent="0.2">
      <c r="S2069" s="28" t="s">
        <v>324</v>
      </c>
      <c r="T2069" s="5">
        <v>1996</v>
      </c>
      <c r="U2069" s="233">
        <v>35305</v>
      </c>
      <c r="V2069" s="233" t="str">
        <f t="shared" si="69"/>
        <v>0828</v>
      </c>
      <c r="W2069" s="4">
        <f t="shared" si="70"/>
        <v>1996</v>
      </c>
    </row>
    <row r="2070" spans="19:23" x14ac:dyDescent="0.2">
      <c r="S2070" s="28" t="s">
        <v>325</v>
      </c>
      <c r="T2070" s="5">
        <v>1996</v>
      </c>
      <c r="U2070" s="233">
        <v>35306</v>
      </c>
      <c r="V2070" s="233" t="str">
        <f t="shared" si="69"/>
        <v>0829</v>
      </c>
      <c r="W2070" s="4">
        <f t="shared" si="70"/>
        <v>1996</v>
      </c>
    </row>
    <row r="2071" spans="19:23" x14ac:dyDescent="0.2">
      <c r="S2071" s="28" t="s">
        <v>326</v>
      </c>
      <c r="T2071" s="5">
        <v>1996</v>
      </c>
      <c r="U2071" s="233">
        <v>35307</v>
      </c>
      <c r="V2071" s="233" t="str">
        <f t="shared" si="69"/>
        <v>0830</v>
      </c>
      <c r="W2071" s="4">
        <f t="shared" si="70"/>
        <v>1996</v>
      </c>
    </row>
    <row r="2072" spans="19:23" x14ac:dyDescent="0.2">
      <c r="S2072" s="28" t="s">
        <v>327</v>
      </c>
      <c r="T2072" s="5">
        <v>1996</v>
      </c>
      <c r="U2072" s="233">
        <v>35308</v>
      </c>
      <c r="V2072" s="233" t="str">
        <f t="shared" si="69"/>
        <v>0831</v>
      </c>
      <c r="W2072" s="4">
        <f t="shared" si="70"/>
        <v>1996</v>
      </c>
    </row>
    <row r="2073" spans="19:23" x14ac:dyDescent="0.2">
      <c r="S2073" s="28" t="s">
        <v>328</v>
      </c>
      <c r="T2073" s="5">
        <v>1996</v>
      </c>
      <c r="U2073" s="233">
        <v>35309</v>
      </c>
      <c r="V2073" s="233" t="str">
        <f t="shared" si="69"/>
        <v>0901</v>
      </c>
      <c r="W2073" s="4">
        <f t="shared" si="70"/>
        <v>1996</v>
      </c>
    </row>
    <row r="2074" spans="19:23" x14ac:dyDescent="0.2">
      <c r="S2074" s="28" t="s">
        <v>329</v>
      </c>
      <c r="T2074" s="5">
        <v>1996</v>
      </c>
      <c r="U2074" s="233">
        <v>35310</v>
      </c>
      <c r="V2074" s="233" t="str">
        <f t="shared" si="69"/>
        <v>0902</v>
      </c>
      <c r="W2074" s="4">
        <f t="shared" si="70"/>
        <v>1996</v>
      </c>
    </row>
    <row r="2075" spans="19:23" x14ac:dyDescent="0.2">
      <c r="S2075" s="28" t="s">
        <v>330</v>
      </c>
      <c r="T2075" s="5">
        <v>1996</v>
      </c>
      <c r="U2075" s="233">
        <v>35311</v>
      </c>
      <c r="V2075" s="233" t="str">
        <f t="shared" si="69"/>
        <v>0903</v>
      </c>
      <c r="W2075" s="4">
        <f t="shared" si="70"/>
        <v>1996</v>
      </c>
    </row>
    <row r="2076" spans="19:23" x14ac:dyDescent="0.2">
      <c r="S2076" s="28" t="s">
        <v>331</v>
      </c>
      <c r="T2076" s="5">
        <v>1996</v>
      </c>
      <c r="U2076" s="233">
        <v>35312</v>
      </c>
      <c r="V2076" s="233" t="str">
        <f t="shared" si="69"/>
        <v>0904</v>
      </c>
      <c r="W2076" s="4">
        <f t="shared" si="70"/>
        <v>1996</v>
      </c>
    </row>
    <row r="2077" spans="19:23" x14ac:dyDescent="0.2">
      <c r="S2077" s="28" t="s">
        <v>332</v>
      </c>
      <c r="T2077" s="5">
        <v>1996</v>
      </c>
      <c r="U2077" s="233">
        <v>35313</v>
      </c>
      <c r="V2077" s="233" t="str">
        <f t="shared" si="69"/>
        <v>0905</v>
      </c>
      <c r="W2077" s="4">
        <f t="shared" si="70"/>
        <v>1996</v>
      </c>
    </row>
    <row r="2078" spans="19:23" x14ac:dyDescent="0.2">
      <c r="S2078" s="28" t="s">
        <v>333</v>
      </c>
      <c r="T2078" s="5">
        <v>1996</v>
      </c>
      <c r="U2078" s="233">
        <v>35314</v>
      </c>
      <c r="V2078" s="233" t="str">
        <f t="shared" si="69"/>
        <v>0906</v>
      </c>
      <c r="W2078" s="4">
        <f t="shared" si="70"/>
        <v>1996</v>
      </c>
    </row>
    <row r="2079" spans="19:23" x14ac:dyDescent="0.2">
      <c r="S2079" s="28" t="s">
        <v>334</v>
      </c>
      <c r="T2079" s="5">
        <v>1996</v>
      </c>
      <c r="U2079" s="233">
        <v>35315</v>
      </c>
      <c r="V2079" s="233" t="str">
        <f t="shared" si="69"/>
        <v>0907</v>
      </c>
      <c r="W2079" s="4">
        <f t="shared" si="70"/>
        <v>1996</v>
      </c>
    </row>
    <row r="2080" spans="19:23" x14ac:dyDescent="0.2">
      <c r="S2080" s="28" t="s">
        <v>335</v>
      </c>
      <c r="T2080" s="5">
        <v>1996</v>
      </c>
      <c r="U2080" s="233">
        <v>35316</v>
      </c>
      <c r="V2080" s="233" t="str">
        <f t="shared" si="69"/>
        <v>0908</v>
      </c>
      <c r="W2080" s="4">
        <f t="shared" si="70"/>
        <v>1996</v>
      </c>
    </row>
    <row r="2081" spans="19:23" x14ac:dyDescent="0.2">
      <c r="S2081" s="28" t="s">
        <v>336</v>
      </c>
      <c r="T2081" s="5">
        <v>1996</v>
      </c>
      <c r="U2081" s="233">
        <v>35317</v>
      </c>
      <c r="V2081" s="233" t="str">
        <f t="shared" si="69"/>
        <v>0909</v>
      </c>
      <c r="W2081" s="4">
        <f t="shared" si="70"/>
        <v>1996</v>
      </c>
    </row>
    <row r="2082" spans="19:23" x14ac:dyDescent="0.2">
      <c r="S2082" s="28" t="s">
        <v>337</v>
      </c>
      <c r="T2082" s="5">
        <v>1996</v>
      </c>
      <c r="U2082" s="233">
        <v>35318</v>
      </c>
      <c r="V2082" s="233" t="str">
        <f t="shared" si="69"/>
        <v>0910</v>
      </c>
      <c r="W2082" s="4">
        <f t="shared" si="70"/>
        <v>1996</v>
      </c>
    </row>
    <row r="2083" spans="19:23" x14ac:dyDescent="0.2">
      <c r="S2083" s="28" t="s">
        <v>338</v>
      </c>
      <c r="T2083" s="5">
        <v>1996</v>
      </c>
      <c r="U2083" s="233">
        <v>35319</v>
      </c>
      <c r="V2083" s="233" t="str">
        <f t="shared" si="69"/>
        <v>0911</v>
      </c>
      <c r="W2083" s="4">
        <f t="shared" si="70"/>
        <v>1996</v>
      </c>
    </row>
    <row r="2084" spans="19:23" x14ac:dyDescent="0.2">
      <c r="S2084" s="28" t="s">
        <v>339</v>
      </c>
      <c r="T2084" s="5">
        <v>1996</v>
      </c>
      <c r="U2084" s="233">
        <v>35320</v>
      </c>
      <c r="V2084" s="233" t="str">
        <f t="shared" si="69"/>
        <v>0912</v>
      </c>
      <c r="W2084" s="4">
        <f t="shared" si="70"/>
        <v>1996</v>
      </c>
    </row>
    <row r="2085" spans="19:23" x14ac:dyDescent="0.2">
      <c r="S2085" s="28" t="s">
        <v>340</v>
      </c>
      <c r="T2085" s="5">
        <v>1996</v>
      </c>
      <c r="U2085" s="233">
        <v>35321</v>
      </c>
      <c r="V2085" s="233" t="str">
        <f t="shared" si="69"/>
        <v>0913</v>
      </c>
      <c r="W2085" s="4">
        <f t="shared" si="70"/>
        <v>1996</v>
      </c>
    </row>
    <row r="2086" spans="19:23" x14ac:dyDescent="0.2">
      <c r="S2086" s="28" t="s">
        <v>341</v>
      </c>
      <c r="T2086" s="5">
        <v>1996</v>
      </c>
      <c r="U2086" s="233">
        <v>35322</v>
      </c>
      <c r="V2086" s="233" t="str">
        <f t="shared" si="69"/>
        <v>0914</v>
      </c>
      <c r="W2086" s="4">
        <f t="shared" si="70"/>
        <v>1996</v>
      </c>
    </row>
    <row r="2087" spans="19:23" x14ac:dyDescent="0.2">
      <c r="S2087" s="28" t="s">
        <v>342</v>
      </c>
      <c r="T2087" s="5">
        <v>1996</v>
      </c>
      <c r="U2087" s="233">
        <v>35323</v>
      </c>
      <c r="V2087" s="233" t="str">
        <f t="shared" si="69"/>
        <v>0915</v>
      </c>
      <c r="W2087" s="4">
        <f t="shared" si="70"/>
        <v>1996</v>
      </c>
    </row>
    <row r="2088" spans="19:23" x14ac:dyDescent="0.2">
      <c r="S2088" s="28" t="s">
        <v>343</v>
      </c>
      <c r="T2088" s="5">
        <v>1996</v>
      </c>
      <c r="U2088" s="233">
        <v>35324</v>
      </c>
      <c r="V2088" s="233" t="str">
        <f t="shared" si="69"/>
        <v>0916</v>
      </c>
      <c r="W2088" s="4">
        <f t="shared" si="70"/>
        <v>1996</v>
      </c>
    </row>
    <row r="2089" spans="19:23" x14ac:dyDescent="0.2">
      <c r="S2089" s="28" t="s">
        <v>344</v>
      </c>
      <c r="T2089" s="5">
        <v>1996</v>
      </c>
      <c r="U2089" s="233">
        <v>35325</v>
      </c>
      <c r="V2089" s="233" t="str">
        <f t="shared" si="69"/>
        <v>0917</v>
      </c>
      <c r="W2089" s="4">
        <f t="shared" si="70"/>
        <v>1996</v>
      </c>
    </row>
    <row r="2090" spans="19:23" x14ac:dyDescent="0.2">
      <c r="S2090" s="28" t="s">
        <v>345</v>
      </c>
      <c r="T2090" s="5">
        <v>1996</v>
      </c>
      <c r="U2090" s="233">
        <v>35326</v>
      </c>
      <c r="V2090" s="233" t="str">
        <f t="shared" si="69"/>
        <v>0918</v>
      </c>
      <c r="W2090" s="4">
        <f t="shared" si="70"/>
        <v>1996</v>
      </c>
    </row>
    <row r="2091" spans="19:23" x14ac:dyDescent="0.2">
      <c r="S2091" s="28" t="s">
        <v>346</v>
      </c>
      <c r="T2091" s="5">
        <v>1996</v>
      </c>
      <c r="U2091" s="233">
        <v>35327</v>
      </c>
      <c r="V2091" s="233" t="str">
        <f t="shared" si="69"/>
        <v>0919</v>
      </c>
      <c r="W2091" s="4">
        <f t="shared" si="70"/>
        <v>1996</v>
      </c>
    </row>
    <row r="2092" spans="19:23" x14ac:dyDescent="0.2">
      <c r="S2092" s="28" t="s">
        <v>347</v>
      </c>
      <c r="T2092" s="5">
        <v>1996</v>
      </c>
      <c r="U2092" s="233">
        <v>35328</v>
      </c>
      <c r="V2092" s="233" t="str">
        <f t="shared" si="69"/>
        <v>0920</v>
      </c>
      <c r="W2092" s="4">
        <f t="shared" si="70"/>
        <v>1996</v>
      </c>
    </row>
    <row r="2093" spans="19:23" x14ac:dyDescent="0.2">
      <c r="S2093" s="28" t="s">
        <v>348</v>
      </c>
      <c r="T2093" s="5">
        <v>1996</v>
      </c>
      <c r="U2093" s="233">
        <v>35329</v>
      </c>
      <c r="V2093" s="233" t="str">
        <f t="shared" si="69"/>
        <v>0921</v>
      </c>
      <c r="W2093" s="4">
        <f t="shared" si="70"/>
        <v>1996</v>
      </c>
    </row>
    <row r="2094" spans="19:23" x14ac:dyDescent="0.2">
      <c r="S2094" s="28" t="s">
        <v>349</v>
      </c>
      <c r="T2094" s="5">
        <v>1996</v>
      </c>
      <c r="U2094" s="233">
        <v>35330</v>
      </c>
      <c r="V2094" s="233" t="str">
        <f t="shared" si="69"/>
        <v>0922</v>
      </c>
      <c r="W2094" s="4">
        <f t="shared" si="70"/>
        <v>1996</v>
      </c>
    </row>
    <row r="2095" spans="19:23" x14ac:dyDescent="0.2">
      <c r="S2095" s="28" t="s">
        <v>350</v>
      </c>
      <c r="T2095" s="5">
        <v>1996</v>
      </c>
      <c r="U2095" s="233">
        <v>35331</v>
      </c>
      <c r="V2095" s="233" t="str">
        <f t="shared" si="69"/>
        <v>0923</v>
      </c>
      <c r="W2095" s="4">
        <f t="shared" si="70"/>
        <v>1996</v>
      </c>
    </row>
    <row r="2096" spans="19:23" x14ac:dyDescent="0.2">
      <c r="S2096" s="28" t="s">
        <v>351</v>
      </c>
      <c r="T2096" s="5">
        <v>1996</v>
      </c>
      <c r="U2096" s="233">
        <v>35332</v>
      </c>
      <c r="V2096" s="233" t="str">
        <f t="shared" si="69"/>
        <v>0924</v>
      </c>
      <c r="W2096" s="4">
        <f t="shared" si="70"/>
        <v>1996</v>
      </c>
    </row>
    <row r="2097" spans="19:23" x14ac:dyDescent="0.2">
      <c r="S2097" s="28" t="s">
        <v>352</v>
      </c>
      <c r="T2097" s="5">
        <v>1996</v>
      </c>
      <c r="U2097" s="233">
        <v>35333</v>
      </c>
      <c r="V2097" s="233" t="str">
        <f t="shared" si="69"/>
        <v>0925</v>
      </c>
      <c r="W2097" s="4">
        <f t="shared" si="70"/>
        <v>1996</v>
      </c>
    </row>
    <row r="2098" spans="19:23" x14ac:dyDescent="0.2">
      <c r="S2098" s="28" t="s">
        <v>353</v>
      </c>
      <c r="T2098" s="5">
        <v>1996</v>
      </c>
      <c r="U2098" s="233">
        <v>35334</v>
      </c>
      <c r="V2098" s="233" t="str">
        <f t="shared" si="69"/>
        <v>0926</v>
      </c>
      <c r="W2098" s="4">
        <f t="shared" si="70"/>
        <v>1996</v>
      </c>
    </row>
    <row r="2099" spans="19:23" x14ac:dyDescent="0.2">
      <c r="S2099" s="28" t="s">
        <v>354</v>
      </c>
      <c r="T2099" s="5">
        <v>1996</v>
      </c>
      <c r="U2099" s="233">
        <v>35335</v>
      </c>
      <c r="V2099" s="233" t="str">
        <f t="shared" si="69"/>
        <v>0927</v>
      </c>
      <c r="W2099" s="4">
        <f t="shared" si="70"/>
        <v>1996</v>
      </c>
    </row>
    <row r="2100" spans="19:23" x14ac:dyDescent="0.2">
      <c r="S2100" s="28" t="s">
        <v>355</v>
      </c>
      <c r="T2100" s="5">
        <v>1996</v>
      </c>
      <c r="U2100" s="233">
        <v>35336</v>
      </c>
      <c r="V2100" s="233" t="str">
        <f t="shared" si="69"/>
        <v>0928</v>
      </c>
      <c r="W2100" s="4">
        <f t="shared" si="70"/>
        <v>1996</v>
      </c>
    </row>
    <row r="2101" spans="19:23" x14ac:dyDescent="0.2">
      <c r="S2101" s="28" t="s">
        <v>356</v>
      </c>
      <c r="T2101" s="5">
        <v>1996</v>
      </c>
      <c r="U2101" s="233">
        <v>35337</v>
      </c>
      <c r="V2101" s="233" t="str">
        <f t="shared" si="69"/>
        <v>0929</v>
      </c>
      <c r="W2101" s="4">
        <f t="shared" si="70"/>
        <v>1996</v>
      </c>
    </row>
    <row r="2102" spans="19:23" x14ac:dyDescent="0.2">
      <c r="S2102" s="28" t="s">
        <v>357</v>
      </c>
      <c r="T2102" s="5">
        <v>1996</v>
      </c>
      <c r="U2102" s="233">
        <v>35338</v>
      </c>
      <c r="V2102" s="233" t="str">
        <f t="shared" si="69"/>
        <v>0930</v>
      </c>
      <c r="W2102" s="4">
        <f t="shared" si="70"/>
        <v>1996</v>
      </c>
    </row>
    <row r="2103" spans="19:23" x14ac:dyDescent="0.2">
      <c r="S2103" s="28" t="s">
        <v>358</v>
      </c>
      <c r="T2103" s="5">
        <v>1996</v>
      </c>
      <c r="U2103" s="233">
        <v>35339</v>
      </c>
      <c r="V2103" s="233" t="str">
        <f t="shared" si="69"/>
        <v>1001</v>
      </c>
      <c r="W2103" s="4">
        <f t="shared" si="70"/>
        <v>1996</v>
      </c>
    </row>
    <row r="2104" spans="19:23" x14ac:dyDescent="0.2">
      <c r="S2104" s="28" t="s">
        <v>359</v>
      </c>
      <c r="T2104" s="5">
        <v>1996</v>
      </c>
      <c r="U2104" s="233">
        <v>35340</v>
      </c>
      <c r="V2104" s="233" t="str">
        <f t="shared" si="69"/>
        <v>1002</v>
      </c>
      <c r="W2104" s="4">
        <f t="shared" si="70"/>
        <v>1996</v>
      </c>
    </row>
    <row r="2105" spans="19:23" x14ac:dyDescent="0.2">
      <c r="S2105" s="28" t="s">
        <v>360</v>
      </c>
      <c r="T2105" s="5">
        <v>1996</v>
      </c>
      <c r="U2105" s="233">
        <v>35341</v>
      </c>
      <c r="V2105" s="233" t="str">
        <f t="shared" si="69"/>
        <v>1003</v>
      </c>
      <c r="W2105" s="4">
        <f t="shared" si="70"/>
        <v>1996</v>
      </c>
    </row>
    <row r="2106" spans="19:23" x14ac:dyDescent="0.2">
      <c r="S2106" s="28" t="s">
        <v>361</v>
      </c>
      <c r="T2106" s="5">
        <v>1996</v>
      </c>
      <c r="U2106" s="233">
        <v>35342</v>
      </c>
      <c r="V2106" s="233" t="str">
        <f t="shared" si="69"/>
        <v>1004</v>
      </c>
      <c r="W2106" s="4">
        <f t="shared" si="70"/>
        <v>1996</v>
      </c>
    </row>
    <row r="2107" spans="19:23" x14ac:dyDescent="0.2">
      <c r="S2107" s="28" t="s">
        <v>362</v>
      </c>
      <c r="T2107" s="5">
        <v>1996</v>
      </c>
      <c r="U2107" s="233">
        <v>35343</v>
      </c>
      <c r="V2107" s="233" t="str">
        <f t="shared" si="69"/>
        <v>1005</v>
      </c>
      <c r="W2107" s="4">
        <f t="shared" si="70"/>
        <v>1996</v>
      </c>
    </row>
    <row r="2108" spans="19:23" x14ac:dyDescent="0.2">
      <c r="S2108" s="28" t="s">
        <v>363</v>
      </c>
      <c r="T2108" s="5">
        <v>1996</v>
      </c>
      <c r="U2108" s="233">
        <v>35344</v>
      </c>
      <c r="V2108" s="233" t="str">
        <f t="shared" si="69"/>
        <v>1006</v>
      </c>
      <c r="W2108" s="4">
        <f t="shared" si="70"/>
        <v>1996</v>
      </c>
    </row>
    <row r="2109" spans="19:23" x14ac:dyDescent="0.2">
      <c r="S2109" s="28" t="s">
        <v>364</v>
      </c>
      <c r="T2109" s="5">
        <v>1996</v>
      </c>
      <c r="U2109" s="233">
        <v>35345</v>
      </c>
      <c r="V2109" s="233" t="str">
        <f t="shared" si="69"/>
        <v>1007</v>
      </c>
      <c r="W2109" s="4">
        <f t="shared" si="70"/>
        <v>1996</v>
      </c>
    </row>
    <row r="2110" spans="19:23" x14ac:dyDescent="0.2">
      <c r="S2110" s="28" t="s">
        <v>365</v>
      </c>
      <c r="T2110" s="5">
        <v>1996</v>
      </c>
      <c r="U2110" s="233">
        <v>35346</v>
      </c>
      <c r="V2110" s="233" t="str">
        <f t="shared" si="69"/>
        <v>1008</v>
      </c>
      <c r="W2110" s="4">
        <f t="shared" si="70"/>
        <v>1996</v>
      </c>
    </row>
    <row r="2111" spans="19:23" x14ac:dyDescent="0.2">
      <c r="S2111" s="28" t="s">
        <v>366</v>
      </c>
      <c r="T2111" s="5">
        <v>1996</v>
      </c>
      <c r="U2111" s="233">
        <v>35347</v>
      </c>
      <c r="V2111" s="233" t="str">
        <f t="shared" si="69"/>
        <v>1009</v>
      </c>
      <c r="W2111" s="4">
        <f t="shared" si="70"/>
        <v>1996</v>
      </c>
    </row>
    <row r="2112" spans="19:23" x14ac:dyDescent="0.2">
      <c r="S2112" s="28" t="s">
        <v>367</v>
      </c>
      <c r="T2112" s="5">
        <v>1996</v>
      </c>
      <c r="U2112" s="233">
        <v>35348</v>
      </c>
      <c r="V2112" s="233" t="str">
        <f t="shared" si="69"/>
        <v>1010</v>
      </c>
      <c r="W2112" s="4">
        <f t="shared" si="70"/>
        <v>1996</v>
      </c>
    </row>
    <row r="2113" spans="19:23" x14ac:dyDescent="0.2">
      <c r="S2113" s="28" t="s">
        <v>368</v>
      </c>
      <c r="T2113" s="5">
        <v>1996</v>
      </c>
      <c r="U2113" s="233">
        <v>35349</v>
      </c>
      <c r="V2113" s="233" t="str">
        <f t="shared" si="69"/>
        <v>1011</v>
      </c>
      <c r="W2113" s="4">
        <f t="shared" si="70"/>
        <v>1996</v>
      </c>
    </row>
    <row r="2114" spans="19:23" x14ac:dyDescent="0.2">
      <c r="S2114" s="28" t="s">
        <v>369</v>
      </c>
      <c r="T2114" s="5">
        <v>1996</v>
      </c>
      <c r="U2114" s="233">
        <v>35350</v>
      </c>
      <c r="V2114" s="233" t="str">
        <f t="shared" si="69"/>
        <v>1012</v>
      </c>
      <c r="W2114" s="4">
        <f t="shared" si="70"/>
        <v>1996</v>
      </c>
    </row>
    <row r="2115" spans="19:23" x14ac:dyDescent="0.2">
      <c r="S2115" s="28" t="s">
        <v>370</v>
      </c>
      <c r="T2115" s="5">
        <v>1996</v>
      </c>
      <c r="U2115" s="233">
        <v>35351</v>
      </c>
      <c r="V2115" s="233" t="str">
        <f t="shared" si="69"/>
        <v>1013</v>
      </c>
      <c r="W2115" s="4">
        <f t="shared" si="70"/>
        <v>1996</v>
      </c>
    </row>
    <row r="2116" spans="19:23" x14ac:dyDescent="0.2">
      <c r="S2116" s="28" t="s">
        <v>371</v>
      </c>
      <c r="T2116" s="5">
        <v>1996</v>
      </c>
      <c r="U2116" s="233">
        <v>35352</v>
      </c>
      <c r="V2116" s="233" t="str">
        <f t="shared" ref="V2116:V2179" si="71">TEXT(MONTH(U2116),"00") &amp;TEXT(DAY(U2116),"00")</f>
        <v>1014</v>
      </c>
      <c r="W2116" s="4">
        <f t="shared" ref="W2116:W2179" si="72">YEAR(U2116)</f>
        <v>1996</v>
      </c>
    </row>
    <row r="2117" spans="19:23" x14ac:dyDescent="0.2">
      <c r="S2117" s="28" t="s">
        <v>372</v>
      </c>
      <c r="T2117" s="5">
        <v>1996</v>
      </c>
      <c r="U2117" s="233">
        <v>35353</v>
      </c>
      <c r="V2117" s="233" t="str">
        <f t="shared" si="71"/>
        <v>1015</v>
      </c>
      <c r="W2117" s="4">
        <f t="shared" si="72"/>
        <v>1996</v>
      </c>
    </row>
    <row r="2118" spans="19:23" x14ac:dyDescent="0.2">
      <c r="S2118" s="28" t="s">
        <v>373</v>
      </c>
      <c r="T2118" s="5">
        <v>1996</v>
      </c>
      <c r="U2118" s="233">
        <v>35354</v>
      </c>
      <c r="V2118" s="233" t="str">
        <f t="shared" si="71"/>
        <v>1016</v>
      </c>
      <c r="W2118" s="4">
        <f t="shared" si="72"/>
        <v>1996</v>
      </c>
    </row>
    <row r="2119" spans="19:23" x14ac:dyDescent="0.2">
      <c r="S2119" s="28" t="s">
        <v>374</v>
      </c>
      <c r="T2119" s="5">
        <v>1996</v>
      </c>
      <c r="U2119" s="233">
        <v>35355</v>
      </c>
      <c r="V2119" s="233" t="str">
        <f t="shared" si="71"/>
        <v>1017</v>
      </c>
      <c r="W2119" s="4">
        <f t="shared" si="72"/>
        <v>1996</v>
      </c>
    </row>
    <row r="2120" spans="19:23" x14ac:dyDescent="0.2">
      <c r="S2120" s="28" t="s">
        <v>375</v>
      </c>
      <c r="T2120" s="5">
        <v>1996</v>
      </c>
      <c r="U2120" s="233">
        <v>35356</v>
      </c>
      <c r="V2120" s="233" t="str">
        <f t="shared" si="71"/>
        <v>1018</v>
      </c>
      <c r="W2120" s="4">
        <f t="shared" si="72"/>
        <v>1996</v>
      </c>
    </row>
    <row r="2121" spans="19:23" x14ac:dyDescent="0.2">
      <c r="S2121" s="28" t="s">
        <v>376</v>
      </c>
      <c r="T2121" s="5">
        <v>1996</v>
      </c>
      <c r="U2121" s="233">
        <v>35357</v>
      </c>
      <c r="V2121" s="233" t="str">
        <f t="shared" si="71"/>
        <v>1019</v>
      </c>
      <c r="W2121" s="4">
        <f t="shared" si="72"/>
        <v>1996</v>
      </c>
    </row>
    <row r="2122" spans="19:23" x14ac:dyDescent="0.2">
      <c r="S2122" s="28" t="s">
        <v>377</v>
      </c>
      <c r="T2122" s="5">
        <v>1996</v>
      </c>
      <c r="U2122" s="233">
        <v>35358</v>
      </c>
      <c r="V2122" s="233" t="str">
        <f t="shared" si="71"/>
        <v>1020</v>
      </c>
      <c r="W2122" s="4">
        <f t="shared" si="72"/>
        <v>1996</v>
      </c>
    </row>
    <row r="2123" spans="19:23" x14ac:dyDescent="0.2">
      <c r="S2123" s="28" t="s">
        <v>378</v>
      </c>
      <c r="T2123" s="5">
        <v>1996</v>
      </c>
      <c r="U2123" s="233">
        <v>35359</v>
      </c>
      <c r="V2123" s="233" t="str">
        <f t="shared" si="71"/>
        <v>1021</v>
      </c>
      <c r="W2123" s="4">
        <f t="shared" si="72"/>
        <v>1996</v>
      </c>
    </row>
    <row r="2124" spans="19:23" x14ac:dyDescent="0.2">
      <c r="S2124" s="28" t="s">
        <v>379</v>
      </c>
      <c r="T2124" s="5">
        <v>1996</v>
      </c>
      <c r="U2124" s="233">
        <v>35360</v>
      </c>
      <c r="V2124" s="233" t="str">
        <f t="shared" si="71"/>
        <v>1022</v>
      </c>
      <c r="W2124" s="4">
        <f t="shared" si="72"/>
        <v>1996</v>
      </c>
    </row>
    <row r="2125" spans="19:23" x14ac:dyDescent="0.2">
      <c r="S2125" s="28" t="s">
        <v>380</v>
      </c>
      <c r="T2125" s="5">
        <v>1996</v>
      </c>
      <c r="U2125" s="233">
        <v>35361</v>
      </c>
      <c r="V2125" s="233" t="str">
        <f t="shared" si="71"/>
        <v>1023</v>
      </c>
      <c r="W2125" s="4">
        <f t="shared" si="72"/>
        <v>1996</v>
      </c>
    </row>
    <row r="2126" spans="19:23" x14ac:dyDescent="0.2">
      <c r="S2126" s="28" t="s">
        <v>381</v>
      </c>
      <c r="T2126" s="5">
        <v>1996</v>
      </c>
      <c r="U2126" s="233">
        <v>35362</v>
      </c>
      <c r="V2126" s="233" t="str">
        <f t="shared" si="71"/>
        <v>1024</v>
      </c>
      <c r="W2126" s="4">
        <f t="shared" si="72"/>
        <v>1996</v>
      </c>
    </row>
    <row r="2127" spans="19:23" x14ac:dyDescent="0.2">
      <c r="S2127" s="28" t="s">
        <v>382</v>
      </c>
      <c r="T2127" s="5">
        <v>1996</v>
      </c>
      <c r="U2127" s="233">
        <v>35363</v>
      </c>
      <c r="V2127" s="233" t="str">
        <f t="shared" si="71"/>
        <v>1025</v>
      </c>
      <c r="W2127" s="4">
        <f t="shared" si="72"/>
        <v>1996</v>
      </c>
    </row>
    <row r="2128" spans="19:23" x14ac:dyDescent="0.2">
      <c r="S2128" s="28" t="s">
        <v>383</v>
      </c>
      <c r="T2128" s="5">
        <v>1996</v>
      </c>
      <c r="U2128" s="233">
        <v>35364</v>
      </c>
      <c r="V2128" s="233" t="str">
        <f t="shared" si="71"/>
        <v>1026</v>
      </c>
      <c r="W2128" s="4">
        <f t="shared" si="72"/>
        <v>1996</v>
      </c>
    </row>
    <row r="2129" spans="19:23" x14ac:dyDescent="0.2">
      <c r="S2129" s="28" t="s">
        <v>384</v>
      </c>
      <c r="T2129" s="5">
        <v>1996</v>
      </c>
      <c r="U2129" s="233">
        <v>35365</v>
      </c>
      <c r="V2129" s="233" t="str">
        <f t="shared" si="71"/>
        <v>1027</v>
      </c>
      <c r="W2129" s="4">
        <f t="shared" si="72"/>
        <v>1996</v>
      </c>
    </row>
    <row r="2130" spans="19:23" x14ac:dyDescent="0.2">
      <c r="S2130" s="28" t="s">
        <v>385</v>
      </c>
      <c r="T2130" s="5">
        <v>1996</v>
      </c>
      <c r="U2130" s="233">
        <v>35366</v>
      </c>
      <c r="V2130" s="233" t="str">
        <f t="shared" si="71"/>
        <v>1028</v>
      </c>
      <c r="W2130" s="4">
        <f t="shared" si="72"/>
        <v>1996</v>
      </c>
    </row>
    <row r="2131" spans="19:23" x14ac:dyDescent="0.2">
      <c r="S2131" s="28" t="s">
        <v>386</v>
      </c>
      <c r="T2131" s="5">
        <v>1996</v>
      </c>
      <c r="U2131" s="233">
        <v>35367</v>
      </c>
      <c r="V2131" s="233" t="str">
        <f t="shared" si="71"/>
        <v>1029</v>
      </c>
      <c r="W2131" s="4">
        <f t="shared" si="72"/>
        <v>1996</v>
      </c>
    </row>
    <row r="2132" spans="19:23" x14ac:dyDescent="0.2">
      <c r="S2132" s="28" t="s">
        <v>387</v>
      </c>
      <c r="T2132" s="5">
        <v>1996</v>
      </c>
      <c r="U2132" s="233">
        <v>35368</v>
      </c>
      <c r="V2132" s="233" t="str">
        <f t="shared" si="71"/>
        <v>1030</v>
      </c>
      <c r="W2132" s="4">
        <f t="shared" si="72"/>
        <v>1996</v>
      </c>
    </row>
    <row r="2133" spans="19:23" x14ac:dyDescent="0.2">
      <c r="S2133" s="28" t="s">
        <v>388</v>
      </c>
      <c r="T2133" s="5">
        <v>1996</v>
      </c>
      <c r="U2133" s="233">
        <v>35369</v>
      </c>
      <c r="V2133" s="233" t="str">
        <f t="shared" si="71"/>
        <v>1031</v>
      </c>
      <c r="W2133" s="4">
        <f t="shared" si="72"/>
        <v>1996</v>
      </c>
    </row>
    <row r="2134" spans="19:23" x14ac:dyDescent="0.2">
      <c r="S2134" s="28" t="s">
        <v>389</v>
      </c>
      <c r="T2134" s="5">
        <v>1996</v>
      </c>
      <c r="U2134" s="233">
        <v>35370</v>
      </c>
      <c r="V2134" s="233" t="str">
        <f t="shared" si="71"/>
        <v>1101</v>
      </c>
      <c r="W2134" s="4">
        <f t="shared" si="72"/>
        <v>1996</v>
      </c>
    </row>
    <row r="2135" spans="19:23" x14ac:dyDescent="0.2">
      <c r="S2135" s="28" t="s">
        <v>390</v>
      </c>
      <c r="T2135" s="5">
        <v>1996</v>
      </c>
      <c r="U2135" s="233">
        <v>35371</v>
      </c>
      <c r="V2135" s="233" t="str">
        <f t="shared" si="71"/>
        <v>1102</v>
      </c>
      <c r="W2135" s="4">
        <f t="shared" si="72"/>
        <v>1996</v>
      </c>
    </row>
    <row r="2136" spans="19:23" x14ac:dyDescent="0.2">
      <c r="S2136" s="28" t="s">
        <v>391</v>
      </c>
      <c r="T2136" s="5">
        <v>1996</v>
      </c>
      <c r="U2136" s="233">
        <v>35372</v>
      </c>
      <c r="V2136" s="233" t="str">
        <f t="shared" si="71"/>
        <v>1103</v>
      </c>
      <c r="W2136" s="4">
        <f t="shared" si="72"/>
        <v>1996</v>
      </c>
    </row>
    <row r="2137" spans="19:23" x14ac:dyDescent="0.2">
      <c r="S2137" s="28" t="s">
        <v>392</v>
      </c>
      <c r="T2137" s="5">
        <v>1996</v>
      </c>
      <c r="U2137" s="233">
        <v>35373</v>
      </c>
      <c r="V2137" s="233" t="str">
        <f t="shared" si="71"/>
        <v>1104</v>
      </c>
      <c r="W2137" s="4">
        <f t="shared" si="72"/>
        <v>1996</v>
      </c>
    </row>
    <row r="2138" spans="19:23" x14ac:dyDescent="0.2">
      <c r="S2138" s="28" t="s">
        <v>393</v>
      </c>
      <c r="T2138" s="5">
        <v>1996</v>
      </c>
      <c r="U2138" s="233">
        <v>35374</v>
      </c>
      <c r="V2138" s="233" t="str">
        <f t="shared" si="71"/>
        <v>1105</v>
      </c>
      <c r="W2138" s="4">
        <f t="shared" si="72"/>
        <v>1996</v>
      </c>
    </row>
    <row r="2139" spans="19:23" x14ac:dyDescent="0.2">
      <c r="S2139" s="28" t="s">
        <v>394</v>
      </c>
      <c r="T2139" s="5">
        <v>1996</v>
      </c>
      <c r="U2139" s="233">
        <v>35375</v>
      </c>
      <c r="V2139" s="233" t="str">
        <f t="shared" si="71"/>
        <v>1106</v>
      </c>
      <c r="W2139" s="4">
        <f t="shared" si="72"/>
        <v>1996</v>
      </c>
    </row>
    <row r="2140" spans="19:23" x14ac:dyDescent="0.2">
      <c r="S2140" s="28" t="s">
        <v>395</v>
      </c>
      <c r="T2140" s="5">
        <v>1996</v>
      </c>
      <c r="U2140" s="233">
        <v>35376</v>
      </c>
      <c r="V2140" s="233" t="str">
        <f t="shared" si="71"/>
        <v>1107</v>
      </c>
      <c r="W2140" s="4">
        <f t="shared" si="72"/>
        <v>1996</v>
      </c>
    </row>
    <row r="2141" spans="19:23" x14ac:dyDescent="0.2">
      <c r="S2141" s="28" t="s">
        <v>396</v>
      </c>
      <c r="T2141" s="5">
        <v>1996</v>
      </c>
      <c r="U2141" s="233">
        <v>35377</v>
      </c>
      <c r="V2141" s="233" t="str">
        <f t="shared" si="71"/>
        <v>1108</v>
      </c>
      <c r="W2141" s="4">
        <f t="shared" si="72"/>
        <v>1996</v>
      </c>
    </row>
    <row r="2142" spans="19:23" x14ac:dyDescent="0.2">
      <c r="S2142" s="28" t="s">
        <v>397</v>
      </c>
      <c r="T2142" s="5">
        <v>1996</v>
      </c>
      <c r="U2142" s="233">
        <v>35378</v>
      </c>
      <c r="V2142" s="233" t="str">
        <f t="shared" si="71"/>
        <v>1109</v>
      </c>
      <c r="W2142" s="4">
        <f t="shared" si="72"/>
        <v>1996</v>
      </c>
    </row>
    <row r="2143" spans="19:23" x14ac:dyDescent="0.2">
      <c r="S2143" s="28" t="s">
        <v>398</v>
      </c>
      <c r="T2143" s="5">
        <v>1996</v>
      </c>
      <c r="U2143" s="233">
        <v>35379</v>
      </c>
      <c r="V2143" s="233" t="str">
        <f t="shared" si="71"/>
        <v>1110</v>
      </c>
      <c r="W2143" s="4">
        <f t="shared" si="72"/>
        <v>1996</v>
      </c>
    </row>
    <row r="2144" spans="19:23" x14ac:dyDescent="0.2">
      <c r="S2144" s="28" t="s">
        <v>399</v>
      </c>
      <c r="T2144" s="5">
        <v>1996</v>
      </c>
      <c r="U2144" s="233">
        <v>35380</v>
      </c>
      <c r="V2144" s="233" t="str">
        <f t="shared" si="71"/>
        <v>1111</v>
      </c>
      <c r="W2144" s="4">
        <f t="shared" si="72"/>
        <v>1996</v>
      </c>
    </row>
    <row r="2145" spans="19:23" x14ac:dyDescent="0.2">
      <c r="S2145" s="28" t="s">
        <v>400</v>
      </c>
      <c r="T2145" s="5">
        <v>1996</v>
      </c>
      <c r="U2145" s="233">
        <v>35381</v>
      </c>
      <c r="V2145" s="233" t="str">
        <f t="shared" si="71"/>
        <v>1112</v>
      </c>
      <c r="W2145" s="4">
        <f t="shared" si="72"/>
        <v>1996</v>
      </c>
    </row>
    <row r="2146" spans="19:23" x14ac:dyDescent="0.2">
      <c r="S2146" s="28" t="s">
        <v>401</v>
      </c>
      <c r="T2146" s="5">
        <v>1996</v>
      </c>
      <c r="U2146" s="233">
        <v>35382</v>
      </c>
      <c r="V2146" s="233" t="str">
        <f t="shared" si="71"/>
        <v>1113</v>
      </c>
      <c r="W2146" s="4">
        <f t="shared" si="72"/>
        <v>1996</v>
      </c>
    </row>
    <row r="2147" spans="19:23" x14ac:dyDescent="0.2">
      <c r="S2147" s="28" t="s">
        <v>402</v>
      </c>
      <c r="T2147" s="5">
        <v>1996</v>
      </c>
      <c r="U2147" s="233">
        <v>35383</v>
      </c>
      <c r="V2147" s="233" t="str">
        <f t="shared" si="71"/>
        <v>1114</v>
      </c>
      <c r="W2147" s="4">
        <f t="shared" si="72"/>
        <v>1996</v>
      </c>
    </row>
    <row r="2148" spans="19:23" x14ac:dyDescent="0.2">
      <c r="S2148" s="28" t="s">
        <v>403</v>
      </c>
      <c r="T2148" s="5">
        <v>1996</v>
      </c>
      <c r="U2148" s="233">
        <v>35384</v>
      </c>
      <c r="V2148" s="233" t="str">
        <f t="shared" si="71"/>
        <v>1115</v>
      </c>
      <c r="W2148" s="4">
        <f t="shared" si="72"/>
        <v>1996</v>
      </c>
    </row>
    <row r="2149" spans="19:23" x14ac:dyDescent="0.2">
      <c r="S2149" s="28" t="s">
        <v>404</v>
      </c>
      <c r="T2149" s="5">
        <v>1996</v>
      </c>
      <c r="U2149" s="233">
        <v>35385</v>
      </c>
      <c r="V2149" s="233" t="str">
        <f t="shared" si="71"/>
        <v>1116</v>
      </c>
      <c r="W2149" s="4">
        <f t="shared" si="72"/>
        <v>1996</v>
      </c>
    </row>
    <row r="2150" spans="19:23" x14ac:dyDescent="0.2">
      <c r="S2150" s="28" t="s">
        <v>405</v>
      </c>
      <c r="T2150" s="5">
        <v>1996</v>
      </c>
      <c r="U2150" s="233">
        <v>35386</v>
      </c>
      <c r="V2150" s="233" t="str">
        <f t="shared" si="71"/>
        <v>1117</v>
      </c>
      <c r="W2150" s="4">
        <f t="shared" si="72"/>
        <v>1996</v>
      </c>
    </row>
    <row r="2151" spans="19:23" x14ac:dyDescent="0.2">
      <c r="S2151" s="28" t="s">
        <v>406</v>
      </c>
      <c r="T2151" s="5">
        <v>1996</v>
      </c>
      <c r="U2151" s="233">
        <v>35387</v>
      </c>
      <c r="V2151" s="233" t="str">
        <f t="shared" si="71"/>
        <v>1118</v>
      </c>
      <c r="W2151" s="4">
        <f t="shared" si="72"/>
        <v>1996</v>
      </c>
    </row>
    <row r="2152" spans="19:23" x14ac:dyDescent="0.2">
      <c r="S2152" s="28" t="s">
        <v>407</v>
      </c>
      <c r="T2152" s="5">
        <v>1996</v>
      </c>
      <c r="U2152" s="233">
        <v>35388</v>
      </c>
      <c r="V2152" s="233" t="str">
        <f t="shared" si="71"/>
        <v>1119</v>
      </c>
      <c r="W2152" s="4">
        <f t="shared" si="72"/>
        <v>1996</v>
      </c>
    </row>
    <row r="2153" spans="19:23" x14ac:dyDescent="0.2">
      <c r="S2153" s="28" t="s">
        <v>408</v>
      </c>
      <c r="T2153" s="5">
        <v>1996</v>
      </c>
      <c r="U2153" s="233">
        <v>35389</v>
      </c>
      <c r="V2153" s="233" t="str">
        <f t="shared" si="71"/>
        <v>1120</v>
      </c>
      <c r="W2153" s="4">
        <f t="shared" si="72"/>
        <v>1996</v>
      </c>
    </row>
    <row r="2154" spans="19:23" x14ac:dyDescent="0.2">
      <c r="S2154" s="28" t="s">
        <v>409</v>
      </c>
      <c r="T2154" s="5">
        <v>1996</v>
      </c>
      <c r="U2154" s="233">
        <v>35390</v>
      </c>
      <c r="V2154" s="233" t="str">
        <f t="shared" si="71"/>
        <v>1121</v>
      </c>
      <c r="W2154" s="4">
        <f t="shared" si="72"/>
        <v>1996</v>
      </c>
    </row>
    <row r="2155" spans="19:23" x14ac:dyDescent="0.2">
      <c r="S2155" s="28" t="s">
        <v>410</v>
      </c>
      <c r="T2155" s="5">
        <v>1996</v>
      </c>
      <c r="U2155" s="233">
        <v>35391</v>
      </c>
      <c r="V2155" s="233" t="str">
        <f t="shared" si="71"/>
        <v>1122</v>
      </c>
      <c r="W2155" s="4">
        <f t="shared" si="72"/>
        <v>1996</v>
      </c>
    </row>
    <row r="2156" spans="19:23" x14ac:dyDescent="0.2">
      <c r="S2156" s="28" t="s">
        <v>411</v>
      </c>
      <c r="T2156" s="5">
        <v>1996</v>
      </c>
      <c r="U2156" s="233">
        <v>35392</v>
      </c>
      <c r="V2156" s="233" t="str">
        <f t="shared" si="71"/>
        <v>1123</v>
      </c>
      <c r="W2156" s="4">
        <f t="shared" si="72"/>
        <v>1996</v>
      </c>
    </row>
    <row r="2157" spans="19:23" x14ac:dyDescent="0.2">
      <c r="S2157" s="28" t="s">
        <v>412</v>
      </c>
      <c r="T2157" s="5">
        <v>1996</v>
      </c>
      <c r="U2157" s="233">
        <v>35393</v>
      </c>
      <c r="V2157" s="233" t="str">
        <f t="shared" si="71"/>
        <v>1124</v>
      </c>
      <c r="W2157" s="4">
        <f t="shared" si="72"/>
        <v>1996</v>
      </c>
    </row>
    <row r="2158" spans="19:23" x14ac:dyDescent="0.2">
      <c r="S2158" s="28" t="s">
        <v>413</v>
      </c>
      <c r="T2158" s="5">
        <v>1996</v>
      </c>
      <c r="U2158" s="233">
        <v>35394</v>
      </c>
      <c r="V2158" s="233" t="str">
        <f t="shared" si="71"/>
        <v>1125</v>
      </c>
      <c r="W2158" s="4">
        <f t="shared" si="72"/>
        <v>1996</v>
      </c>
    </row>
    <row r="2159" spans="19:23" x14ac:dyDescent="0.2">
      <c r="S2159" s="28" t="s">
        <v>414</v>
      </c>
      <c r="T2159" s="5">
        <v>1996</v>
      </c>
      <c r="U2159" s="233">
        <v>35395</v>
      </c>
      <c r="V2159" s="233" t="str">
        <f t="shared" si="71"/>
        <v>1126</v>
      </c>
      <c r="W2159" s="4">
        <f t="shared" si="72"/>
        <v>1996</v>
      </c>
    </row>
    <row r="2160" spans="19:23" x14ac:dyDescent="0.2">
      <c r="S2160" s="28" t="s">
        <v>415</v>
      </c>
      <c r="T2160" s="5">
        <v>1996</v>
      </c>
      <c r="U2160" s="233">
        <v>35396</v>
      </c>
      <c r="V2160" s="233" t="str">
        <f t="shared" si="71"/>
        <v>1127</v>
      </c>
      <c r="W2160" s="4">
        <f t="shared" si="72"/>
        <v>1996</v>
      </c>
    </row>
    <row r="2161" spans="19:23" x14ac:dyDescent="0.2">
      <c r="S2161" s="28" t="s">
        <v>416</v>
      </c>
      <c r="T2161" s="5">
        <v>1996</v>
      </c>
      <c r="U2161" s="233">
        <v>35397</v>
      </c>
      <c r="V2161" s="233" t="str">
        <f t="shared" si="71"/>
        <v>1128</v>
      </c>
      <c r="W2161" s="4">
        <f t="shared" si="72"/>
        <v>1996</v>
      </c>
    </row>
    <row r="2162" spans="19:23" x14ac:dyDescent="0.2">
      <c r="S2162" s="28" t="s">
        <v>417</v>
      </c>
      <c r="T2162" s="5">
        <v>1996</v>
      </c>
      <c r="U2162" s="233">
        <v>35398</v>
      </c>
      <c r="V2162" s="233" t="str">
        <f t="shared" si="71"/>
        <v>1129</v>
      </c>
      <c r="W2162" s="4">
        <f t="shared" si="72"/>
        <v>1996</v>
      </c>
    </row>
    <row r="2163" spans="19:23" x14ac:dyDescent="0.2">
      <c r="S2163" s="28" t="s">
        <v>418</v>
      </c>
      <c r="T2163" s="5">
        <v>1996</v>
      </c>
      <c r="U2163" s="233">
        <v>35399</v>
      </c>
      <c r="V2163" s="233" t="str">
        <f t="shared" si="71"/>
        <v>1130</v>
      </c>
      <c r="W2163" s="4">
        <f t="shared" si="72"/>
        <v>1996</v>
      </c>
    </row>
    <row r="2164" spans="19:23" x14ac:dyDescent="0.2">
      <c r="S2164" s="28" t="s">
        <v>419</v>
      </c>
      <c r="T2164" s="5">
        <v>1996</v>
      </c>
      <c r="U2164" s="233">
        <v>35400</v>
      </c>
      <c r="V2164" s="233" t="str">
        <f t="shared" si="71"/>
        <v>1201</v>
      </c>
      <c r="W2164" s="4">
        <f t="shared" si="72"/>
        <v>1996</v>
      </c>
    </row>
    <row r="2165" spans="19:23" x14ac:dyDescent="0.2">
      <c r="S2165" s="28" t="s">
        <v>420</v>
      </c>
      <c r="T2165" s="5">
        <v>1996</v>
      </c>
      <c r="U2165" s="233">
        <v>35401</v>
      </c>
      <c r="V2165" s="233" t="str">
        <f t="shared" si="71"/>
        <v>1202</v>
      </c>
      <c r="W2165" s="4">
        <f t="shared" si="72"/>
        <v>1996</v>
      </c>
    </row>
    <row r="2166" spans="19:23" x14ac:dyDescent="0.2">
      <c r="S2166" s="28" t="s">
        <v>421</v>
      </c>
      <c r="T2166" s="5">
        <v>1996</v>
      </c>
      <c r="U2166" s="233">
        <v>35402</v>
      </c>
      <c r="V2166" s="233" t="str">
        <f t="shared" si="71"/>
        <v>1203</v>
      </c>
      <c r="W2166" s="4">
        <f t="shared" si="72"/>
        <v>1996</v>
      </c>
    </row>
    <row r="2167" spans="19:23" x14ac:dyDescent="0.2">
      <c r="S2167" s="28" t="s">
        <v>422</v>
      </c>
      <c r="T2167" s="5">
        <v>1996</v>
      </c>
      <c r="U2167" s="233">
        <v>35403</v>
      </c>
      <c r="V2167" s="233" t="str">
        <f t="shared" si="71"/>
        <v>1204</v>
      </c>
      <c r="W2167" s="4">
        <f t="shared" si="72"/>
        <v>1996</v>
      </c>
    </row>
    <row r="2168" spans="19:23" x14ac:dyDescent="0.2">
      <c r="S2168" s="28" t="s">
        <v>423</v>
      </c>
      <c r="T2168" s="5">
        <v>1996</v>
      </c>
      <c r="U2168" s="233">
        <v>35404</v>
      </c>
      <c r="V2168" s="233" t="str">
        <f t="shared" si="71"/>
        <v>1205</v>
      </c>
      <c r="W2168" s="4">
        <f t="shared" si="72"/>
        <v>1996</v>
      </c>
    </row>
    <row r="2169" spans="19:23" x14ac:dyDescent="0.2">
      <c r="S2169" s="28" t="s">
        <v>424</v>
      </c>
      <c r="T2169" s="5">
        <v>1996</v>
      </c>
      <c r="U2169" s="233">
        <v>35405</v>
      </c>
      <c r="V2169" s="233" t="str">
        <f t="shared" si="71"/>
        <v>1206</v>
      </c>
      <c r="W2169" s="4">
        <f t="shared" si="72"/>
        <v>1996</v>
      </c>
    </row>
    <row r="2170" spans="19:23" x14ac:dyDescent="0.2">
      <c r="S2170" s="28" t="s">
        <v>425</v>
      </c>
      <c r="T2170" s="5">
        <v>1996</v>
      </c>
      <c r="U2170" s="233">
        <v>35406</v>
      </c>
      <c r="V2170" s="233" t="str">
        <f t="shared" si="71"/>
        <v>1207</v>
      </c>
      <c r="W2170" s="4">
        <f t="shared" si="72"/>
        <v>1996</v>
      </c>
    </row>
    <row r="2171" spans="19:23" x14ac:dyDescent="0.2">
      <c r="S2171" s="28" t="s">
        <v>426</v>
      </c>
      <c r="T2171" s="5">
        <v>1996</v>
      </c>
      <c r="U2171" s="233">
        <v>35407</v>
      </c>
      <c r="V2171" s="233" t="str">
        <f t="shared" si="71"/>
        <v>1208</v>
      </c>
      <c r="W2171" s="4">
        <f t="shared" si="72"/>
        <v>1996</v>
      </c>
    </row>
    <row r="2172" spans="19:23" x14ac:dyDescent="0.2">
      <c r="S2172" s="28" t="s">
        <v>427</v>
      </c>
      <c r="T2172" s="5">
        <v>1996</v>
      </c>
      <c r="U2172" s="233">
        <v>35408</v>
      </c>
      <c r="V2172" s="233" t="str">
        <f t="shared" si="71"/>
        <v>1209</v>
      </c>
      <c r="W2172" s="4">
        <f t="shared" si="72"/>
        <v>1996</v>
      </c>
    </row>
    <row r="2173" spans="19:23" x14ac:dyDescent="0.2">
      <c r="S2173" s="28" t="s">
        <v>428</v>
      </c>
      <c r="T2173" s="5">
        <v>1996</v>
      </c>
      <c r="U2173" s="233">
        <v>35409</v>
      </c>
      <c r="V2173" s="233" t="str">
        <f t="shared" si="71"/>
        <v>1210</v>
      </c>
      <c r="W2173" s="4">
        <f t="shared" si="72"/>
        <v>1996</v>
      </c>
    </row>
    <row r="2174" spans="19:23" x14ac:dyDescent="0.2">
      <c r="S2174" s="28" t="s">
        <v>429</v>
      </c>
      <c r="T2174" s="5">
        <v>1996</v>
      </c>
      <c r="U2174" s="233">
        <v>35410</v>
      </c>
      <c r="V2174" s="233" t="str">
        <f t="shared" si="71"/>
        <v>1211</v>
      </c>
      <c r="W2174" s="4">
        <f t="shared" si="72"/>
        <v>1996</v>
      </c>
    </row>
    <row r="2175" spans="19:23" x14ac:dyDescent="0.2">
      <c r="S2175" s="28" t="s">
        <v>430</v>
      </c>
      <c r="T2175" s="5">
        <v>1996</v>
      </c>
      <c r="U2175" s="233">
        <v>35411</v>
      </c>
      <c r="V2175" s="233" t="str">
        <f t="shared" si="71"/>
        <v>1212</v>
      </c>
      <c r="W2175" s="4">
        <f t="shared" si="72"/>
        <v>1996</v>
      </c>
    </row>
    <row r="2176" spans="19:23" x14ac:dyDescent="0.2">
      <c r="S2176" s="28" t="s">
        <v>431</v>
      </c>
      <c r="T2176" s="5">
        <v>1996</v>
      </c>
      <c r="U2176" s="233">
        <v>35412</v>
      </c>
      <c r="V2176" s="233" t="str">
        <f t="shared" si="71"/>
        <v>1213</v>
      </c>
      <c r="W2176" s="4">
        <f t="shared" si="72"/>
        <v>1996</v>
      </c>
    </row>
    <row r="2177" spans="19:23" x14ac:dyDescent="0.2">
      <c r="S2177" s="28" t="s">
        <v>432</v>
      </c>
      <c r="T2177" s="5">
        <v>1996</v>
      </c>
      <c r="U2177" s="233">
        <v>35413</v>
      </c>
      <c r="V2177" s="233" t="str">
        <f t="shared" si="71"/>
        <v>1214</v>
      </c>
      <c r="W2177" s="4">
        <f t="shared" si="72"/>
        <v>1996</v>
      </c>
    </row>
    <row r="2178" spans="19:23" x14ac:dyDescent="0.2">
      <c r="S2178" s="28" t="s">
        <v>433</v>
      </c>
      <c r="T2178" s="5">
        <v>1996</v>
      </c>
      <c r="U2178" s="233">
        <v>35414</v>
      </c>
      <c r="V2178" s="233" t="str">
        <f t="shared" si="71"/>
        <v>1215</v>
      </c>
      <c r="W2178" s="4">
        <f t="shared" si="72"/>
        <v>1996</v>
      </c>
    </row>
    <row r="2179" spans="19:23" x14ac:dyDescent="0.2">
      <c r="S2179" s="28" t="s">
        <v>434</v>
      </c>
      <c r="T2179" s="5">
        <v>1996</v>
      </c>
      <c r="U2179" s="233">
        <v>35415</v>
      </c>
      <c r="V2179" s="233" t="str">
        <f t="shared" si="71"/>
        <v>1216</v>
      </c>
      <c r="W2179" s="4">
        <f t="shared" si="72"/>
        <v>1996</v>
      </c>
    </row>
    <row r="2180" spans="19:23" x14ac:dyDescent="0.2">
      <c r="S2180" s="28" t="s">
        <v>435</v>
      </c>
      <c r="T2180" s="5">
        <v>1996</v>
      </c>
      <c r="U2180" s="233">
        <v>35416</v>
      </c>
      <c r="V2180" s="233" t="str">
        <f t="shared" ref="V2180:V2243" si="73">TEXT(MONTH(U2180),"00") &amp;TEXT(DAY(U2180),"00")</f>
        <v>1217</v>
      </c>
      <c r="W2180" s="4">
        <f t="shared" ref="W2180:W2243" si="74">YEAR(U2180)</f>
        <v>1996</v>
      </c>
    </row>
    <row r="2181" spans="19:23" x14ac:dyDescent="0.2">
      <c r="S2181" s="28" t="s">
        <v>436</v>
      </c>
      <c r="T2181" s="5">
        <v>1996</v>
      </c>
      <c r="U2181" s="233">
        <v>35417</v>
      </c>
      <c r="V2181" s="233" t="str">
        <f t="shared" si="73"/>
        <v>1218</v>
      </c>
      <c r="W2181" s="4">
        <f t="shared" si="74"/>
        <v>1996</v>
      </c>
    </row>
    <row r="2182" spans="19:23" x14ac:dyDescent="0.2">
      <c r="S2182" s="28" t="s">
        <v>437</v>
      </c>
      <c r="T2182" s="5">
        <v>1996</v>
      </c>
      <c r="U2182" s="233">
        <v>35418</v>
      </c>
      <c r="V2182" s="233" t="str">
        <f t="shared" si="73"/>
        <v>1219</v>
      </c>
      <c r="W2182" s="4">
        <f t="shared" si="74"/>
        <v>1996</v>
      </c>
    </row>
    <row r="2183" spans="19:23" x14ac:dyDescent="0.2">
      <c r="S2183" s="28" t="s">
        <v>438</v>
      </c>
      <c r="T2183" s="5">
        <v>1996</v>
      </c>
      <c r="U2183" s="233">
        <v>35419</v>
      </c>
      <c r="V2183" s="233" t="str">
        <f t="shared" si="73"/>
        <v>1220</v>
      </c>
      <c r="W2183" s="4">
        <f t="shared" si="74"/>
        <v>1996</v>
      </c>
    </row>
    <row r="2184" spans="19:23" x14ac:dyDescent="0.2">
      <c r="S2184" s="28" t="s">
        <v>439</v>
      </c>
      <c r="T2184" s="5">
        <v>1996</v>
      </c>
      <c r="U2184" s="233">
        <v>35420</v>
      </c>
      <c r="V2184" s="233" t="str">
        <f t="shared" si="73"/>
        <v>1221</v>
      </c>
      <c r="W2184" s="4">
        <f t="shared" si="74"/>
        <v>1996</v>
      </c>
    </row>
    <row r="2185" spans="19:23" x14ac:dyDescent="0.2">
      <c r="S2185" s="28" t="s">
        <v>440</v>
      </c>
      <c r="T2185" s="5">
        <v>1996</v>
      </c>
      <c r="U2185" s="233">
        <v>35421</v>
      </c>
      <c r="V2185" s="233" t="str">
        <f t="shared" si="73"/>
        <v>1222</v>
      </c>
      <c r="W2185" s="4">
        <f t="shared" si="74"/>
        <v>1996</v>
      </c>
    </row>
    <row r="2186" spans="19:23" x14ac:dyDescent="0.2">
      <c r="S2186" s="28" t="s">
        <v>441</v>
      </c>
      <c r="T2186" s="5">
        <v>1996</v>
      </c>
      <c r="U2186" s="233">
        <v>35422</v>
      </c>
      <c r="V2186" s="233" t="str">
        <f t="shared" si="73"/>
        <v>1223</v>
      </c>
      <c r="W2186" s="4">
        <f t="shared" si="74"/>
        <v>1996</v>
      </c>
    </row>
    <row r="2187" spans="19:23" x14ac:dyDescent="0.2">
      <c r="S2187" s="28" t="s">
        <v>442</v>
      </c>
      <c r="T2187" s="5">
        <v>1996</v>
      </c>
      <c r="U2187" s="233">
        <v>35423</v>
      </c>
      <c r="V2187" s="233" t="str">
        <f t="shared" si="73"/>
        <v>1224</v>
      </c>
      <c r="W2187" s="4">
        <f t="shared" si="74"/>
        <v>1996</v>
      </c>
    </row>
    <row r="2188" spans="19:23" x14ac:dyDescent="0.2">
      <c r="S2188" s="28" t="s">
        <v>443</v>
      </c>
      <c r="T2188" s="5">
        <v>1996</v>
      </c>
      <c r="U2188" s="233">
        <v>35424</v>
      </c>
      <c r="V2188" s="233" t="str">
        <f t="shared" si="73"/>
        <v>1225</v>
      </c>
      <c r="W2188" s="4">
        <f t="shared" si="74"/>
        <v>1996</v>
      </c>
    </row>
    <row r="2189" spans="19:23" x14ac:dyDescent="0.2">
      <c r="S2189" s="28" t="s">
        <v>444</v>
      </c>
      <c r="T2189" s="5">
        <v>1996</v>
      </c>
      <c r="U2189" s="233">
        <v>35425</v>
      </c>
      <c r="V2189" s="233" t="str">
        <f t="shared" si="73"/>
        <v>1226</v>
      </c>
      <c r="W2189" s="4">
        <f t="shared" si="74"/>
        <v>1996</v>
      </c>
    </row>
    <row r="2190" spans="19:23" x14ac:dyDescent="0.2">
      <c r="S2190" s="28" t="s">
        <v>445</v>
      </c>
      <c r="T2190" s="5">
        <v>1996</v>
      </c>
      <c r="U2190" s="233">
        <v>35426</v>
      </c>
      <c r="V2190" s="233" t="str">
        <f t="shared" si="73"/>
        <v>1227</v>
      </c>
      <c r="W2190" s="4">
        <f t="shared" si="74"/>
        <v>1996</v>
      </c>
    </row>
    <row r="2191" spans="19:23" x14ac:dyDescent="0.2">
      <c r="S2191" s="28" t="s">
        <v>446</v>
      </c>
      <c r="T2191" s="5">
        <v>1996</v>
      </c>
      <c r="U2191" s="233">
        <v>35427</v>
      </c>
      <c r="V2191" s="233" t="str">
        <f t="shared" si="73"/>
        <v>1228</v>
      </c>
      <c r="W2191" s="4">
        <f t="shared" si="74"/>
        <v>1996</v>
      </c>
    </row>
    <row r="2192" spans="19:23" x14ac:dyDescent="0.2">
      <c r="S2192" s="28" t="s">
        <v>447</v>
      </c>
      <c r="T2192" s="5">
        <v>1996</v>
      </c>
      <c r="U2192" s="233">
        <v>35428</v>
      </c>
      <c r="V2192" s="233" t="str">
        <f t="shared" si="73"/>
        <v>1229</v>
      </c>
      <c r="W2192" s="4">
        <f t="shared" si="74"/>
        <v>1996</v>
      </c>
    </row>
    <row r="2193" spans="19:23" x14ac:dyDescent="0.2">
      <c r="S2193" s="28" t="s">
        <v>448</v>
      </c>
      <c r="T2193" s="5">
        <v>1996</v>
      </c>
      <c r="U2193" s="233">
        <v>35429</v>
      </c>
      <c r="V2193" s="233" t="str">
        <f t="shared" si="73"/>
        <v>1230</v>
      </c>
      <c r="W2193" s="4">
        <f t="shared" si="74"/>
        <v>1996</v>
      </c>
    </row>
    <row r="2194" spans="19:23" x14ac:dyDescent="0.2">
      <c r="S2194" s="28" t="s">
        <v>449</v>
      </c>
      <c r="T2194" s="5">
        <v>1996</v>
      </c>
      <c r="U2194" s="233">
        <v>35430</v>
      </c>
      <c r="V2194" s="233" t="str">
        <f t="shared" si="73"/>
        <v>1231</v>
      </c>
      <c r="W2194" s="4">
        <f t="shared" si="74"/>
        <v>1996</v>
      </c>
    </row>
    <row r="2195" spans="19:23" x14ac:dyDescent="0.2">
      <c r="S2195" s="28" t="s">
        <v>450</v>
      </c>
      <c r="T2195" s="5">
        <v>1997</v>
      </c>
      <c r="U2195" s="233">
        <v>35431</v>
      </c>
      <c r="V2195" s="233" t="str">
        <f t="shared" si="73"/>
        <v>0101</v>
      </c>
      <c r="W2195" s="4">
        <f t="shared" si="74"/>
        <v>1997</v>
      </c>
    </row>
    <row r="2196" spans="19:23" x14ac:dyDescent="0.2">
      <c r="S2196" s="28" t="s">
        <v>90</v>
      </c>
      <c r="T2196" s="5">
        <v>1997</v>
      </c>
      <c r="U2196" s="233">
        <v>35432</v>
      </c>
      <c r="V2196" s="233" t="str">
        <f t="shared" si="73"/>
        <v>0102</v>
      </c>
      <c r="W2196" s="4">
        <f t="shared" si="74"/>
        <v>1997</v>
      </c>
    </row>
    <row r="2197" spans="19:23" x14ac:dyDescent="0.2">
      <c r="S2197" s="28" t="s">
        <v>91</v>
      </c>
      <c r="T2197" s="5">
        <v>1997</v>
      </c>
      <c r="U2197" s="233">
        <v>35433</v>
      </c>
      <c r="V2197" s="233" t="str">
        <f t="shared" si="73"/>
        <v>0103</v>
      </c>
      <c r="W2197" s="4">
        <f t="shared" si="74"/>
        <v>1997</v>
      </c>
    </row>
    <row r="2198" spans="19:23" x14ac:dyDescent="0.2">
      <c r="S2198" s="28" t="s">
        <v>92</v>
      </c>
      <c r="T2198" s="5">
        <v>1997</v>
      </c>
      <c r="U2198" s="233">
        <v>35434</v>
      </c>
      <c r="V2198" s="233" t="str">
        <f t="shared" si="73"/>
        <v>0104</v>
      </c>
      <c r="W2198" s="4">
        <f t="shared" si="74"/>
        <v>1997</v>
      </c>
    </row>
    <row r="2199" spans="19:23" x14ac:dyDescent="0.2">
      <c r="S2199" s="28" t="s">
        <v>93</v>
      </c>
      <c r="T2199" s="5">
        <v>1997</v>
      </c>
      <c r="U2199" s="233">
        <v>35435</v>
      </c>
      <c r="V2199" s="233" t="str">
        <f t="shared" si="73"/>
        <v>0105</v>
      </c>
      <c r="W2199" s="4">
        <f t="shared" si="74"/>
        <v>1997</v>
      </c>
    </row>
    <row r="2200" spans="19:23" x14ac:dyDescent="0.2">
      <c r="S2200" s="28" t="s">
        <v>94</v>
      </c>
      <c r="T2200" s="5">
        <v>1997</v>
      </c>
      <c r="U2200" s="233">
        <v>35436</v>
      </c>
      <c r="V2200" s="233" t="str">
        <f t="shared" si="73"/>
        <v>0106</v>
      </c>
      <c r="W2200" s="4">
        <f t="shared" si="74"/>
        <v>1997</v>
      </c>
    </row>
    <row r="2201" spans="19:23" x14ac:dyDescent="0.2">
      <c r="S2201" s="28" t="s">
        <v>95</v>
      </c>
      <c r="T2201" s="5">
        <v>1997</v>
      </c>
      <c r="U2201" s="233">
        <v>35437</v>
      </c>
      <c r="V2201" s="233" t="str">
        <f t="shared" si="73"/>
        <v>0107</v>
      </c>
      <c r="W2201" s="4">
        <f t="shared" si="74"/>
        <v>1997</v>
      </c>
    </row>
    <row r="2202" spans="19:23" x14ac:dyDescent="0.2">
      <c r="S2202" s="28" t="s">
        <v>96</v>
      </c>
      <c r="T2202" s="5">
        <v>1997</v>
      </c>
      <c r="U2202" s="233">
        <v>35438</v>
      </c>
      <c r="V2202" s="233" t="str">
        <f t="shared" si="73"/>
        <v>0108</v>
      </c>
      <c r="W2202" s="4">
        <f t="shared" si="74"/>
        <v>1997</v>
      </c>
    </row>
    <row r="2203" spans="19:23" x14ac:dyDescent="0.2">
      <c r="S2203" s="28" t="s">
        <v>97</v>
      </c>
      <c r="T2203" s="5">
        <v>1997</v>
      </c>
      <c r="U2203" s="233">
        <v>35439</v>
      </c>
      <c r="V2203" s="233" t="str">
        <f t="shared" si="73"/>
        <v>0109</v>
      </c>
      <c r="W2203" s="4">
        <f t="shared" si="74"/>
        <v>1997</v>
      </c>
    </row>
    <row r="2204" spans="19:23" x14ac:dyDescent="0.2">
      <c r="S2204" s="28" t="s">
        <v>98</v>
      </c>
      <c r="T2204" s="5">
        <v>1997</v>
      </c>
      <c r="U2204" s="233">
        <v>35440</v>
      </c>
      <c r="V2204" s="233" t="str">
        <f t="shared" si="73"/>
        <v>0110</v>
      </c>
      <c r="W2204" s="4">
        <f t="shared" si="74"/>
        <v>1997</v>
      </c>
    </row>
    <row r="2205" spans="19:23" x14ac:dyDescent="0.2">
      <c r="S2205" s="28" t="s">
        <v>99</v>
      </c>
      <c r="T2205" s="5">
        <v>1997</v>
      </c>
      <c r="U2205" s="233">
        <v>35441</v>
      </c>
      <c r="V2205" s="233" t="str">
        <f t="shared" si="73"/>
        <v>0111</v>
      </c>
      <c r="W2205" s="4">
        <f t="shared" si="74"/>
        <v>1997</v>
      </c>
    </row>
    <row r="2206" spans="19:23" x14ac:dyDescent="0.2">
      <c r="S2206" s="28" t="s">
        <v>100</v>
      </c>
      <c r="T2206" s="5">
        <v>1997</v>
      </c>
      <c r="U2206" s="233">
        <v>35442</v>
      </c>
      <c r="V2206" s="233" t="str">
        <f t="shared" si="73"/>
        <v>0112</v>
      </c>
      <c r="W2206" s="4">
        <f t="shared" si="74"/>
        <v>1997</v>
      </c>
    </row>
    <row r="2207" spans="19:23" x14ac:dyDescent="0.2">
      <c r="S2207" s="28" t="s">
        <v>101</v>
      </c>
      <c r="T2207" s="5">
        <v>1997</v>
      </c>
      <c r="U2207" s="233">
        <v>35443</v>
      </c>
      <c r="V2207" s="233" t="str">
        <f t="shared" si="73"/>
        <v>0113</v>
      </c>
      <c r="W2207" s="4">
        <f t="shared" si="74"/>
        <v>1997</v>
      </c>
    </row>
    <row r="2208" spans="19:23" x14ac:dyDescent="0.2">
      <c r="S2208" s="28" t="s">
        <v>102</v>
      </c>
      <c r="T2208" s="5">
        <v>1997</v>
      </c>
      <c r="U2208" s="233">
        <v>35444</v>
      </c>
      <c r="V2208" s="233" t="str">
        <f t="shared" si="73"/>
        <v>0114</v>
      </c>
      <c r="W2208" s="4">
        <f t="shared" si="74"/>
        <v>1997</v>
      </c>
    </row>
    <row r="2209" spans="19:23" x14ac:dyDescent="0.2">
      <c r="S2209" s="28" t="s">
        <v>103</v>
      </c>
      <c r="T2209" s="5">
        <v>1997</v>
      </c>
      <c r="U2209" s="233">
        <v>35445</v>
      </c>
      <c r="V2209" s="233" t="str">
        <f t="shared" si="73"/>
        <v>0115</v>
      </c>
      <c r="W2209" s="4">
        <f t="shared" si="74"/>
        <v>1997</v>
      </c>
    </row>
    <row r="2210" spans="19:23" x14ac:dyDescent="0.2">
      <c r="S2210" s="28" t="s">
        <v>104</v>
      </c>
      <c r="T2210" s="5">
        <v>1997</v>
      </c>
      <c r="U2210" s="233">
        <v>35446</v>
      </c>
      <c r="V2210" s="233" t="str">
        <f t="shared" si="73"/>
        <v>0116</v>
      </c>
      <c r="W2210" s="4">
        <f t="shared" si="74"/>
        <v>1997</v>
      </c>
    </row>
    <row r="2211" spans="19:23" x14ac:dyDescent="0.2">
      <c r="S2211" s="28" t="s">
        <v>105</v>
      </c>
      <c r="T2211" s="5">
        <v>1997</v>
      </c>
      <c r="U2211" s="233">
        <v>35447</v>
      </c>
      <c r="V2211" s="233" t="str">
        <f t="shared" si="73"/>
        <v>0117</v>
      </c>
      <c r="W2211" s="4">
        <f t="shared" si="74"/>
        <v>1997</v>
      </c>
    </row>
    <row r="2212" spans="19:23" x14ac:dyDescent="0.2">
      <c r="S2212" s="28" t="s">
        <v>106</v>
      </c>
      <c r="T2212" s="5">
        <v>1997</v>
      </c>
      <c r="U2212" s="233">
        <v>35448</v>
      </c>
      <c r="V2212" s="233" t="str">
        <f t="shared" si="73"/>
        <v>0118</v>
      </c>
      <c r="W2212" s="4">
        <f t="shared" si="74"/>
        <v>1997</v>
      </c>
    </row>
    <row r="2213" spans="19:23" x14ac:dyDescent="0.2">
      <c r="S2213" s="28" t="s">
        <v>107</v>
      </c>
      <c r="T2213" s="5">
        <v>1997</v>
      </c>
      <c r="U2213" s="233">
        <v>35449</v>
      </c>
      <c r="V2213" s="233" t="str">
        <f t="shared" si="73"/>
        <v>0119</v>
      </c>
      <c r="W2213" s="4">
        <f t="shared" si="74"/>
        <v>1997</v>
      </c>
    </row>
    <row r="2214" spans="19:23" x14ac:dyDescent="0.2">
      <c r="S2214" s="28" t="s">
        <v>108</v>
      </c>
      <c r="T2214" s="5">
        <v>1997</v>
      </c>
      <c r="U2214" s="233">
        <v>35450</v>
      </c>
      <c r="V2214" s="233" t="str">
        <f t="shared" si="73"/>
        <v>0120</v>
      </c>
      <c r="W2214" s="4">
        <f t="shared" si="74"/>
        <v>1997</v>
      </c>
    </row>
    <row r="2215" spans="19:23" x14ac:dyDescent="0.2">
      <c r="S2215" s="28" t="s">
        <v>109</v>
      </c>
      <c r="T2215" s="5">
        <v>1997</v>
      </c>
      <c r="U2215" s="233">
        <v>35451</v>
      </c>
      <c r="V2215" s="233" t="str">
        <f t="shared" si="73"/>
        <v>0121</v>
      </c>
      <c r="W2215" s="4">
        <f t="shared" si="74"/>
        <v>1997</v>
      </c>
    </row>
    <row r="2216" spans="19:23" x14ac:dyDescent="0.2">
      <c r="S2216" s="28" t="s">
        <v>110</v>
      </c>
      <c r="T2216" s="5">
        <v>1997</v>
      </c>
      <c r="U2216" s="233">
        <v>35452</v>
      </c>
      <c r="V2216" s="233" t="str">
        <f t="shared" si="73"/>
        <v>0122</v>
      </c>
      <c r="W2216" s="4">
        <f t="shared" si="74"/>
        <v>1997</v>
      </c>
    </row>
    <row r="2217" spans="19:23" x14ac:dyDescent="0.2">
      <c r="S2217" s="28" t="s">
        <v>111</v>
      </c>
      <c r="T2217" s="5">
        <v>1997</v>
      </c>
      <c r="U2217" s="233">
        <v>35453</v>
      </c>
      <c r="V2217" s="233" t="str">
        <f t="shared" si="73"/>
        <v>0123</v>
      </c>
      <c r="W2217" s="4">
        <f t="shared" si="74"/>
        <v>1997</v>
      </c>
    </row>
    <row r="2218" spans="19:23" x14ac:dyDescent="0.2">
      <c r="S2218" s="28" t="s">
        <v>112</v>
      </c>
      <c r="T2218" s="5">
        <v>1997</v>
      </c>
      <c r="U2218" s="233">
        <v>35454</v>
      </c>
      <c r="V2218" s="233" t="str">
        <f t="shared" si="73"/>
        <v>0124</v>
      </c>
      <c r="W2218" s="4">
        <f t="shared" si="74"/>
        <v>1997</v>
      </c>
    </row>
    <row r="2219" spans="19:23" x14ac:dyDescent="0.2">
      <c r="S2219" s="28" t="s">
        <v>113</v>
      </c>
      <c r="T2219" s="5">
        <v>1997</v>
      </c>
      <c r="U2219" s="233">
        <v>35455</v>
      </c>
      <c r="V2219" s="233" t="str">
        <f t="shared" si="73"/>
        <v>0125</v>
      </c>
      <c r="W2219" s="4">
        <f t="shared" si="74"/>
        <v>1997</v>
      </c>
    </row>
    <row r="2220" spans="19:23" x14ac:dyDescent="0.2">
      <c r="S2220" s="28" t="s">
        <v>114</v>
      </c>
      <c r="T2220" s="5">
        <v>1997</v>
      </c>
      <c r="U2220" s="233">
        <v>35456</v>
      </c>
      <c r="V2220" s="233" t="str">
        <f t="shared" si="73"/>
        <v>0126</v>
      </c>
      <c r="W2220" s="4">
        <f t="shared" si="74"/>
        <v>1997</v>
      </c>
    </row>
    <row r="2221" spans="19:23" x14ac:dyDescent="0.2">
      <c r="S2221" s="28" t="s">
        <v>115</v>
      </c>
      <c r="T2221" s="5">
        <v>1997</v>
      </c>
      <c r="U2221" s="233">
        <v>35457</v>
      </c>
      <c r="V2221" s="233" t="str">
        <f t="shared" si="73"/>
        <v>0127</v>
      </c>
      <c r="W2221" s="4">
        <f t="shared" si="74"/>
        <v>1997</v>
      </c>
    </row>
    <row r="2222" spans="19:23" x14ac:dyDescent="0.2">
      <c r="S2222" s="28" t="s">
        <v>116</v>
      </c>
      <c r="T2222" s="5">
        <v>1997</v>
      </c>
      <c r="U2222" s="233">
        <v>35458</v>
      </c>
      <c r="V2222" s="233" t="str">
        <f t="shared" si="73"/>
        <v>0128</v>
      </c>
      <c r="W2222" s="4">
        <f t="shared" si="74"/>
        <v>1997</v>
      </c>
    </row>
    <row r="2223" spans="19:23" x14ac:dyDescent="0.2">
      <c r="S2223" s="28" t="s">
        <v>117</v>
      </c>
      <c r="T2223" s="5">
        <v>1997</v>
      </c>
      <c r="U2223" s="233">
        <v>35459</v>
      </c>
      <c r="V2223" s="233" t="str">
        <f t="shared" si="73"/>
        <v>0129</v>
      </c>
      <c r="W2223" s="4">
        <f t="shared" si="74"/>
        <v>1997</v>
      </c>
    </row>
    <row r="2224" spans="19:23" x14ac:dyDescent="0.2">
      <c r="S2224" s="28" t="s">
        <v>118</v>
      </c>
      <c r="T2224" s="5">
        <v>1997</v>
      </c>
      <c r="U2224" s="233">
        <v>35460</v>
      </c>
      <c r="V2224" s="233" t="str">
        <f t="shared" si="73"/>
        <v>0130</v>
      </c>
      <c r="W2224" s="4">
        <f t="shared" si="74"/>
        <v>1997</v>
      </c>
    </row>
    <row r="2225" spans="19:23" x14ac:dyDescent="0.2">
      <c r="S2225" s="28" t="s">
        <v>119</v>
      </c>
      <c r="T2225" s="5">
        <v>1997</v>
      </c>
      <c r="U2225" s="233">
        <v>35461</v>
      </c>
      <c r="V2225" s="233" t="str">
        <f t="shared" si="73"/>
        <v>0131</v>
      </c>
      <c r="W2225" s="4">
        <f t="shared" si="74"/>
        <v>1997</v>
      </c>
    </row>
    <row r="2226" spans="19:23" x14ac:dyDescent="0.2">
      <c r="S2226" s="28" t="s">
        <v>120</v>
      </c>
      <c r="T2226" s="5">
        <v>1997</v>
      </c>
      <c r="U2226" s="233">
        <v>35462</v>
      </c>
      <c r="V2226" s="233" t="str">
        <f t="shared" si="73"/>
        <v>0201</v>
      </c>
      <c r="W2226" s="4">
        <f t="shared" si="74"/>
        <v>1997</v>
      </c>
    </row>
    <row r="2227" spans="19:23" x14ac:dyDescent="0.2">
      <c r="S2227" s="28" t="s">
        <v>121</v>
      </c>
      <c r="T2227" s="5">
        <v>1997</v>
      </c>
      <c r="U2227" s="233">
        <v>35463</v>
      </c>
      <c r="V2227" s="233" t="str">
        <f t="shared" si="73"/>
        <v>0202</v>
      </c>
      <c r="W2227" s="4">
        <f t="shared" si="74"/>
        <v>1997</v>
      </c>
    </row>
    <row r="2228" spans="19:23" x14ac:dyDescent="0.2">
      <c r="S2228" s="28" t="s">
        <v>122</v>
      </c>
      <c r="T2228" s="5">
        <v>1997</v>
      </c>
      <c r="U2228" s="233">
        <v>35464</v>
      </c>
      <c r="V2228" s="233" t="str">
        <f t="shared" si="73"/>
        <v>0203</v>
      </c>
      <c r="W2228" s="4">
        <f t="shared" si="74"/>
        <v>1997</v>
      </c>
    </row>
    <row r="2229" spans="19:23" x14ac:dyDescent="0.2">
      <c r="S2229" s="28" t="s">
        <v>123</v>
      </c>
      <c r="T2229" s="5">
        <v>1997</v>
      </c>
      <c r="U2229" s="233">
        <v>35465</v>
      </c>
      <c r="V2229" s="233" t="str">
        <f t="shared" si="73"/>
        <v>0204</v>
      </c>
      <c r="W2229" s="4">
        <f t="shared" si="74"/>
        <v>1997</v>
      </c>
    </row>
    <row r="2230" spans="19:23" x14ac:dyDescent="0.2">
      <c r="S2230" s="28" t="s">
        <v>124</v>
      </c>
      <c r="T2230" s="5">
        <v>1997</v>
      </c>
      <c r="U2230" s="233">
        <v>35466</v>
      </c>
      <c r="V2230" s="233" t="str">
        <f t="shared" si="73"/>
        <v>0205</v>
      </c>
      <c r="W2230" s="4">
        <f t="shared" si="74"/>
        <v>1997</v>
      </c>
    </row>
    <row r="2231" spans="19:23" x14ac:dyDescent="0.2">
      <c r="S2231" s="28" t="s">
        <v>125</v>
      </c>
      <c r="T2231" s="5">
        <v>1997</v>
      </c>
      <c r="U2231" s="233">
        <v>35467</v>
      </c>
      <c r="V2231" s="233" t="str">
        <f t="shared" si="73"/>
        <v>0206</v>
      </c>
      <c r="W2231" s="4">
        <f t="shared" si="74"/>
        <v>1997</v>
      </c>
    </row>
    <row r="2232" spans="19:23" x14ac:dyDescent="0.2">
      <c r="S2232" s="28" t="s">
        <v>126</v>
      </c>
      <c r="T2232" s="5">
        <v>1997</v>
      </c>
      <c r="U2232" s="233">
        <v>35468</v>
      </c>
      <c r="V2232" s="233" t="str">
        <f t="shared" si="73"/>
        <v>0207</v>
      </c>
      <c r="W2232" s="4">
        <f t="shared" si="74"/>
        <v>1997</v>
      </c>
    </row>
    <row r="2233" spans="19:23" x14ac:dyDescent="0.2">
      <c r="S2233" s="28" t="s">
        <v>86</v>
      </c>
      <c r="T2233" s="5">
        <v>1997</v>
      </c>
      <c r="U2233" s="233">
        <v>35469</v>
      </c>
      <c r="V2233" s="233" t="str">
        <f t="shared" si="73"/>
        <v>0208</v>
      </c>
      <c r="W2233" s="4">
        <f t="shared" si="74"/>
        <v>1997</v>
      </c>
    </row>
    <row r="2234" spans="19:23" x14ac:dyDescent="0.2">
      <c r="S2234" s="28" t="s">
        <v>87</v>
      </c>
      <c r="T2234" s="5">
        <v>1997</v>
      </c>
      <c r="U2234" s="233">
        <v>35470</v>
      </c>
      <c r="V2234" s="233" t="str">
        <f t="shared" si="73"/>
        <v>0209</v>
      </c>
      <c r="W2234" s="4">
        <f t="shared" si="74"/>
        <v>1997</v>
      </c>
    </row>
    <row r="2235" spans="19:23" x14ac:dyDescent="0.2">
      <c r="S2235" s="28" t="s">
        <v>88</v>
      </c>
      <c r="T2235" s="5">
        <v>1997</v>
      </c>
      <c r="U2235" s="233">
        <v>35471</v>
      </c>
      <c r="V2235" s="233" t="str">
        <f t="shared" si="73"/>
        <v>0210</v>
      </c>
      <c r="W2235" s="4">
        <f t="shared" si="74"/>
        <v>1997</v>
      </c>
    </row>
    <row r="2236" spans="19:23" x14ac:dyDescent="0.2">
      <c r="S2236" s="28" t="s">
        <v>89</v>
      </c>
      <c r="T2236" s="5">
        <v>1997</v>
      </c>
      <c r="U2236" s="233">
        <v>35472</v>
      </c>
      <c r="V2236" s="233" t="str">
        <f t="shared" si="73"/>
        <v>0211</v>
      </c>
      <c r="W2236" s="4">
        <f t="shared" si="74"/>
        <v>1997</v>
      </c>
    </row>
    <row r="2237" spans="19:23" x14ac:dyDescent="0.2">
      <c r="S2237" s="28" t="s">
        <v>127</v>
      </c>
      <c r="T2237" s="5">
        <v>1997</v>
      </c>
      <c r="U2237" s="233">
        <v>35473</v>
      </c>
      <c r="V2237" s="233" t="str">
        <f t="shared" si="73"/>
        <v>0212</v>
      </c>
      <c r="W2237" s="4">
        <f t="shared" si="74"/>
        <v>1997</v>
      </c>
    </row>
    <row r="2238" spans="19:23" x14ac:dyDescent="0.2">
      <c r="S2238" s="28" t="s">
        <v>128</v>
      </c>
      <c r="T2238" s="5">
        <v>1997</v>
      </c>
      <c r="U2238" s="233">
        <v>35474</v>
      </c>
      <c r="V2238" s="233" t="str">
        <f t="shared" si="73"/>
        <v>0213</v>
      </c>
      <c r="W2238" s="4">
        <f t="shared" si="74"/>
        <v>1997</v>
      </c>
    </row>
    <row r="2239" spans="19:23" x14ac:dyDescent="0.2">
      <c r="S2239" s="28" t="s">
        <v>129</v>
      </c>
      <c r="T2239" s="5">
        <v>1997</v>
      </c>
      <c r="U2239" s="233">
        <v>35475</v>
      </c>
      <c r="V2239" s="233" t="str">
        <f t="shared" si="73"/>
        <v>0214</v>
      </c>
      <c r="W2239" s="4">
        <f t="shared" si="74"/>
        <v>1997</v>
      </c>
    </row>
    <row r="2240" spans="19:23" x14ac:dyDescent="0.2">
      <c r="S2240" s="28" t="s">
        <v>130</v>
      </c>
      <c r="T2240" s="5">
        <v>1997</v>
      </c>
      <c r="U2240" s="233">
        <v>35476</v>
      </c>
      <c r="V2240" s="233" t="str">
        <f t="shared" si="73"/>
        <v>0215</v>
      </c>
      <c r="W2240" s="4">
        <f t="shared" si="74"/>
        <v>1997</v>
      </c>
    </row>
    <row r="2241" spans="19:23" x14ac:dyDescent="0.2">
      <c r="S2241" s="28" t="s">
        <v>131</v>
      </c>
      <c r="T2241" s="5">
        <v>1997</v>
      </c>
      <c r="U2241" s="233">
        <v>35477</v>
      </c>
      <c r="V2241" s="233" t="str">
        <f t="shared" si="73"/>
        <v>0216</v>
      </c>
      <c r="W2241" s="4">
        <f t="shared" si="74"/>
        <v>1997</v>
      </c>
    </row>
    <row r="2242" spans="19:23" x14ac:dyDescent="0.2">
      <c r="S2242" s="28" t="s">
        <v>132</v>
      </c>
      <c r="T2242" s="5">
        <v>1997</v>
      </c>
      <c r="U2242" s="233">
        <v>35478</v>
      </c>
      <c r="V2242" s="233" t="str">
        <f t="shared" si="73"/>
        <v>0217</v>
      </c>
      <c r="W2242" s="4">
        <f t="shared" si="74"/>
        <v>1997</v>
      </c>
    </row>
    <row r="2243" spans="19:23" x14ac:dyDescent="0.2">
      <c r="S2243" s="28" t="s">
        <v>133</v>
      </c>
      <c r="T2243" s="5">
        <v>1997</v>
      </c>
      <c r="U2243" s="233">
        <v>35479</v>
      </c>
      <c r="V2243" s="233" t="str">
        <f t="shared" si="73"/>
        <v>0218</v>
      </c>
      <c r="W2243" s="4">
        <f t="shared" si="74"/>
        <v>1997</v>
      </c>
    </row>
    <row r="2244" spans="19:23" x14ac:dyDescent="0.2">
      <c r="S2244" s="28" t="s">
        <v>134</v>
      </c>
      <c r="T2244" s="5">
        <v>1997</v>
      </c>
      <c r="U2244" s="233">
        <v>35480</v>
      </c>
      <c r="V2244" s="233" t="str">
        <f t="shared" ref="V2244:V2307" si="75">TEXT(MONTH(U2244),"00") &amp;TEXT(DAY(U2244),"00")</f>
        <v>0219</v>
      </c>
      <c r="W2244" s="4">
        <f t="shared" ref="W2244:W2307" si="76">YEAR(U2244)</f>
        <v>1997</v>
      </c>
    </row>
    <row r="2245" spans="19:23" x14ac:dyDescent="0.2">
      <c r="S2245" s="28" t="s">
        <v>135</v>
      </c>
      <c r="T2245" s="5">
        <v>1997</v>
      </c>
      <c r="U2245" s="233">
        <v>35481</v>
      </c>
      <c r="V2245" s="233" t="str">
        <f t="shared" si="75"/>
        <v>0220</v>
      </c>
      <c r="W2245" s="4">
        <f t="shared" si="76"/>
        <v>1997</v>
      </c>
    </row>
    <row r="2246" spans="19:23" x14ac:dyDescent="0.2">
      <c r="S2246" s="28" t="s">
        <v>136</v>
      </c>
      <c r="T2246" s="5">
        <v>1997</v>
      </c>
      <c r="U2246" s="233">
        <v>35482</v>
      </c>
      <c r="V2246" s="233" t="str">
        <f t="shared" si="75"/>
        <v>0221</v>
      </c>
      <c r="W2246" s="4">
        <f t="shared" si="76"/>
        <v>1997</v>
      </c>
    </row>
    <row r="2247" spans="19:23" x14ac:dyDescent="0.2">
      <c r="S2247" s="28" t="s">
        <v>137</v>
      </c>
      <c r="T2247" s="5">
        <v>1997</v>
      </c>
      <c r="U2247" s="233">
        <v>35483</v>
      </c>
      <c r="V2247" s="233" t="str">
        <f t="shared" si="75"/>
        <v>0222</v>
      </c>
      <c r="W2247" s="4">
        <f t="shared" si="76"/>
        <v>1997</v>
      </c>
    </row>
    <row r="2248" spans="19:23" x14ac:dyDescent="0.2">
      <c r="S2248" s="28" t="s">
        <v>138</v>
      </c>
      <c r="T2248" s="5">
        <v>1997</v>
      </c>
      <c r="U2248" s="233">
        <v>35484</v>
      </c>
      <c r="V2248" s="233" t="str">
        <f t="shared" si="75"/>
        <v>0223</v>
      </c>
      <c r="W2248" s="4">
        <f t="shared" si="76"/>
        <v>1997</v>
      </c>
    </row>
    <row r="2249" spans="19:23" x14ac:dyDescent="0.2">
      <c r="S2249" s="28" t="s">
        <v>139</v>
      </c>
      <c r="T2249" s="5">
        <v>1997</v>
      </c>
      <c r="U2249" s="233">
        <v>35485</v>
      </c>
      <c r="V2249" s="233" t="str">
        <f t="shared" si="75"/>
        <v>0224</v>
      </c>
      <c r="W2249" s="4">
        <f t="shared" si="76"/>
        <v>1997</v>
      </c>
    </row>
    <row r="2250" spans="19:23" x14ac:dyDescent="0.2">
      <c r="S2250" s="28" t="s">
        <v>140</v>
      </c>
      <c r="T2250" s="5">
        <v>1997</v>
      </c>
      <c r="U2250" s="233">
        <v>35486</v>
      </c>
      <c r="V2250" s="233" t="str">
        <f t="shared" si="75"/>
        <v>0225</v>
      </c>
      <c r="W2250" s="4">
        <f t="shared" si="76"/>
        <v>1997</v>
      </c>
    </row>
    <row r="2251" spans="19:23" x14ac:dyDescent="0.2">
      <c r="S2251" s="28" t="s">
        <v>141</v>
      </c>
      <c r="T2251" s="5">
        <v>1997</v>
      </c>
      <c r="U2251" s="233">
        <v>35487</v>
      </c>
      <c r="V2251" s="233" t="str">
        <f t="shared" si="75"/>
        <v>0226</v>
      </c>
      <c r="W2251" s="4">
        <f t="shared" si="76"/>
        <v>1997</v>
      </c>
    </row>
    <row r="2252" spans="19:23" x14ac:dyDescent="0.2">
      <c r="S2252" s="28" t="s">
        <v>142</v>
      </c>
      <c r="T2252" s="5">
        <v>1997</v>
      </c>
      <c r="U2252" s="233">
        <v>35488</v>
      </c>
      <c r="V2252" s="233" t="str">
        <f t="shared" si="75"/>
        <v>0227</v>
      </c>
      <c r="W2252" s="4">
        <f t="shared" si="76"/>
        <v>1997</v>
      </c>
    </row>
    <row r="2253" spans="19:23" x14ac:dyDescent="0.2">
      <c r="S2253" s="28" t="s">
        <v>143</v>
      </c>
      <c r="T2253" s="5">
        <v>1997</v>
      </c>
      <c r="U2253" s="233">
        <v>35489</v>
      </c>
      <c r="V2253" s="233" t="str">
        <f t="shared" si="75"/>
        <v>0228</v>
      </c>
      <c r="W2253" s="4">
        <f t="shared" si="76"/>
        <v>1997</v>
      </c>
    </row>
    <row r="2254" spans="19:23" x14ac:dyDescent="0.2">
      <c r="S2254" s="28" t="s">
        <v>144</v>
      </c>
      <c r="T2254" s="5">
        <v>1997</v>
      </c>
      <c r="U2254" s="233">
        <v>35490</v>
      </c>
      <c r="V2254" s="233" t="str">
        <f t="shared" si="75"/>
        <v>0301</v>
      </c>
      <c r="W2254" s="4">
        <f t="shared" si="76"/>
        <v>1997</v>
      </c>
    </row>
    <row r="2255" spans="19:23" x14ac:dyDescent="0.2">
      <c r="S2255" s="28" t="s">
        <v>145</v>
      </c>
      <c r="T2255" s="5">
        <v>1997</v>
      </c>
      <c r="U2255" s="233">
        <v>35491</v>
      </c>
      <c r="V2255" s="233" t="str">
        <f t="shared" si="75"/>
        <v>0302</v>
      </c>
      <c r="W2255" s="4">
        <f t="shared" si="76"/>
        <v>1997</v>
      </c>
    </row>
    <row r="2256" spans="19:23" x14ac:dyDescent="0.2">
      <c r="S2256" s="28" t="s">
        <v>146</v>
      </c>
      <c r="T2256" s="5">
        <v>1997</v>
      </c>
      <c r="U2256" s="233">
        <v>35492</v>
      </c>
      <c r="V2256" s="233" t="str">
        <f t="shared" si="75"/>
        <v>0303</v>
      </c>
      <c r="W2256" s="4">
        <f t="shared" si="76"/>
        <v>1997</v>
      </c>
    </row>
    <row r="2257" spans="19:23" x14ac:dyDescent="0.2">
      <c r="S2257" s="28" t="s">
        <v>147</v>
      </c>
      <c r="T2257" s="5">
        <v>1997</v>
      </c>
      <c r="U2257" s="233">
        <v>35493</v>
      </c>
      <c r="V2257" s="233" t="str">
        <f t="shared" si="75"/>
        <v>0304</v>
      </c>
      <c r="W2257" s="4">
        <f t="shared" si="76"/>
        <v>1997</v>
      </c>
    </row>
    <row r="2258" spans="19:23" x14ac:dyDescent="0.2">
      <c r="S2258" s="28" t="s">
        <v>148</v>
      </c>
      <c r="T2258" s="5">
        <v>1997</v>
      </c>
      <c r="U2258" s="233">
        <v>35494</v>
      </c>
      <c r="V2258" s="233" t="str">
        <f t="shared" si="75"/>
        <v>0305</v>
      </c>
      <c r="W2258" s="4">
        <f t="shared" si="76"/>
        <v>1997</v>
      </c>
    </row>
    <row r="2259" spans="19:23" x14ac:dyDescent="0.2">
      <c r="S2259" s="28" t="s">
        <v>149</v>
      </c>
      <c r="T2259" s="5">
        <v>1997</v>
      </c>
      <c r="U2259" s="233">
        <v>35495</v>
      </c>
      <c r="V2259" s="233" t="str">
        <f t="shared" si="75"/>
        <v>0306</v>
      </c>
      <c r="W2259" s="4">
        <f t="shared" si="76"/>
        <v>1997</v>
      </c>
    </row>
    <row r="2260" spans="19:23" x14ac:dyDescent="0.2">
      <c r="S2260" s="28" t="s">
        <v>150</v>
      </c>
      <c r="T2260" s="5">
        <v>1997</v>
      </c>
      <c r="U2260" s="233">
        <v>35496</v>
      </c>
      <c r="V2260" s="233" t="str">
        <f t="shared" si="75"/>
        <v>0307</v>
      </c>
      <c r="W2260" s="4">
        <f t="shared" si="76"/>
        <v>1997</v>
      </c>
    </row>
    <row r="2261" spans="19:23" x14ac:dyDescent="0.2">
      <c r="S2261" s="28" t="s">
        <v>151</v>
      </c>
      <c r="T2261" s="5">
        <v>1997</v>
      </c>
      <c r="U2261" s="233">
        <v>35497</v>
      </c>
      <c r="V2261" s="233" t="str">
        <f t="shared" si="75"/>
        <v>0308</v>
      </c>
      <c r="W2261" s="4">
        <f t="shared" si="76"/>
        <v>1997</v>
      </c>
    </row>
    <row r="2262" spans="19:23" x14ac:dyDescent="0.2">
      <c r="S2262" s="28" t="s">
        <v>152</v>
      </c>
      <c r="T2262" s="5">
        <v>1997</v>
      </c>
      <c r="U2262" s="233">
        <v>35498</v>
      </c>
      <c r="V2262" s="233" t="str">
        <f t="shared" si="75"/>
        <v>0309</v>
      </c>
      <c r="W2262" s="4">
        <f t="shared" si="76"/>
        <v>1997</v>
      </c>
    </row>
    <row r="2263" spans="19:23" x14ac:dyDescent="0.2">
      <c r="S2263" s="28" t="s">
        <v>153</v>
      </c>
      <c r="T2263" s="5">
        <v>1997</v>
      </c>
      <c r="U2263" s="233">
        <v>35499</v>
      </c>
      <c r="V2263" s="233" t="str">
        <f t="shared" si="75"/>
        <v>0310</v>
      </c>
      <c r="W2263" s="4">
        <f t="shared" si="76"/>
        <v>1997</v>
      </c>
    </row>
    <row r="2264" spans="19:23" x14ac:dyDescent="0.2">
      <c r="S2264" s="28" t="s">
        <v>154</v>
      </c>
      <c r="T2264" s="5">
        <v>1997</v>
      </c>
      <c r="U2264" s="233">
        <v>35500</v>
      </c>
      <c r="V2264" s="233" t="str">
        <f t="shared" si="75"/>
        <v>0311</v>
      </c>
      <c r="W2264" s="4">
        <f t="shared" si="76"/>
        <v>1997</v>
      </c>
    </row>
    <row r="2265" spans="19:23" x14ac:dyDescent="0.2">
      <c r="S2265" s="28" t="s">
        <v>155</v>
      </c>
      <c r="T2265" s="5">
        <v>1997</v>
      </c>
      <c r="U2265" s="233">
        <v>35501</v>
      </c>
      <c r="V2265" s="233" t="str">
        <f t="shared" si="75"/>
        <v>0312</v>
      </c>
      <c r="W2265" s="4">
        <f t="shared" si="76"/>
        <v>1997</v>
      </c>
    </row>
    <row r="2266" spans="19:23" x14ac:dyDescent="0.2">
      <c r="S2266" s="28" t="s">
        <v>156</v>
      </c>
      <c r="T2266" s="5">
        <v>1997</v>
      </c>
      <c r="U2266" s="233">
        <v>35502</v>
      </c>
      <c r="V2266" s="233" t="str">
        <f t="shared" si="75"/>
        <v>0313</v>
      </c>
      <c r="W2266" s="4">
        <f t="shared" si="76"/>
        <v>1997</v>
      </c>
    </row>
    <row r="2267" spans="19:23" x14ac:dyDescent="0.2">
      <c r="S2267" s="28" t="s">
        <v>157</v>
      </c>
      <c r="T2267" s="5">
        <v>1997</v>
      </c>
      <c r="U2267" s="233">
        <v>35503</v>
      </c>
      <c r="V2267" s="233" t="str">
        <f t="shared" si="75"/>
        <v>0314</v>
      </c>
      <c r="W2267" s="4">
        <f t="shared" si="76"/>
        <v>1997</v>
      </c>
    </row>
    <row r="2268" spans="19:23" x14ac:dyDescent="0.2">
      <c r="S2268" s="28" t="s">
        <v>158</v>
      </c>
      <c r="T2268" s="5">
        <v>1997</v>
      </c>
      <c r="U2268" s="233">
        <v>35504</v>
      </c>
      <c r="V2268" s="233" t="str">
        <f t="shared" si="75"/>
        <v>0315</v>
      </c>
      <c r="W2268" s="4">
        <f t="shared" si="76"/>
        <v>1997</v>
      </c>
    </row>
    <row r="2269" spans="19:23" x14ac:dyDescent="0.2">
      <c r="S2269" s="28" t="s">
        <v>159</v>
      </c>
      <c r="T2269" s="5">
        <v>1997</v>
      </c>
      <c r="U2269" s="233">
        <v>35505</v>
      </c>
      <c r="V2269" s="233" t="str">
        <f t="shared" si="75"/>
        <v>0316</v>
      </c>
      <c r="W2269" s="4">
        <f t="shared" si="76"/>
        <v>1997</v>
      </c>
    </row>
    <row r="2270" spans="19:23" x14ac:dyDescent="0.2">
      <c r="S2270" s="28" t="s">
        <v>160</v>
      </c>
      <c r="T2270" s="5">
        <v>1997</v>
      </c>
      <c r="U2270" s="233">
        <v>35506</v>
      </c>
      <c r="V2270" s="233" t="str">
        <f t="shared" si="75"/>
        <v>0317</v>
      </c>
      <c r="W2270" s="4">
        <f t="shared" si="76"/>
        <v>1997</v>
      </c>
    </row>
    <row r="2271" spans="19:23" x14ac:dyDescent="0.2">
      <c r="S2271" s="28" t="s">
        <v>161</v>
      </c>
      <c r="T2271" s="5">
        <v>1997</v>
      </c>
      <c r="U2271" s="233">
        <v>35507</v>
      </c>
      <c r="V2271" s="233" t="str">
        <f t="shared" si="75"/>
        <v>0318</v>
      </c>
      <c r="W2271" s="4">
        <f t="shared" si="76"/>
        <v>1997</v>
      </c>
    </row>
    <row r="2272" spans="19:23" x14ac:dyDescent="0.2">
      <c r="S2272" s="28" t="s">
        <v>162</v>
      </c>
      <c r="T2272" s="5">
        <v>1997</v>
      </c>
      <c r="U2272" s="233">
        <v>35508</v>
      </c>
      <c r="V2272" s="233" t="str">
        <f t="shared" si="75"/>
        <v>0319</v>
      </c>
      <c r="W2272" s="4">
        <f t="shared" si="76"/>
        <v>1997</v>
      </c>
    </row>
    <row r="2273" spans="19:23" x14ac:dyDescent="0.2">
      <c r="S2273" s="28" t="s">
        <v>163</v>
      </c>
      <c r="T2273" s="5">
        <v>1997</v>
      </c>
      <c r="U2273" s="233">
        <v>35509</v>
      </c>
      <c r="V2273" s="233" t="str">
        <f t="shared" si="75"/>
        <v>0320</v>
      </c>
      <c r="W2273" s="4">
        <f t="shared" si="76"/>
        <v>1997</v>
      </c>
    </row>
    <row r="2274" spans="19:23" x14ac:dyDescent="0.2">
      <c r="S2274" s="28" t="s">
        <v>164</v>
      </c>
      <c r="T2274" s="5">
        <v>1997</v>
      </c>
      <c r="U2274" s="233">
        <v>35510</v>
      </c>
      <c r="V2274" s="233" t="str">
        <f t="shared" si="75"/>
        <v>0321</v>
      </c>
      <c r="W2274" s="4">
        <f t="shared" si="76"/>
        <v>1997</v>
      </c>
    </row>
    <row r="2275" spans="19:23" x14ac:dyDescent="0.2">
      <c r="S2275" s="28" t="s">
        <v>165</v>
      </c>
      <c r="T2275" s="5">
        <v>1997</v>
      </c>
      <c r="U2275" s="233">
        <v>35511</v>
      </c>
      <c r="V2275" s="233" t="str">
        <f t="shared" si="75"/>
        <v>0322</v>
      </c>
      <c r="W2275" s="4">
        <f t="shared" si="76"/>
        <v>1997</v>
      </c>
    </row>
    <row r="2276" spans="19:23" x14ac:dyDescent="0.2">
      <c r="S2276" s="28" t="s">
        <v>166</v>
      </c>
      <c r="T2276" s="5">
        <v>1997</v>
      </c>
      <c r="U2276" s="233">
        <v>35512</v>
      </c>
      <c r="V2276" s="233" t="str">
        <f t="shared" si="75"/>
        <v>0323</v>
      </c>
      <c r="W2276" s="4">
        <f t="shared" si="76"/>
        <v>1997</v>
      </c>
    </row>
    <row r="2277" spans="19:23" x14ac:dyDescent="0.2">
      <c r="S2277" s="28" t="s">
        <v>167</v>
      </c>
      <c r="T2277" s="5">
        <v>1997</v>
      </c>
      <c r="U2277" s="233">
        <v>35513</v>
      </c>
      <c r="V2277" s="233" t="str">
        <f t="shared" si="75"/>
        <v>0324</v>
      </c>
      <c r="W2277" s="4">
        <f t="shared" si="76"/>
        <v>1997</v>
      </c>
    </row>
    <row r="2278" spans="19:23" x14ac:dyDescent="0.2">
      <c r="S2278" s="28" t="s">
        <v>168</v>
      </c>
      <c r="T2278" s="5">
        <v>1997</v>
      </c>
      <c r="U2278" s="233">
        <v>35514</v>
      </c>
      <c r="V2278" s="233" t="str">
        <f t="shared" si="75"/>
        <v>0325</v>
      </c>
      <c r="W2278" s="4">
        <f t="shared" si="76"/>
        <v>1997</v>
      </c>
    </row>
    <row r="2279" spans="19:23" x14ac:dyDescent="0.2">
      <c r="S2279" s="28" t="s">
        <v>169</v>
      </c>
      <c r="T2279" s="5">
        <v>1997</v>
      </c>
      <c r="U2279" s="233">
        <v>35515</v>
      </c>
      <c r="V2279" s="233" t="str">
        <f t="shared" si="75"/>
        <v>0326</v>
      </c>
      <c r="W2279" s="4">
        <f t="shared" si="76"/>
        <v>1997</v>
      </c>
    </row>
    <row r="2280" spans="19:23" x14ac:dyDescent="0.2">
      <c r="S2280" s="28" t="s">
        <v>170</v>
      </c>
      <c r="T2280" s="5">
        <v>1997</v>
      </c>
      <c r="U2280" s="233">
        <v>35516</v>
      </c>
      <c r="V2280" s="233" t="str">
        <f t="shared" si="75"/>
        <v>0327</v>
      </c>
      <c r="W2280" s="4">
        <f t="shared" si="76"/>
        <v>1997</v>
      </c>
    </row>
    <row r="2281" spans="19:23" x14ac:dyDescent="0.2">
      <c r="S2281" s="28" t="s">
        <v>171</v>
      </c>
      <c r="T2281" s="5">
        <v>1997</v>
      </c>
      <c r="U2281" s="233">
        <v>35517</v>
      </c>
      <c r="V2281" s="233" t="str">
        <f t="shared" si="75"/>
        <v>0328</v>
      </c>
      <c r="W2281" s="4">
        <f t="shared" si="76"/>
        <v>1997</v>
      </c>
    </row>
    <row r="2282" spans="19:23" x14ac:dyDescent="0.2">
      <c r="S2282" s="28" t="s">
        <v>172</v>
      </c>
      <c r="T2282" s="5">
        <v>1997</v>
      </c>
      <c r="U2282" s="233">
        <v>35518</v>
      </c>
      <c r="V2282" s="233" t="str">
        <f t="shared" si="75"/>
        <v>0329</v>
      </c>
      <c r="W2282" s="4">
        <f t="shared" si="76"/>
        <v>1997</v>
      </c>
    </row>
    <row r="2283" spans="19:23" x14ac:dyDescent="0.2">
      <c r="S2283" s="28" t="s">
        <v>173</v>
      </c>
      <c r="T2283" s="5">
        <v>1997</v>
      </c>
      <c r="U2283" s="233">
        <v>35519</v>
      </c>
      <c r="V2283" s="233" t="str">
        <f t="shared" si="75"/>
        <v>0330</v>
      </c>
      <c r="W2283" s="4">
        <f t="shared" si="76"/>
        <v>1997</v>
      </c>
    </row>
    <row r="2284" spans="19:23" x14ac:dyDescent="0.2">
      <c r="S2284" s="28" t="s">
        <v>174</v>
      </c>
      <c r="T2284" s="5">
        <v>1997</v>
      </c>
      <c r="U2284" s="233">
        <v>35520</v>
      </c>
      <c r="V2284" s="233" t="str">
        <f t="shared" si="75"/>
        <v>0331</v>
      </c>
      <c r="W2284" s="4">
        <f t="shared" si="76"/>
        <v>1997</v>
      </c>
    </row>
    <row r="2285" spans="19:23" x14ac:dyDescent="0.2">
      <c r="S2285" s="28" t="s">
        <v>175</v>
      </c>
      <c r="T2285" s="5">
        <v>1997</v>
      </c>
      <c r="U2285" s="233">
        <v>35521</v>
      </c>
      <c r="V2285" s="233" t="str">
        <f t="shared" si="75"/>
        <v>0401</v>
      </c>
      <c r="W2285" s="4">
        <f t="shared" si="76"/>
        <v>1997</v>
      </c>
    </row>
    <row r="2286" spans="19:23" x14ac:dyDescent="0.2">
      <c r="S2286" s="28" t="s">
        <v>176</v>
      </c>
      <c r="T2286" s="5">
        <v>1997</v>
      </c>
      <c r="U2286" s="233">
        <v>35522</v>
      </c>
      <c r="V2286" s="233" t="str">
        <f t="shared" si="75"/>
        <v>0402</v>
      </c>
      <c r="W2286" s="4">
        <f t="shared" si="76"/>
        <v>1997</v>
      </c>
    </row>
    <row r="2287" spans="19:23" x14ac:dyDescent="0.2">
      <c r="S2287" s="28" t="s">
        <v>177</v>
      </c>
      <c r="T2287" s="5">
        <v>1997</v>
      </c>
      <c r="U2287" s="233">
        <v>35523</v>
      </c>
      <c r="V2287" s="233" t="str">
        <f t="shared" si="75"/>
        <v>0403</v>
      </c>
      <c r="W2287" s="4">
        <f t="shared" si="76"/>
        <v>1997</v>
      </c>
    </row>
    <row r="2288" spans="19:23" x14ac:dyDescent="0.2">
      <c r="S2288" s="28" t="s">
        <v>178</v>
      </c>
      <c r="T2288" s="5">
        <v>1997</v>
      </c>
      <c r="U2288" s="233">
        <v>35524</v>
      </c>
      <c r="V2288" s="233" t="str">
        <f t="shared" si="75"/>
        <v>0404</v>
      </c>
      <c r="W2288" s="4">
        <f t="shared" si="76"/>
        <v>1997</v>
      </c>
    </row>
    <row r="2289" spans="19:23" x14ac:dyDescent="0.2">
      <c r="S2289" s="28" t="s">
        <v>179</v>
      </c>
      <c r="T2289" s="5">
        <v>1997</v>
      </c>
      <c r="U2289" s="233">
        <v>35525</v>
      </c>
      <c r="V2289" s="233" t="str">
        <f t="shared" si="75"/>
        <v>0405</v>
      </c>
      <c r="W2289" s="4">
        <f t="shared" si="76"/>
        <v>1997</v>
      </c>
    </row>
    <row r="2290" spans="19:23" x14ac:dyDescent="0.2">
      <c r="S2290" s="28" t="s">
        <v>180</v>
      </c>
      <c r="T2290" s="5">
        <v>1997</v>
      </c>
      <c r="U2290" s="233">
        <v>35526</v>
      </c>
      <c r="V2290" s="233" t="str">
        <f t="shared" si="75"/>
        <v>0406</v>
      </c>
      <c r="W2290" s="4">
        <f t="shared" si="76"/>
        <v>1997</v>
      </c>
    </row>
    <row r="2291" spans="19:23" x14ac:dyDescent="0.2">
      <c r="S2291" s="28" t="s">
        <v>181</v>
      </c>
      <c r="T2291" s="5">
        <v>1997</v>
      </c>
      <c r="U2291" s="233">
        <v>35527</v>
      </c>
      <c r="V2291" s="233" t="str">
        <f t="shared" si="75"/>
        <v>0407</v>
      </c>
      <c r="W2291" s="4">
        <f t="shared" si="76"/>
        <v>1997</v>
      </c>
    </row>
    <row r="2292" spans="19:23" x14ac:dyDescent="0.2">
      <c r="S2292" s="28" t="s">
        <v>182</v>
      </c>
      <c r="T2292" s="5">
        <v>1997</v>
      </c>
      <c r="U2292" s="233">
        <v>35528</v>
      </c>
      <c r="V2292" s="233" t="str">
        <f t="shared" si="75"/>
        <v>0408</v>
      </c>
      <c r="W2292" s="4">
        <f t="shared" si="76"/>
        <v>1997</v>
      </c>
    </row>
    <row r="2293" spans="19:23" x14ac:dyDescent="0.2">
      <c r="S2293" s="28" t="s">
        <v>183</v>
      </c>
      <c r="T2293" s="5">
        <v>1997</v>
      </c>
      <c r="U2293" s="233">
        <v>35529</v>
      </c>
      <c r="V2293" s="233" t="str">
        <f t="shared" si="75"/>
        <v>0409</v>
      </c>
      <c r="W2293" s="4">
        <f t="shared" si="76"/>
        <v>1997</v>
      </c>
    </row>
    <row r="2294" spans="19:23" x14ac:dyDescent="0.2">
      <c r="S2294" s="28" t="s">
        <v>184</v>
      </c>
      <c r="T2294" s="5">
        <v>1997</v>
      </c>
      <c r="U2294" s="233">
        <v>35530</v>
      </c>
      <c r="V2294" s="233" t="str">
        <f t="shared" si="75"/>
        <v>0410</v>
      </c>
      <c r="W2294" s="4">
        <f t="shared" si="76"/>
        <v>1997</v>
      </c>
    </row>
    <row r="2295" spans="19:23" x14ac:dyDescent="0.2">
      <c r="S2295" s="28" t="s">
        <v>185</v>
      </c>
      <c r="T2295" s="5">
        <v>1997</v>
      </c>
      <c r="U2295" s="233">
        <v>35531</v>
      </c>
      <c r="V2295" s="233" t="str">
        <f t="shared" si="75"/>
        <v>0411</v>
      </c>
      <c r="W2295" s="4">
        <f t="shared" si="76"/>
        <v>1997</v>
      </c>
    </row>
    <row r="2296" spans="19:23" x14ac:dyDescent="0.2">
      <c r="S2296" s="28" t="s">
        <v>186</v>
      </c>
      <c r="T2296" s="5">
        <v>1997</v>
      </c>
      <c r="U2296" s="233">
        <v>35532</v>
      </c>
      <c r="V2296" s="233" t="str">
        <f t="shared" si="75"/>
        <v>0412</v>
      </c>
      <c r="W2296" s="4">
        <f t="shared" si="76"/>
        <v>1997</v>
      </c>
    </row>
    <row r="2297" spans="19:23" x14ac:dyDescent="0.2">
      <c r="S2297" s="28" t="s">
        <v>187</v>
      </c>
      <c r="T2297" s="5">
        <v>1997</v>
      </c>
      <c r="U2297" s="233">
        <v>35533</v>
      </c>
      <c r="V2297" s="233" t="str">
        <f t="shared" si="75"/>
        <v>0413</v>
      </c>
      <c r="W2297" s="4">
        <f t="shared" si="76"/>
        <v>1997</v>
      </c>
    </row>
    <row r="2298" spans="19:23" x14ac:dyDescent="0.2">
      <c r="S2298" s="28" t="s">
        <v>188</v>
      </c>
      <c r="T2298" s="5">
        <v>1997</v>
      </c>
      <c r="U2298" s="233">
        <v>35534</v>
      </c>
      <c r="V2298" s="233" t="str">
        <f t="shared" si="75"/>
        <v>0414</v>
      </c>
      <c r="W2298" s="4">
        <f t="shared" si="76"/>
        <v>1997</v>
      </c>
    </row>
    <row r="2299" spans="19:23" x14ac:dyDescent="0.2">
      <c r="S2299" s="28" t="s">
        <v>189</v>
      </c>
      <c r="T2299" s="5">
        <v>1997</v>
      </c>
      <c r="U2299" s="233">
        <v>35535</v>
      </c>
      <c r="V2299" s="233" t="str">
        <f t="shared" si="75"/>
        <v>0415</v>
      </c>
      <c r="W2299" s="4">
        <f t="shared" si="76"/>
        <v>1997</v>
      </c>
    </row>
    <row r="2300" spans="19:23" x14ac:dyDescent="0.2">
      <c r="S2300" s="28" t="s">
        <v>190</v>
      </c>
      <c r="T2300" s="5">
        <v>1997</v>
      </c>
      <c r="U2300" s="233">
        <v>35536</v>
      </c>
      <c r="V2300" s="233" t="str">
        <f t="shared" si="75"/>
        <v>0416</v>
      </c>
      <c r="W2300" s="4">
        <f t="shared" si="76"/>
        <v>1997</v>
      </c>
    </row>
    <row r="2301" spans="19:23" x14ac:dyDescent="0.2">
      <c r="S2301" s="28" t="s">
        <v>191</v>
      </c>
      <c r="T2301" s="5">
        <v>1997</v>
      </c>
      <c r="U2301" s="233">
        <v>35537</v>
      </c>
      <c r="V2301" s="233" t="str">
        <f t="shared" si="75"/>
        <v>0417</v>
      </c>
      <c r="W2301" s="4">
        <f t="shared" si="76"/>
        <v>1997</v>
      </c>
    </row>
    <row r="2302" spans="19:23" x14ac:dyDescent="0.2">
      <c r="S2302" s="28" t="s">
        <v>192</v>
      </c>
      <c r="T2302" s="5">
        <v>1997</v>
      </c>
      <c r="U2302" s="233">
        <v>35538</v>
      </c>
      <c r="V2302" s="233" t="str">
        <f t="shared" si="75"/>
        <v>0418</v>
      </c>
      <c r="W2302" s="4">
        <f t="shared" si="76"/>
        <v>1997</v>
      </c>
    </row>
    <row r="2303" spans="19:23" x14ac:dyDescent="0.2">
      <c r="S2303" s="28" t="s">
        <v>193</v>
      </c>
      <c r="T2303" s="5">
        <v>1997</v>
      </c>
      <c r="U2303" s="233">
        <v>35539</v>
      </c>
      <c r="V2303" s="233" t="str">
        <f t="shared" si="75"/>
        <v>0419</v>
      </c>
      <c r="W2303" s="4">
        <f t="shared" si="76"/>
        <v>1997</v>
      </c>
    </row>
    <row r="2304" spans="19:23" x14ac:dyDescent="0.2">
      <c r="S2304" s="28" t="s">
        <v>194</v>
      </c>
      <c r="T2304" s="5">
        <v>1997</v>
      </c>
      <c r="U2304" s="233">
        <v>35540</v>
      </c>
      <c r="V2304" s="233" t="str">
        <f t="shared" si="75"/>
        <v>0420</v>
      </c>
      <c r="W2304" s="4">
        <f t="shared" si="76"/>
        <v>1997</v>
      </c>
    </row>
    <row r="2305" spans="19:23" x14ac:dyDescent="0.2">
      <c r="S2305" s="28" t="s">
        <v>195</v>
      </c>
      <c r="T2305" s="5">
        <v>1997</v>
      </c>
      <c r="U2305" s="233">
        <v>35541</v>
      </c>
      <c r="V2305" s="233" t="str">
        <f t="shared" si="75"/>
        <v>0421</v>
      </c>
      <c r="W2305" s="4">
        <f t="shared" si="76"/>
        <v>1997</v>
      </c>
    </row>
    <row r="2306" spans="19:23" x14ac:dyDescent="0.2">
      <c r="S2306" s="28" t="s">
        <v>196</v>
      </c>
      <c r="T2306" s="5">
        <v>1997</v>
      </c>
      <c r="U2306" s="233">
        <v>35542</v>
      </c>
      <c r="V2306" s="233" t="str">
        <f t="shared" si="75"/>
        <v>0422</v>
      </c>
      <c r="W2306" s="4">
        <f t="shared" si="76"/>
        <v>1997</v>
      </c>
    </row>
    <row r="2307" spans="19:23" x14ac:dyDescent="0.2">
      <c r="S2307" s="28" t="s">
        <v>197</v>
      </c>
      <c r="T2307" s="5">
        <v>1997</v>
      </c>
      <c r="U2307" s="233">
        <v>35543</v>
      </c>
      <c r="V2307" s="233" t="str">
        <f t="shared" si="75"/>
        <v>0423</v>
      </c>
      <c r="W2307" s="4">
        <f t="shared" si="76"/>
        <v>1997</v>
      </c>
    </row>
    <row r="2308" spans="19:23" x14ac:dyDescent="0.2">
      <c r="S2308" s="28" t="s">
        <v>198</v>
      </c>
      <c r="T2308" s="5">
        <v>1997</v>
      </c>
      <c r="U2308" s="233">
        <v>35544</v>
      </c>
      <c r="V2308" s="233" t="str">
        <f t="shared" ref="V2308:V2371" si="77">TEXT(MONTH(U2308),"00") &amp;TEXT(DAY(U2308),"00")</f>
        <v>0424</v>
      </c>
      <c r="W2308" s="4">
        <f t="shared" ref="W2308:W2371" si="78">YEAR(U2308)</f>
        <v>1997</v>
      </c>
    </row>
    <row r="2309" spans="19:23" x14ac:dyDescent="0.2">
      <c r="S2309" s="28" t="s">
        <v>199</v>
      </c>
      <c r="T2309" s="5">
        <v>1997</v>
      </c>
      <c r="U2309" s="233">
        <v>35545</v>
      </c>
      <c r="V2309" s="233" t="str">
        <f t="shared" si="77"/>
        <v>0425</v>
      </c>
      <c r="W2309" s="4">
        <f t="shared" si="78"/>
        <v>1997</v>
      </c>
    </row>
    <row r="2310" spans="19:23" x14ac:dyDescent="0.2">
      <c r="S2310" s="28" t="s">
        <v>200</v>
      </c>
      <c r="T2310" s="5">
        <v>1997</v>
      </c>
      <c r="U2310" s="233">
        <v>35546</v>
      </c>
      <c r="V2310" s="233" t="str">
        <f t="shared" si="77"/>
        <v>0426</v>
      </c>
      <c r="W2310" s="4">
        <f t="shared" si="78"/>
        <v>1997</v>
      </c>
    </row>
    <row r="2311" spans="19:23" x14ac:dyDescent="0.2">
      <c r="S2311" s="28" t="s">
        <v>201</v>
      </c>
      <c r="T2311" s="5">
        <v>1997</v>
      </c>
      <c r="U2311" s="233">
        <v>35547</v>
      </c>
      <c r="V2311" s="233" t="str">
        <f t="shared" si="77"/>
        <v>0427</v>
      </c>
      <c r="W2311" s="4">
        <f t="shared" si="78"/>
        <v>1997</v>
      </c>
    </row>
    <row r="2312" spans="19:23" x14ac:dyDescent="0.2">
      <c r="S2312" s="28" t="s">
        <v>202</v>
      </c>
      <c r="T2312" s="5">
        <v>1997</v>
      </c>
      <c r="U2312" s="233">
        <v>35548</v>
      </c>
      <c r="V2312" s="233" t="str">
        <f t="shared" si="77"/>
        <v>0428</v>
      </c>
      <c r="W2312" s="4">
        <f t="shared" si="78"/>
        <v>1997</v>
      </c>
    </row>
    <row r="2313" spans="19:23" x14ac:dyDescent="0.2">
      <c r="S2313" s="28" t="s">
        <v>203</v>
      </c>
      <c r="T2313" s="5">
        <v>1997</v>
      </c>
      <c r="U2313" s="233">
        <v>35549</v>
      </c>
      <c r="V2313" s="233" t="str">
        <f t="shared" si="77"/>
        <v>0429</v>
      </c>
      <c r="W2313" s="4">
        <f t="shared" si="78"/>
        <v>1997</v>
      </c>
    </row>
    <row r="2314" spans="19:23" x14ac:dyDescent="0.2">
      <c r="S2314" s="28" t="s">
        <v>204</v>
      </c>
      <c r="T2314" s="5">
        <v>1997</v>
      </c>
      <c r="U2314" s="233">
        <v>35550</v>
      </c>
      <c r="V2314" s="233" t="str">
        <f t="shared" si="77"/>
        <v>0430</v>
      </c>
      <c r="W2314" s="4">
        <f t="shared" si="78"/>
        <v>1997</v>
      </c>
    </row>
    <row r="2315" spans="19:23" x14ac:dyDescent="0.2">
      <c r="S2315" s="28" t="s">
        <v>205</v>
      </c>
      <c r="T2315" s="5">
        <v>1997</v>
      </c>
      <c r="U2315" s="233">
        <v>35551</v>
      </c>
      <c r="V2315" s="233" t="str">
        <f t="shared" si="77"/>
        <v>0501</v>
      </c>
      <c r="W2315" s="4">
        <f t="shared" si="78"/>
        <v>1997</v>
      </c>
    </row>
    <row r="2316" spans="19:23" x14ac:dyDescent="0.2">
      <c r="S2316" s="28" t="s">
        <v>206</v>
      </c>
      <c r="T2316" s="5">
        <v>1997</v>
      </c>
      <c r="U2316" s="233">
        <v>35552</v>
      </c>
      <c r="V2316" s="233" t="str">
        <f t="shared" si="77"/>
        <v>0502</v>
      </c>
      <c r="W2316" s="4">
        <f t="shared" si="78"/>
        <v>1997</v>
      </c>
    </row>
    <row r="2317" spans="19:23" x14ac:dyDescent="0.2">
      <c r="S2317" s="28" t="s">
        <v>207</v>
      </c>
      <c r="T2317" s="5">
        <v>1997</v>
      </c>
      <c r="U2317" s="233">
        <v>35553</v>
      </c>
      <c r="V2317" s="233" t="str">
        <f t="shared" si="77"/>
        <v>0503</v>
      </c>
      <c r="W2317" s="4">
        <f t="shared" si="78"/>
        <v>1997</v>
      </c>
    </row>
    <row r="2318" spans="19:23" x14ac:dyDescent="0.2">
      <c r="S2318" s="28" t="s">
        <v>208</v>
      </c>
      <c r="T2318" s="5">
        <v>1997</v>
      </c>
      <c r="U2318" s="233">
        <v>35554</v>
      </c>
      <c r="V2318" s="233" t="str">
        <f t="shared" si="77"/>
        <v>0504</v>
      </c>
      <c r="W2318" s="4">
        <f t="shared" si="78"/>
        <v>1997</v>
      </c>
    </row>
    <row r="2319" spans="19:23" x14ac:dyDescent="0.2">
      <c r="S2319" s="28" t="s">
        <v>209</v>
      </c>
      <c r="T2319" s="5">
        <v>1997</v>
      </c>
      <c r="U2319" s="233">
        <v>35555</v>
      </c>
      <c r="V2319" s="233" t="str">
        <f t="shared" si="77"/>
        <v>0505</v>
      </c>
      <c r="W2319" s="4">
        <f t="shared" si="78"/>
        <v>1997</v>
      </c>
    </row>
    <row r="2320" spans="19:23" x14ac:dyDescent="0.2">
      <c r="S2320" s="28" t="s">
        <v>210</v>
      </c>
      <c r="T2320" s="5">
        <v>1997</v>
      </c>
      <c r="U2320" s="233">
        <v>35556</v>
      </c>
      <c r="V2320" s="233" t="str">
        <f t="shared" si="77"/>
        <v>0506</v>
      </c>
      <c r="W2320" s="4">
        <f t="shared" si="78"/>
        <v>1997</v>
      </c>
    </row>
    <row r="2321" spans="19:23" x14ac:dyDescent="0.2">
      <c r="S2321" s="28" t="s">
        <v>211</v>
      </c>
      <c r="T2321" s="5">
        <v>1997</v>
      </c>
      <c r="U2321" s="233">
        <v>35557</v>
      </c>
      <c r="V2321" s="233" t="str">
        <f t="shared" si="77"/>
        <v>0507</v>
      </c>
      <c r="W2321" s="4">
        <f t="shared" si="78"/>
        <v>1997</v>
      </c>
    </row>
    <row r="2322" spans="19:23" x14ac:dyDescent="0.2">
      <c r="S2322" s="28" t="s">
        <v>212</v>
      </c>
      <c r="T2322" s="5">
        <v>1997</v>
      </c>
      <c r="U2322" s="233">
        <v>35558</v>
      </c>
      <c r="V2322" s="233" t="str">
        <f t="shared" si="77"/>
        <v>0508</v>
      </c>
      <c r="W2322" s="4">
        <f t="shared" si="78"/>
        <v>1997</v>
      </c>
    </row>
    <row r="2323" spans="19:23" x14ac:dyDescent="0.2">
      <c r="S2323" s="28" t="s">
        <v>213</v>
      </c>
      <c r="T2323" s="5">
        <v>1997</v>
      </c>
      <c r="U2323" s="233">
        <v>35559</v>
      </c>
      <c r="V2323" s="233" t="str">
        <f t="shared" si="77"/>
        <v>0509</v>
      </c>
      <c r="W2323" s="4">
        <f t="shared" si="78"/>
        <v>1997</v>
      </c>
    </row>
    <row r="2324" spans="19:23" x14ac:dyDescent="0.2">
      <c r="S2324" s="28" t="s">
        <v>214</v>
      </c>
      <c r="T2324" s="5">
        <v>1997</v>
      </c>
      <c r="U2324" s="233">
        <v>35560</v>
      </c>
      <c r="V2324" s="233" t="str">
        <f t="shared" si="77"/>
        <v>0510</v>
      </c>
      <c r="W2324" s="4">
        <f t="shared" si="78"/>
        <v>1997</v>
      </c>
    </row>
    <row r="2325" spans="19:23" x14ac:dyDescent="0.2">
      <c r="S2325" s="28" t="s">
        <v>215</v>
      </c>
      <c r="T2325" s="5">
        <v>1997</v>
      </c>
      <c r="U2325" s="233">
        <v>35561</v>
      </c>
      <c r="V2325" s="233" t="str">
        <f t="shared" si="77"/>
        <v>0511</v>
      </c>
      <c r="W2325" s="4">
        <f t="shared" si="78"/>
        <v>1997</v>
      </c>
    </row>
    <row r="2326" spans="19:23" x14ac:dyDescent="0.2">
      <c r="S2326" s="28" t="s">
        <v>216</v>
      </c>
      <c r="T2326" s="5">
        <v>1997</v>
      </c>
      <c r="U2326" s="233">
        <v>35562</v>
      </c>
      <c r="V2326" s="233" t="str">
        <f t="shared" si="77"/>
        <v>0512</v>
      </c>
      <c r="W2326" s="4">
        <f t="shared" si="78"/>
        <v>1997</v>
      </c>
    </row>
    <row r="2327" spans="19:23" x14ac:dyDescent="0.2">
      <c r="S2327" s="28" t="s">
        <v>217</v>
      </c>
      <c r="T2327" s="5">
        <v>1997</v>
      </c>
      <c r="U2327" s="233">
        <v>35563</v>
      </c>
      <c r="V2327" s="233" t="str">
        <f t="shared" si="77"/>
        <v>0513</v>
      </c>
      <c r="W2327" s="4">
        <f t="shared" si="78"/>
        <v>1997</v>
      </c>
    </row>
    <row r="2328" spans="19:23" x14ac:dyDescent="0.2">
      <c r="S2328" s="28" t="s">
        <v>218</v>
      </c>
      <c r="T2328" s="5">
        <v>1997</v>
      </c>
      <c r="U2328" s="233">
        <v>35564</v>
      </c>
      <c r="V2328" s="233" t="str">
        <f t="shared" si="77"/>
        <v>0514</v>
      </c>
      <c r="W2328" s="4">
        <f t="shared" si="78"/>
        <v>1997</v>
      </c>
    </row>
    <row r="2329" spans="19:23" x14ac:dyDescent="0.2">
      <c r="S2329" s="28" t="s">
        <v>219</v>
      </c>
      <c r="T2329" s="5">
        <v>1997</v>
      </c>
      <c r="U2329" s="233">
        <v>35565</v>
      </c>
      <c r="V2329" s="233" t="str">
        <f t="shared" si="77"/>
        <v>0515</v>
      </c>
      <c r="W2329" s="4">
        <f t="shared" si="78"/>
        <v>1997</v>
      </c>
    </row>
    <row r="2330" spans="19:23" x14ac:dyDescent="0.2">
      <c r="S2330" s="28" t="s">
        <v>220</v>
      </c>
      <c r="T2330" s="5">
        <v>1997</v>
      </c>
      <c r="U2330" s="233">
        <v>35566</v>
      </c>
      <c r="V2330" s="233" t="str">
        <f t="shared" si="77"/>
        <v>0516</v>
      </c>
      <c r="W2330" s="4">
        <f t="shared" si="78"/>
        <v>1997</v>
      </c>
    </row>
    <row r="2331" spans="19:23" x14ac:dyDescent="0.2">
      <c r="S2331" s="28" t="s">
        <v>221</v>
      </c>
      <c r="T2331" s="5">
        <v>1997</v>
      </c>
      <c r="U2331" s="233">
        <v>35567</v>
      </c>
      <c r="V2331" s="233" t="str">
        <f t="shared" si="77"/>
        <v>0517</v>
      </c>
      <c r="W2331" s="4">
        <f t="shared" si="78"/>
        <v>1997</v>
      </c>
    </row>
    <row r="2332" spans="19:23" x14ac:dyDescent="0.2">
      <c r="S2332" s="28" t="s">
        <v>222</v>
      </c>
      <c r="T2332" s="5">
        <v>1997</v>
      </c>
      <c r="U2332" s="233">
        <v>35568</v>
      </c>
      <c r="V2332" s="233" t="str">
        <f t="shared" si="77"/>
        <v>0518</v>
      </c>
      <c r="W2332" s="4">
        <f t="shared" si="78"/>
        <v>1997</v>
      </c>
    </row>
    <row r="2333" spans="19:23" x14ac:dyDescent="0.2">
      <c r="S2333" s="28" t="s">
        <v>223</v>
      </c>
      <c r="T2333" s="5">
        <v>1997</v>
      </c>
      <c r="U2333" s="233">
        <v>35569</v>
      </c>
      <c r="V2333" s="233" t="str">
        <f t="shared" si="77"/>
        <v>0519</v>
      </c>
      <c r="W2333" s="4">
        <f t="shared" si="78"/>
        <v>1997</v>
      </c>
    </row>
    <row r="2334" spans="19:23" x14ac:dyDescent="0.2">
      <c r="S2334" s="28" t="s">
        <v>224</v>
      </c>
      <c r="T2334" s="5">
        <v>1997</v>
      </c>
      <c r="U2334" s="233">
        <v>35570</v>
      </c>
      <c r="V2334" s="233" t="str">
        <f t="shared" si="77"/>
        <v>0520</v>
      </c>
      <c r="W2334" s="4">
        <f t="shared" si="78"/>
        <v>1997</v>
      </c>
    </row>
    <row r="2335" spans="19:23" x14ac:dyDescent="0.2">
      <c r="S2335" s="28" t="s">
        <v>225</v>
      </c>
      <c r="T2335" s="5">
        <v>1997</v>
      </c>
      <c r="U2335" s="233">
        <v>35571</v>
      </c>
      <c r="V2335" s="233" t="str">
        <f t="shared" si="77"/>
        <v>0521</v>
      </c>
      <c r="W2335" s="4">
        <f t="shared" si="78"/>
        <v>1997</v>
      </c>
    </row>
    <row r="2336" spans="19:23" x14ac:dyDescent="0.2">
      <c r="S2336" s="28" t="s">
        <v>226</v>
      </c>
      <c r="T2336" s="5">
        <v>1997</v>
      </c>
      <c r="U2336" s="233">
        <v>35572</v>
      </c>
      <c r="V2336" s="233" t="str">
        <f t="shared" si="77"/>
        <v>0522</v>
      </c>
      <c r="W2336" s="4">
        <f t="shared" si="78"/>
        <v>1997</v>
      </c>
    </row>
    <row r="2337" spans="19:23" x14ac:dyDescent="0.2">
      <c r="S2337" s="28" t="s">
        <v>227</v>
      </c>
      <c r="T2337" s="5">
        <v>1997</v>
      </c>
      <c r="U2337" s="233">
        <v>35573</v>
      </c>
      <c r="V2337" s="233" t="str">
        <f t="shared" si="77"/>
        <v>0523</v>
      </c>
      <c r="W2337" s="4">
        <f t="shared" si="78"/>
        <v>1997</v>
      </c>
    </row>
    <row r="2338" spans="19:23" x14ac:dyDescent="0.2">
      <c r="S2338" s="28" t="s">
        <v>228</v>
      </c>
      <c r="T2338" s="5">
        <v>1997</v>
      </c>
      <c r="U2338" s="233">
        <v>35574</v>
      </c>
      <c r="V2338" s="233" t="str">
        <f t="shared" si="77"/>
        <v>0524</v>
      </c>
      <c r="W2338" s="4">
        <f t="shared" si="78"/>
        <v>1997</v>
      </c>
    </row>
    <row r="2339" spans="19:23" x14ac:dyDescent="0.2">
      <c r="S2339" s="28" t="s">
        <v>229</v>
      </c>
      <c r="T2339" s="5">
        <v>1997</v>
      </c>
      <c r="U2339" s="233">
        <v>35575</v>
      </c>
      <c r="V2339" s="233" t="str">
        <f t="shared" si="77"/>
        <v>0525</v>
      </c>
      <c r="W2339" s="4">
        <f t="shared" si="78"/>
        <v>1997</v>
      </c>
    </row>
    <row r="2340" spans="19:23" x14ac:dyDescent="0.2">
      <c r="S2340" s="28" t="s">
        <v>230</v>
      </c>
      <c r="T2340" s="5">
        <v>1997</v>
      </c>
      <c r="U2340" s="233">
        <v>35576</v>
      </c>
      <c r="V2340" s="233" t="str">
        <f t="shared" si="77"/>
        <v>0526</v>
      </c>
      <c r="W2340" s="4">
        <f t="shared" si="78"/>
        <v>1997</v>
      </c>
    </row>
    <row r="2341" spans="19:23" x14ac:dyDescent="0.2">
      <c r="S2341" s="28" t="s">
        <v>231</v>
      </c>
      <c r="T2341" s="5">
        <v>1997</v>
      </c>
      <c r="U2341" s="233">
        <v>35577</v>
      </c>
      <c r="V2341" s="233" t="str">
        <f t="shared" si="77"/>
        <v>0527</v>
      </c>
      <c r="W2341" s="4">
        <f t="shared" si="78"/>
        <v>1997</v>
      </c>
    </row>
    <row r="2342" spans="19:23" x14ac:dyDescent="0.2">
      <c r="S2342" s="28" t="s">
        <v>232</v>
      </c>
      <c r="T2342" s="5">
        <v>1997</v>
      </c>
      <c r="U2342" s="233">
        <v>35578</v>
      </c>
      <c r="V2342" s="233" t="str">
        <f t="shared" si="77"/>
        <v>0528</v>
      </c>
      <c r="W2342" s="4">
        <f t="shared" si="78"/>
        <v>1997</v>
      </c>
    </row>
    <row r="2343" spans="19:23" x14ac:dyDescent="0.2">
      <c r="S2343" s="28" t="s">
        <v>233</v>
      </c>
      <c r="T2343" s="5">
        <v>1997</v>
      </c>
      <c r="U2343" s="233">
        <v>35579</v>
      </c>
      <c r="V2343" s="233" t="str">
        <f t="shared" si="77"/>
        <v>0529</v>
      </c>
      <c r="W2343" s="4">
        <f t="shared" si="78"/>
        <v>1997</v>
      </c>
    </row>
    <row r="2344" spans="19:23" x14ac:dyDescent="0.2">
      <c r="S2344" s="28" t="s">
        <v>234</v>
      </c>
      <c r="T2344" s="5">
        <v>1997</v>
      </c>
      <c r="U2344" s="233">
        <v>35580</v>
      </c>
      <c r="V2344" s="233" t="str">
        <f t="shared" si="77"/>
        <v>0530</v>
      </c>
      <c r="W2344" s="4">
        <f t="shared" si="78"/>
        <v>1997</v>
      </c>
    </row>
    <row r="2345" spans="19:23" x14ac:dyDescent="0.2">
      <c r="S2345" s="28" t="s">
        <v>235</v>
      </c>
      <c r="T2345" s="5">
        <v>1997</v>
      </c>
      <c r="U2345" s="233">
        <v>35581</v>
      </c>
      <c r="V2345" s="233" t="str">
        <f t="shared" si="77"/>
        <v>0531</v>
      </c>
      <c r="W2345" s="4">
        <f t="shared" si="78"/>
        <v>1997</v>
      </c>
    </row>
    <row r="2346" spans="19:23" x14ac:dyDescent="0.2">
      <c r="S2346" s="28" t="s">
        <v>236</v>
      </c>
      <c r="T2346" s="5">
        <v>1997</v>
      </c>
      <c r="U2346" s="233">
        <v>35582</v>
      </c>
      <c r="V2346" s="233" t="str">
        <f t="shared" si="77"/>
        <v>0601</v>
      </c>
      <c r="W2346" s="4">
        <f t="shared" si="78"/>
        <v>1997</v>
      </c>
    </row>
    <row r="2347" spans="19:23" x14ac:dyDescent="0.2">
      <c r="S2347" s="28" t="s">
        <v>237</v>
      </c>
      <c r="T2347" s="5">
        <v>1997</v>
      </c>
      <c r="U2347" s="233">
        <v>35583</v>
      </c>
      <c r="V2347" s="233" t="str">
        <f t="shared" si="77"/>
        <v>0602</v>
      </c>
      <c r="W2347" s="4">
        <f t="shared" si="78"/>
        <v>1997</v>
      </c>
    </row>
    <row r="2348" spans="19:23" x14ac:dyDescent="0.2">
      <c r="S2348" s="28" t="s">
        <v>238</v>
      </c>
      <c r="T2348" s="5">
        <v>1997</v>
      </c>
      <c r="U2348" s="233">
        <v>35584</v>
      </c>
      <c r="V2348" s="233" t="str">
        <f t="shared" si="77"/>
        <v>0603</v>
      </c>
      <c r="W2348" s="4">
        <f t="shared" si="78"/>
        <v>1997</v>
      </c>
    </row>
    <row r="2349" spans="19:23" x14ac:dyDescent="0.2">
      <c r="S2349" s="28" t="s">
        <v>239</v>
      </c>
      <c r="T2349" s="5">
        <v>1997</v>
      </c>
      <c r="U2349" s="233">
        <v>35585</v>
      </c>
      <c r="V2349" s="233" t="str">
        <f t="shared" si="77"/>
        <v>0604</v>
      </c>
      <c r="W2349" s="4">
        <f t="shared" si="78"/>
        <v>1997</v>
      </c>
    </row>
    <row r="2350" spans="19:23" x14ac:dyDescent="0.2">
      <c r="S2350" s="28" t="s">
        <v>240</v>
      </c>
      <c r="T2350" s="5">
        <v>1997</v>
      </c>
      <c r="U2350" s="233">
        <v>35586</v>
      </c>
      <c r="V2350" s="233" t="str">
        <f t="shared" si="77"/>
        <v>0605</v>
      </c>
      <c r="W2350" s="4">
        <f t="shared" si="78"/>
        <v>1997</v>
      </c>
    </row>
    <row r="2351" spans="19:23" x14ac:dyDescent="0.2">
      <c r="S2351" s="28" t="s">
        <v>241</v>
      </c>
      <c r="T2351" s="5">
        <v>1997</v>
      </c>
      <c r="U2351" s="233">
        <v>35587</v>
      </c>
      <c r="V2351" s="233" t="str">
        <f t="shared" si="77"/>
        <v>0606</v>
      </c>
      <c r="W2351" s="4">
        <f t="shared" si="78"/>
        <v>1997</v>
      </c>
    </row>
    <row r="2352" spans="19:23" x14ac:dyDescent="0.2">
      <c r="S2352" s="28" t="s">
        <v>242</v>
      </c>
      <c r="T2352" s="5">
        <v>1997</v>
      </c>
      <c r="U2352" s="233">
        <v>35588</v>
      </c>
      <c r="V2352" s="233" t="str">
        <f t="shared" si="77"/>
        <v>0607</v>
      </c>
      <c r="W2352" s="4">
        <f t="shared" si="78"/>
        <v>1997</v>
      </c>
    </row>
    <row r="2353" spans="19:23" x14ac:dyDescent="0.2">
      <c r="S2353" s="28" t="s">
        <v>243</v>
      </c>
      <c r="T2353" s="5">
        <v>1997</v>
      </c>
      <c r="U2353" s="233">
        <v>35589</v>
      </c>
      <c r="V2353" s="233" t="str">
        <f t="shared" si="77"/>
        <v>0608</v>
      </c>
      <c r="W2353" s="4">
        <f t="shared" si="78"/>
        <v>1997</v>
      </c>
    </row>
    <row r="2354" spans="19:23" x14ac:dyDescent="0.2">
      <c r="S2354" s="28" t="s">
        <v>244</v>
      </c>
      <c r="T2354" s="5">
        <v>1997</v>
      </c>
      <c r="U2354" s="233">
        <v>35590</v>
      </c>
      <c r="V2354" s="233" t="str">
        <f t="shared" si="77"/>
        <v>0609</v>
      </c>
      <c r="W2354" s="4">
        <f t="shared" si="78"/>
        <v>1997</v>
      </c>
    </row>
    <row r="2355" spans="19:23" x14ac:dyDescent="0.2">
      <c r="S2355" s="28" t="s">
        <v>245</v>
      </c>
      <c r="T2355" s="5">
        <v>1997</v>
      </c>
      <c r="U2355" s="233">
        <v>35591</v>
      </c>
      <c r="V2355" s="233" t="str">
        <f t="shared" si="77"/>
        <v>0610</v>
      </c>
      <c r="W2355" s="4">
        <f t="shared" si="78"/>
        <v>1997</v>
      </c>
    </row>
    <row r="2356" spans="19:23" x14ac:dyDescent="0.2">
      <c r="S2356" s="28" t="s">
        <v>246</v>
      </c>
      <c r="T2356" s="5">
        <v>1997</v>
      </c>
      <c r="U2356" s="233">
        <v>35592</v>
      </c>
      <c r="V2356" s="233" t="str">
        <f t="shared" si="77"/>
        <v>0611</v>
      </c>
      <c r="W2356" s="4">
        <f t="shared" si="78"/>
        <v>1997</v>
      </c>
    </row>
    <row r="2357" spans="19:23" x14ac:dyDescent="0.2">
      <c r="S2357" s="28" t="s">
        <v>247</v>
      </c>
      <c r="T2357" s="5">
        <v>1997</v>
      </c>
      <c r="U2357" s="233">
        <v>35593</v>
      </c>
      <c r="V2357" s="233" t="str">
        <f t="shared" si="77"/>
        <v>0612</v>
      </c>
      <c r="W2357" s="4">
        <f t="shared" si="78"/>
        <v>1997</v>
      </c>
    </row>
    <row r="2358" spans="19:23" x14ac:dyDescent="0.2">
      <c r="S2358" s="28" t="s">
        <v>248</v>
      </c>
      <c r="T2358" s="5">
        <v>1997</v>
      </c>
      <c r="U2358" s="233">
        <v>35594</v>
      </c>
      <c r="V2358" s="233" t="str">
        <f t="shared" si="77"/>
        <v>0613</v>
      </c>
      <c r="W2358" s="4">
        <f t="shared" si="78"/>
        <v>1997</v>
      </c>
    </row>
    <row r="2359" spans="19:23" x14ac:dyDescent="0.2">
      <c r="S2359" s="28" t="s">
        <v>249</v>
      </c>
      <c r="T2359" s="5">
        <v>1997</v>
      </c>
      <c r="U2359" s="233">
        <v>35595</v>
      </c>
      <c r="V2359" s="233" t="str">
        <f t="shared" si="77"/>
        <v>0614</v>
      </c>
      <c r="W2359" s="4">
        <f t="shared" si="78"/>
        <v>1997</v>
      </c>
    </row>
    <row r="2360" spans="19:23" x14ac:dyDescent="0.2">
      <c r="S2360" s="28" t="s">
        <v>250</v>
      </c>
      <c r="T2360" s="5">
        <v>1997</v>
      </c>
      <c r="U2360" s="233">
        <v>35596</v>
      </c>
      <c r="V2360" s="233" t="str">
        <f t="shared" si="77"/>
        <v>0615</v>
      </c>
      <c r="W2360" s="4">
        <f t="shared" si="78"/>
        <v>1997</v>
      </c>
    </row>
    <row r="2361" spans="19:23" x14ac:dyDescent="0.2">
      <c r="S2361" s="28" t="s">
        <v>251</v>
      </c>
      <c r="T2361" s="5">
        <v>1997</v>
      </c>
      <c r="U2361" s="233">
        <v>35597</v>
      </c>
      <c r="V2361" s="233" t="str">
        <f t="shared" si="77"/>
        <v>0616</v>
      </c>
      <c r="W2361" s="4">
        <f t="shared" si="78"/>
        <v>1997</v>
      </c>
    </row>
    <row r="2362" spans="19:23" x14ac:dyDescent="0.2">
      <c r="S2362" s="28" t="s">
        <v>252</v>
      </c>
      <c r="T2362" s="5">
        <v>1997</v>
      </c>
      <c r="U2362" s="233">
        <v>35598</v>
      </c>
      <c r="V2362" s="233" t="str">
        <f t="shared" si="77"/>
        <v>0617</v>
      </c>
      <c r="W2362" s="4">
        <f t="shared" si="78"/>
        <v>1997</v>
      </c>
    </row>
    <row r="2363" spans="19:23" x14ac:dyDescent="0.2">
      <c r="S2363" s="28" t="s">
        <v>253</v>
      </c>
      <c r="T2363" s="5">
        <v>1997</v>
      </c>
      <c r="U2363" s="233">
        <v>35599</v>
      </c>
      <c r="V2363" s="233" t="str">
        <f t="shared" si="77"/>
        <v>0618</v>
      </c>
      <c r="W2363" s="4">
        <f t="shared" si="78"/>
        <v>1997</v>
      </c>
    </row>
    <row r="2364" spans="19:23" x14ac:dyDescent="0.2">
      <c r="S2364" s="28" t="s">
        <v>254</v>
      </c>
      <c r="T2364" s="5">
        <v>1997</v>
      </c>
      <c r="U2364" s="233">
        <v>35600</v>
      </c>
      <c r="V2364" s="233" t="str">
        <f t="shared" si="77"/>
        <v>0619</v>
      </c>
      <c r="W2364" s="4">
        <f t="shared" si="78"/>
        <v>1997</v>
      </c>
    </row>
    <row r="2365" spans="19:23" x14ac:dyDescent="0.2">
      <c r="S2365" s="28" t="s">
        <v>255</v>
      </c>
      <c r="T2365" s="5">
        <v>1997</v>
      </c>
      <c r="U2365" s="233">
        <v>35601</v>
      </c>
      <c r="V2365" s="233" t="str">
        <f t="shared" si="77"/>
        <v>0620</v>
      </c>
      <c r="W2365" s="4">
        <f t="shared" si="78"/>
        <v>1997</v>
      </c>
    </row>
    <row r="2366" spans="19:23" x14ac:dyDescent="0.2">
      <c r="S2366" s="28" t="s">
        <v>256</v>
      </c>
      <c r="T2366" s="5">
        <v>1997</v>
      </c>
      <c r="U2366" s="233">
        <v>35602</v>
      </c>
      <c r="V2366" s="233" t="str">
        <f t="shared" si="77"/>
        <v>0621</v>
      </c>
      <c r="W2366" s="4">
        <f t="shared" si="78"/>
        <v>1997</v>
      </c>
    </row>
    <row r="2367" spans="19:23" x14ac:dyDescent="0.2">
      <c r="S2367" s="28" t="s">
        <v>257</v>
      </c>
      <c r="T2367" s="5">
        <v>1997</v>
      </c>
      <c r="U2367" s="233">
        <v>35603</v>
      </c>
      <c r="V2367" s="233" t="str">
        <f t="shared" si="77"/>
        <v>0622</v>
      </c>
      <c r="W2367" s="4">
        <f t="shared" si="78"/>
        <v>1997</v>
      </c>
    </row>
    <row r="2368" spans="19:23" x14ac:dyDescent="0.2">
      <c r="S2368" s="28" t="s">
        <v>258</v>
      </c>
      <c r="T2368" s="5">
        <v>1997</v>
      </c>
      <c r="U2368" s="233">
        <v>35604</v>
      </c>
      <c r="V2368" s="233" t="str">
        <f t="shared" si="77"/>
        <v>0623</v>
      </c>
      <c r="W2368" s="4">
        <f t="shared" si="78"/>
        <v>1997</v>
      </c>
    </row>
    <row r="2369" spans="19:23" x14ac:dyDescent="0.2">
      <c r="S2369" s="28" t="s">
        <v>259</v>
      </c>
      <c r="T2369" s="5">
        <v>1997</v>
      </c>
      <c r="U2369" s="233">
        <v>35605</v>
      </c>
      <c r="V2369" s="233" t="str">
        <f t="shared" si="77"/>
        <v>0624</v>
      </c>
      <c r="W2369" s="4">
        <f t="shared" si="78"/>
        <v>1997</v>
      </c>
    </row>
    <row r="2370" spans="19:23" x14ac:dyDescent="0.2">
      <c r="S2370" s="28" t="s">
        <v>260</v>
      </c>
      <c r="T2370" s="5">
        <v>1997</v>
      </c>
      <c r="U2370" s="233">
        <v>35606</v>
      </c>
      <c r="V2370" s="233" t="str">
        <f t="shared" si="77"/>
        <v>0625</v>
      </c>
      <c r="W2370" s="4">
        <f t="shared" si="78"/>
        <v>1997</v>
      </c>
    </row>
    <row r="2371" spans="19:23" x14ac:dyDescent="0.2">
      <c r="S2371" s="28" t="s">
        <v>261</v>
      </c>
      <c r="T2371" s="5">
        <v>1997</v>
      </c>
      <c r="U2371" s="233">
        <v>35607</v>
      </c>
      <c r="V2371" s="233" t="str">
        <f t="shared" si="77"/>
        <v>0626</v>
      </c>
      <c r="W2371" s="4">
        <f t="shared" si="78"/>
        <v>1997</v>
      </c>
    </row>
    <row r="2372" spans="19:23" x14ac:dyDescent="0.2">
      <c r="S2372" s="28" t="s">
        <v>262</v>
      </c>
      <c r="T2372" s="5">
        <v>1997</v>
      </c>
      <c r="U2372" s="233">
        <v>35608</v>
      </c>
      <c r="V2372" s="233" t="str">
        <f t="shared" ref="V2372:V2435" si="79">TEXT(MONTH(U2372),"00") &amp;TEXT(DAY(U2372),"00")</f>
        <v>0627</v>
      </c>
      <c r="W2372" s="4">
        <f t="shared" ref="W2372:W2435" si="80">YEAR(U2372)</f>
        <v>1997</v>
      </c>
    </row>
    <row r="2373" spans="19:23" x14ac:dyDescent="0.2">
      <c r="S2373" s="28" t="s">
        <v>263</v>
      </c>
      <c r="T2373" s="5">
        <v>1997</v>
      </c>
      <c r="U2373" s="233">
        <v>35609</v>
      </c>
      <c r="V2373" s="233" t="str">
        <f t="shared" si="79"/>
        <v>0628</v>
      </c>
      <c r="W2373" s="4">
        <f t="shared" si="80"/>
        <v>1997</v>
      </c>
    </row>
    <row r="2374" spans="19:23" x14ac:dyDescent="0.2">
      <c r="S2374" s="28" t="s">
        <v>264</v>
      </c>
      <c r="T2374" s="5">
        <v>1997</v>
      </c>
      <c r="U2374" s="233">
        <v>35610</v>
      </c>
      <c r="V2374" s="233" t="str">
        <f t="shared" si="79"/>
        <v>0629</v>
      </c>
      <c r="W2374" s="4">
        <f t="shared" si="80"/>
        <v>1997</v>
      </c>
    </row>
    <row r="2375" spans="19:23" x14ac:dyDescent="0.2">
      <c r="S2375" s="28" t="s">
        <v>265</v>
      </c>
      <c r="T2375" s="5">
        <v>1997</v>
      </c>
      <c r="U2375" s="233">
        <v>35611</v>
      </c>
      <c r="V2375" s="233" t="str">
        <f t="shared" si="79"/>
        <v>0630</v>
      </c>
      <c r="W2375" s="4">
        <f t="shared" si="80"/>
        <v>1997</v>
      </c>
    </row>
    <row r="2376" spans="19:23" x14ac:dyDescent="0.2">
      <c r="S2376" s="28" t="s">
        <v>266</v>
      </c>
      <c r="T2376" s="5">
        <v>1997</v>
      </c>
      <c r="U2376" s="233">
        <v>35612</v>
      </c>
      <c r="V2376" s="233" t="str">
        <f t="shared" si="79"/>
        <v>0701</v>
      </c>
      <c r="W2376" s="4">
        <f t="shared" si="80"/>
        <v>1997</v>
      </c>
    </row>
    <row r="2377" spans="19:23" x14ac:dyDescent="0.2">
      <c r="S2377" s="28" t="s">
        <v>267</v>
      </c>
      <c r="T2377" s="5">
        <v>1997</v>
      </c>
      <c r="U2377" s="233">
        <v>35613</v>
      </c>
      <c r="V2377" s="233" t="str">
        <f t="shared" si="79"/>
        <v>0702</v>
      </c>
      <c r="W2377" s="4">
        <f t="shared" si="80"/>
        <v>1997</v>
      </c>
    </row>
    <row r="2378" spans="19:23" x14ac:dyDescent="0.2">
      <c r="S2378" s="28" t="s">
        <v>268</v>
      </c>
      <c r="T2378" s="5">
        <v>1997</v>
      </c>
      <c r="U2378" s="233">
        <v>35614</v>
      </c>
      <c r="V2378" s="233" t="str">
        <f t="shared" si="79"/>
        <v>0703</v>
      </c>
      <c r="W2378" s="4">
        <f t="shared" si="80"/>
        <v>1997</v>
      </c>
    </row>
    <row r="2379" spans="19:23" x14ac:dyDescent="0.2">
      <c r="S2379" s="28" t="s">
        <v>269</v>
      </c>
      <c r="T2379" s="5">
        <v>1997</v>
      </c>
      <c r="U2379" s="233">
        <v>35615</v>
      </c>
      <c r="V2379" s="233" t="str">
        <f t="shared" si="79"/>
        <v>0704</v>
      </c>
      <c r="W2379" s="4">
        <f t="shared" si="80"/>
        <v>1997</v>
      </c>
    </row>
    <row r="2380" spans="19:23" x14ac:dyDescent="0.2">
      <c r="S2380" s="28" t="s">
        <v>270</v>
      </c>
      <c r="T2380" s="5">
        <v>1997</v>
      </c>
      <c r="U2380" s="233">
        <v>35616</v>
      </c>
      <c r="V2380" s="233" t="str">
        <f t="shared" si="79"/>
        <v>0705</v>
      </c>
      <c r="W2380" s="4">
        <f t="shared" si="80"/>
        <v>1997</v>
      </c>
    </row>
    <row r="2381" spans="19:23" x14ac:dyDescent="0.2">
      <c r="S2381" s="28" t="s">
        <v>271</v>
      </c>
      <c r="T2381" s="5">
        <v>1997</v>
      </c>
      <c r="U2381" s="233">
        <v>35617</v>
      </c>
      <c r="V2381" s="233" t="str">
        <f t="shared" si="79"/>
        <v>0706</v>
      </c>
      <c r="W2381" s="4">
        <f t="shared" si="80"/>
        <v>1997</v>
      </c>
    </row>
    <row r="2382" spans="19:23" x14ac:dyDescent="0.2">
      <c r="S2382" s="28" t="s">
        <v>272</v>
      </c>
      <c r="T2382" s="5">
        <v>1997</v>
      </c>
      <c r="U2382" s="233">
        <v>35618</v>
      </c>
      <c r="V2382" s="233" t="str">
        <f t="shared" si="79"/>
        <v>0707</v>
      </c>
      <c r="W2382" s="4">
        <f t="shared" si="80"/>
        <v>1997</v>
      </c>
    </row>
    <row r="2383" spans="19:23" x14ac:dyDescent="0.2">
      <c r="S2383" s="28" t="s">
        <v>273</v>
      </c>
      <c r="T2383" s="5">
        <v>1997</v>
      </c>
      <c r="U2383" s="233">
        <v>35619</v>
      </c>
      <c r="V2383" s="233" t="str">
        <f t="shared" si="79"/>
        <v>0708</v>
      </c>
      <c r="W2383" s="4">
        <f t="shared" si="80"/>
        <v>1997</v>
      </c>
    </row>
    <row r="2384" spans="19:23" x14ac:dyDescent="0.2">
      <c r="S2384" s="28" t="s">
        <v>274</v>
      </c>
      <c r="T2384" s="5">
        <v>1997</v>
      </c>
      <c r="U2384" s="233">
        <v>35620</v>
      </c>
      <c r="V2384" s="233" t="str">
        <f t="shared" si="79"/>
        <v>0709</v>
      </c>
      <c r="W2384" s="4">
        <f t="shared" si="80"/>
        <v>1997</v>
      </c>
    </row>
    <row r="2385" spans="19:23" x14ac:dyDescent="0.2">
      <c r="S2385" s="28" t="s">
        <v>275</v>
      </c>
      <c r="T2385" s="5">
        <v>1997</v>
      </c>
      <c r="U2385" s="233">
        <v>35621</v>
      </c>
      <c r="V2385" s="233" t="str">
        <f t="shared" si="79"/>
        <v>0710</v>
      </c>
      <c r="W2385" s="4">
        <f t="shared" si="80"/>
        <v>1997</v>
      </c>
    </row>
    <row r="2386" spans="19:23" x14ac:dyDescent="0.2">
      <c r="S2386" s="28" t="s">
        <v>276</v>
      </c>
      <c r="T2386" s="5">
        <v>1997</v>
      </c>
      <c r="U2386" s="233">
        <v>35622</v>
      </c>
      <c r="V2386" s="233" t="str">
        <f t="shared" si="79"/>
        <v>0711</v>
      </c>
      <c r="W2386" s="4">
        <f t="shared" si="80"/>
        <v>1997</v>
      </c>
    </row>
    <row r="2387" spans="19:23" x14ac:dyDescent="0.2">
      <c r="S2387" s="28" t="s">
        <v>277</v>
      </c>
      <c r="T2387" s="5">
        <v>1997</v>
      </c>
      <c r="U2387" s="233">
        <v>35623</v>
      </c>
      <c r="V2387" s="233" t="str">
        <f t="shared" si="79"/>
        <v>0712</v>
      </c>
      <c r="W2387" s="4">
        <f t="shared" si="80"/>
        <v>1997</v>
      </c>
    </row>
    <row r="2388" spans="19:23" x14ac:dyDescent="0.2">
      <c r="S2388" s="28" t="s">
        <v>278</v>
      </c>
      <c r="T2388" s="5">
        <v>1997</v>
      </c>
      <c r="U2388" s="233">
        <v>35624</v>
      </c>
      <c r="V2388" s="233" t="str">
        <f t="shared" si="79"/>
        <v>0713</v>
      </c>
      <c r="W2388" s="4">
        <f t="shared" si="80"/>
        <v>1997</v>
      </c>
    </row>
    <row r="2389" spans="19:23" x14ac:dyDescent="0.2">
      <c r="S2389" s="28" t="s">
        <v>279</v>
      </c>
      <c r="T2389" s="5">
        <v>1997</v>
      </c>
      <c r="U2389" s="233">
        <v>35625</v>
      </c>
      <c r="V2389" s="233" t="str">
        <f t="shared" si="79"/>
        <v>0714</v>
      </c>
      <c r="W2389" s="4">
        <f t="shared" si="80"/>
        <v>1997</v>
      </c>
    </row>
    <row r="2390" spans="19:23" x14ac:dyDescent="0.2">
      <c r="S2390" s="28" t="s">
        <v>280</v>
      </c>
      <c r="T2390" s="5">
        <v>1997</v>
      </c>
      <c r="U2390" s="233">
        <v>35626</v>
      </c>
      <c r="V2390" s="233" t="str">
        <f t="shared" si="79"/>
        <v>0715</v>
      </c>
      <c r="W2390" s="4">
        <f t="shared" si="80"/>
        <v>1997</v>
      </c>
    </row>
    <row r="2391" spans="19:23" x14ac:dyDescent="0.2">
      <c r="S2391" s="28" t="s">
        <v>281</v>
      </c>
      <c r="T2391" s="5">
        <v>1997</v>
      </c>
      <c r="U2391" s="233">
        <v>35627</v>
      </c>
      <c r="V2391" s="233" t="str">
        <f t="shared" si="79"/>
        <v>0716</v>
      </c>
      <c r="W2391" s="4">
        <f t="shared" si="80"/>
        <v>1997</v>
      </c>
    </row>
    <row r="2392" spans="19:23" x14ac:dyDescent="0.2">
      <c r="S2392" s="28" t="s">
        <v>282</v>
      </c>
      <c r="T2392" s="5">
        <v>1997</v>
      </c>
      <c r="U2392" s="233">
        <v>35628</v>
      </c>
      <c r="V2392" s="233" t="str">
        <f t="shared" si="79"/>
        <v>0717</v>
      </c>
      <c r="W2392" s="4">
        <f t="shared" si="80"/>
        <v>1997</v>
      </c>
    </row>
    <row r="2393" spans="19:23" x14ac:dyDescent="0.2">
      <c r="S2393" s="28" t="s">
        <v>283</v>
      </c>
      <c r="T2393" s="5">
        <v>1997</v>
      </c>
      <c r="U2393" s="233">
        <v>35629</v>
      </c>
      <c r="V2393" s="233" t="str">
        <f t="shared" si="79"/>
        <v>0718</v>
      </c>
      <c r="W2393" s="4">
        <f t="shared" si="80"/>
        <v>1997</v>
      </c>
    </row>
    <row r="2394" spans="19:23" x14ac:dyDescent="0.2">
      <c r="S2394" s="28" t="s">
        <v>284</v>
      </c>
      <c r="T2394" s="5">
        <v>1997</v>
      </c>
      <c r="U2394" s="233">
        <v>35630</v>
      </c>
      <c r="V2394" s="233" t="str">
        <f t="shared" si="79"/>
        <v>0719</v>
      </c>
      <c r="W2394" s="4">
        <f t="shared" si="80"/>
        <v>1997</v>
      </c>
    </row>
    <row r="2395" spans="19:23" x14ac:dyDescent="0.2">
      <c r="S2395" s="28" t="s">
        <v>285</v>
      </c>
      <c r="T2395" s="5">
        <v>1997</v>
      </c>
      <c r="U2395" s="233">
        <v>35631</v>
      </c>
      <c r="V2395" s="233" t="str">
        <f t="shared" si="79"/>
        <v>0720</v>
      </c>
      <c r="W2395" s="4">
        <f t="shared" si="80"/>
        <v>1997</v>
      </c>
    </row>
    <row r="2396" spans="19:23" x14ac:dyDescent="0.2">
      <c r="S2396" s="28" t="s">
        <v>286</v>
      </c>
      <c r="T2396" s="5">
        <v>1997</v>
      </c>
      <c r="U2396" s="233">
        <v>35632</v>
      </c>
      <c r="V2396" s="233" t="str">
        <f t="shared" si="79"/>
        <v>0721</v>
      </c>
      <c r="W2396" s="4">
        <f t="shared" si="80"/>
        <v>1997</v>
      </c>
    </row>
    <row r="2397" spans="19:23" x14ac:dyDescent="0.2">
      <c r="S2397" s="28" t="s">
        <v>287</v>
      </c>
      <c r="T2397" s="5">
        <v>1997</v>
      </c>
      <c r="U2397" s="233">
        <v>35633</v>
      </c>
      <c r="V2397" s="233" t="str">
        <f t="shared" si="79"/>
        <v>0722</v>
      </c>
      <c r="W2397" s="4">
        <f t="shared" si="80"/>
        <v>1997</v>
      </c>
    </row>
    <row r="2398" spans="19:23" x14ac:dyDescent="0.2">
      <c r="S2398" s="28" t="s">
        <v>288</v>
      </c>
      <c r="T2398" s="5">
        <v>1997</v>
      </c>
      <c r="U2398" s="233">
        <v>35634</v>
      </c>
      <c r="V2398" s="233" t="str">
        <f t="shared" si="79"/>
        <v>0723</v>
      </c>
      <c r="W2398" s="4">
        <f t="shared" si="80"/>
        <v>1997</v>
      </c>
    </row>
    <row r="2399" spans="19:23" x14ac:dyDescent="0.2">
      <c r="S2399" s="28" t="s">
        <v>289</v>
      </c>
      <c r="T2399" s="5">
        <v>1997</v>
      </c>
      <c r="U2399" s="233">
        <v>35635</v>
      </c>
      <c r="V2399" s="233" t="str">
        <f t="shared" si="79"/>
        <v>0724</v>
      </c>
      <c r="W2399" s="4">
        <f t="shared" si="80"/>
        <v>1997</v>
      </c>
    </row>
    <row r="2400" spans="19:23" x14ac:dyDescent="0.2">
      <c r="S2400" s="28" t="s">
        <v>290</v>
      </c>
      <c r="T2400" s="5">
        <v>1997</v>
      </c>
      <c r="U2400" s="233">
        <v>35636</v>
      </c>
      <c r="V2400" s="233" t="str">
        <f t="shared" si="79"/>
        <v>0725</v>
      </c>
      <c r="W2400" s="4">
        <f t="shared" si="80"/>
        <v>1997</v>
      </c>
    </row>
    <row r="2401" spans="19:23" x14ac:dyDescent="0.2">
      <c r="S2401" s="28" t="s">
        <v>291</v>
      </c>
      <c r="T2401" s="5">
        <v>1997</v>
      </c>
      <c r="U2401" s="233">
        <v>35637</v>
      </c>
      <c r="V2401" s="233" t="str">
        <f t="shared" si="79"/>
        <v>0726</v>
      </c>
      <c r="W2401" s="4">
        <f t="shared" si="80"/>
        <v>1997</v>
      </c>
    </row>
    <row r="2402" spans="19:23" x14ac:dyDescent="0.2">
      <c r="S2402" s="28" t="s">
        <v>292</v>
      </c>
      <c r="T2402" s="5">
        <v>1997</v>
      </c>
      <c r="U2402" s="233">
        <v>35638</v>
      </c>
      <c r="V2402" s="233" t="str">
        <f t="shared" si="79"/>
        <v>0727</v>
      </c>
      <c r="W2402" s="4">
        <f t="shared" si="80"/>
        <v>1997</v>
      </c>
    </row>
    <row r="2403" spans="19:23" x14ac:dyDescent="0.2">
      <c r="S2403" s="28" t="s">
        <v>293</v>
      </c>
      <c r="T2403" s="5">
        <v>1997</v>
      </c>
      <c r="U2403" s="233">
        <v>35639</v>
      </c>
      <c r="V2403" s="233" t="str">
        <f t="shared" si="79"/>
        <v>0728</v>
      </c>
      <c r="W2403" s="4">
        <f t="shared" si="80"/>
        <v>1997</v>
      </c>
    </row>
    <row r="2404" spans="19:23" x14ac:dyDescent="0.2">
      <c r="S2404" s="28" t="s">
        <v>294</v>
      </c>
      <c r="T2404" s="5">
        <v>1997</v>
      </c>
      <c r="U2404" s="233">
        <v>35640</v>
      </c>
      <c r="V2404" s="233" t="str">
        <f t="shared" si="79"/>
        <v>0729</v>
      </c>
      <c r="W2404" s="4">
        <f t="shared" si="80"/>
        <v>1997</v>
      </c>
    </row>
    <row r="2405" spans="19:23" x14ac:dyDescent="0.2">
      <c r="S2405" s="28" t="s">
        <v>295</v>
      </c>
      <c r="T2405" s="5">
        <v>1997</v>
      </c>
      <c r="U2405" s="233">
        <v>35641</v>
      </c>
      <c r="V2405" s="233" t="str">
        <f t="shared" si="79"/>
        <v>0730</v>
      </c>
      <c r="W2405" s="4">
        <f t="shared" si="80"/>
        <v>1997</v>
      </c>
    </row>
    <row r="2406" spans="19:23" x14ac:dyDescent="0.2">
      <c r="S2406" s="28" t="s">
        <v>296</v>
      </c>
      <c r="T2406" s="5">
        <v>1997</v>
      </c>
      <c r="U2406" s="233">
        <v>35642</v>
      </c>
      <c r="V2406" s="233" t="str">
        <f t="shared" si="79"/>
        <v>0731</v>
      </c>
      <c r="W2406" s="4">
        <f t="shared" si="80"/>
        <v>1997</v>
      </c>
    </row>
    <row r="2407" spans="19:23" x14ac:dyDescent="0.2">
      <c r="S2407" s="28" t="s">
        <v>297</v>
      </c>
      <c r="T2407" s="5">
        <v>1997</v>
      </c>
      <c r="U2407" s="233">
        <v>35643</v>
      </c>
      <c r="V2407" s="233" t="str">
        <f t="shared" si="79"/>
        <v>0801</v>
      </c>
      <c r="W2407" s="4">
        <f t="shared" si="80"/>
        <v>1997</v>
      </c>
    </row>
    <row r="2408" spans="19:23" x14ac:dyDescent="0.2">
      <c r="S2408" s="28" t="s">
        <v>298</v>
      </c>
      <c r="T2408" s="5">
        <v>1997</v>
      </c>
      <c r="U2408" s="233">
        <v>35644</v>
      </c>
      <c r="V2408" s="233" t="str">
        <f t="shared" si="79"/>
        <v>0802</v>
      </c>
      <c r="W2408" s="4">
        <f t="shared" si="80"/>
        <v>1997</v>
      </c>
    </row>
    <row r="2409" spans="19:23" x14ac:dyDescent="0.2">
      <c r="S2409" s="28" t="s">
        <v>299</v>
      </c>
      <c r="T2409" s="5">
        <v>1997</v>
      </c>
      <c r="U2409" s="233">
        <v>35645</v>
      </c>
      <c r="V2409" s="233" t="str">
        <f t="shared" si="79"/>
        <v>0803</v>
      </c>
      <c r="W2409" s="4">
        <f t="shared" si="80"/>
        <v>1997</v>
      </c>
    </row>
    <row r="2410" spans="19:23" x14ac:dyDescent="0.2">
      <c r="S2410" s="28" t="s">
        <v>300</v>
      </c>
      <c r="T2410" s="5">
        <v>1997</v>
      </c>
      <c r="U2410" s="233">
        <v>35646</v>
      </c>
      <c r="V2410" s="233" t="str">
        <f t="shared" si="79"/>
        <v>0804</v>
      </c>
      <c r="W2410" s="4">
        <f t="shared" si="80"/>
        <v>1997</v>
      </c>
    </row>
    <row r="2411" spans="19:23" x14ac:dyDescent="0.2">
      <c r="S2411" s="28" t="s">
        <v>301</v>
      </c>
      <c r="T2411" s="5">
        <v>1997</v>
      </c>
      <c r="U2411" s="233">
        <v>35647</v>
      </c>
      <c r="V2411" s="233" t="str">
        <f t="shared" si="79"/>
        <v>0805</v>
      </c>
      <c r="W2411" s="4">
        <f t="shared" si="80"/>
        <v>1997</v>
      </c>
    </row>
    <row r="2412" spans="19:23" x14ac:dyDescent="0.2">
      <c r="S2412" s="28" t="s">
        <v>302</v>
      </c>
      <c r="T2412" s="5">
        <v>1997</v>
      </c>
      <c r="U2412" s="233">
        <v>35648</v>
      </c>
      <c r="V2412" s="233" t="str">
        <f t="shared" si="79"/>
        <v>0806</v>
      </c>
      <c r="W2412" s="4">
        <f t="shared" si="80"/>
        <v>1997</v>
      </c>
    </row>
    <row r="2413" spans="19:23" x14ac:dyDescent="0.2">
      <c r="S2413" s="28" t="s">
        <v>303</v>
      </c>
      <c r="T2413" s="5">
        <v>1997</v>
      </c>
      <c r="U2413" s="233">
        <v>35649</v>
      </c>
      <c r="V2413" s="233" t="str">
        <f t="shared" si="79"/>
        <v>0807</v>
      </c>
      <c r="W2413" s="4">
        <f t="shared" si="80"/>
        <v>1997</v>
      </c>
    </row>
    <row r="2414" spans="19:23" x14ac:dyDescent="0.2">
      <c r="S2414" s="28" t="s">
        <v>304</v>
      </c>
      <c r="T2414" s="5">
        <v>1997</v>
      </c>
      <c r="U2414" s="233">
        <v>35650</v>
      </c>
      <c r="V2414" s="233" t="str">
        <f t="shared" si="79"/>
        <v>0808</v>
      </c>
      <c r="W2414" s="4">
        <f t="shared" si="80"/>
        <v>1997</v>
      </c>
    </row>
    <row r="2415" spans="19:23" x14ac:dyDescent="0.2">
      <c r="S2415" s="28" t="s">
        <v>305</v>
      </c>
      <c r="T2415" s="5">
        <v>1997</v>
      </c>
      <c r="U2415" s="233">
        <v>35651</v>
      </c>
      <c r="V2415" s="233" t="str">
        <f t="shared" si="79"/>
        <v>0809</v>
      </c>
      <c r="W2415" s="4">
        <f t="shared" si="80"/>
        <v>1997</v>
      </c>
    </row>
    <row r="2416" spans="19:23" x14ac:dyDescent="0.2">
      <c r="S2416" s="28" t="s">
        <v>306</v>
      </c>
      <c r="T2416" s="5">
        <v>1997</v>
      </c>
      <c r="U2416" s="233">
        <v>35652</v>
      </c>
      <c r="V2416" s="233" t="str">
        <f t="shared" si="79"/>
        <v>0810</v>
      </c>
      <c r="W2416" s="4">
        <f t="shared" si="80"/>
        <v>1997</v>
      </c>
    </row>
    <row r="2417" spans="19:23" x14ac:dyDescent="0.2">
      <c r="S2417" s="28" t="s">
        <v>307</v>
      </c>
      <c r="T2417" s="5">
        <v>1997</v>
      </c>
      <c r="U2417" s="233">
        <v>35653</v>
      </c>
      <c r="V2417" s="233" t="str">
        <f t="shared" si="79"/>
        <v>0811</v>
      </c>
      <c r="W2417" s="4">
        <f t="shared" si="80"/>
        <v>1997</v>
      </c>
    </row>
    <row r="2418" spans="19:23" x14ac:dyDescent="0.2">
      <c r="S2418" s="28" t="s">
        <v>308</v>
      </c>
      <c r="T2418" s="5">
        <v>1997</v>
      </c>
      <c r="U2418" s="233">
        <v>35654</v>
      </c>
      <c r="V2418" s="233" t="str">
        <f t="shared" si="79"/>
        <v>0812</v>
      </c>
      <c r="W2418" s="4">
        <f t="shared" si="80"/>
        <v>1997</v>
      </c>
    </row>
    <row r="2419" spans="19:23" x14ac:dyDescent="0.2">
      <c r="S2419" s="28" t="s">
        <v>309</v>
      </c>
      <c r="T2419" s="5">
        <v>1997</v>
      </c>
      <c r="U2419" s="233">
        <v>35655</v>
      </c>
      <c r="V2419" s="233" t="str">
        <f t="shared" si="79"/>
        <v>0813</v>
      </c>
      <c r="W2419" s="4">
        <f t="shared" si="80"/>
        <v>1997</v>
      </c>
    </row>
    <row r="2420" spans="19:23" x14ac:dyDescent="0.2">
      <c r="S2420" s="28" t="s">
        <v>310</v>
      </c>
      <c r="T2420" s="5">
        <v>1997</v>
      </c>
      <c r="U2420" s="233">
        <v>35656</v>
      </c>
      <c r="V2420" s="233" t="str">
        <f t="shared" si="79"/>
        <v>0814</v>
      </c>
      <c r="W2420" s="4">
        <f t="shared" si="80"/>
        <v>1997</v>
      </c>
    </row>
    <row r="2421" spans="19:23" x14ac:dyDescent="0.2">
      <c r="S2421" s="28" t="s">
        <v>311</v>
      </c>
      <c r="T2421" s="5">
        <v>1997</v>
      </c>
      <c r="U2421" s="233">
        <v>35657</v>
      </c>
      <c r="V2421" s="233" t="str">
        <f t="shared" si="79"/>
        <v>0815</v>
      </c>
      <c r="W2421" s="4">
        <f t="shared" si="80"/>
        <v>1997</v>
      </c>
    </row>
    <row r="2422" spans="19:23" x14ac:dyDescent="0.2">
      <c r="S2422" s="28" t="s">
        <v>312</v>
      </c>
      <c r="T2422" s="5">
        <v>1997</v>
      </c>
      <c r="U2422" s="233">
        <v>35658</v>
      </c>
      <c r="V2422" s="233" t="str">
        <f t="shared" si="79"/>
        <v>0816</v>
      </c>
      <c r="W2422" s="4">
        <f t="shared" si="80"/>
        <v>1997</v>
      </c>
    </row>
    <row r="2423" spans="19:23" x14ac:dyDescent="0.2">
      <c r="S2423" s="28" t="s">
        <v>313</v>
      </c>
      <c r="T2423" s="5">
        <v>1997</v>
      </c>
      <c r="U2423" s="233">
        <v>35659</v>
      </c>
      <c r="V2423" s="233" t="str">
        <f t="shared" si="79"/>
        <v>0817</v>
      </c>
      <c r="W2423" s="4">
        <f t="shared" si="80"/>
        <v>1997</v>
      </c>
    </row>
    <row r="2424" spans="19:23" x14ac:dyDescent="0.2">
      <c r="S2424" s="28" t="s">
        <v>314</v>
      </c>
      <c r="T2424" s="5">
        <v>1997</v>
      </c>
      <c r="U2424" s="233">
        <v>35660</v>
      </c>
      <c r="V2424" s="233" t="str">
        <f t="shared" si="79"/>
        <v>0818</v>
      </c>
      <c r="W2424" s="4">
        <f t="shared" si="80"/>
        <v>1997</v>
      </c>
    </row>
    <row r="2425" spans="19:23" x14ac:dyDescent="0.2">
      <c r="S2425" s="28" t="s">
        <v>315</v>
      </c>
      <c r="T2425" s="5">
        <v>1997</v>
      </c>
      <c r="U2425" s="233">
        <v>35661</v>
      </c>
      <c r="V2425" s="233" t="str">
        <f t="shared" si="79"/>
        <v>0819</v>
      </c>
      <c r="W2425" s="4">
        <f t="shared" si="80"/>
        <v>1997</v>
      </c>
    </row>
    <row r="2426" spans="19:23" x14ac:dyDescent="0.2">
      <c r="S2426" s="28" t="s">
        <v>316</v>
      </c>
      <c r="T2426" s="5">
        <v>1997</v>
      </c>
      <c r="U2426" s="233">
        <v>35662</v>
      </c>
      <c r="V2426" s="233" t="str">
        <f t="shared" si="79"/>
        <v>0820</v>
      </c>
      <c r="W2426" s="4">
        <f t="shared" si="80"/>
        <v>1997</v>
      </c>
    </row>
    <row r="2427" spans="19:23" x14ac:dyDescent="0.2">
      <c r="S2427" s="28" t="s">
        <v>317</v>
      </c>
      <c r="T2427" s="5">
        <v>1997</v>
      </c>
      <c r="U2427" s="233">
        <v>35663</v>
      </c>
      <c r="V2427" s="233" t="str">
        <f t="shared" si="79"/>
        <v>0821</v>
      </c>
      <c r="W2427" s="4">
        <f t="shared" si="80"/>
        <v>1997</v>
      </c>
    </row>
    <row r="2428" spans="19:23" x14ac:dyDescent="0.2">
      <c r="S2428" s="28" t="s">
        <v>318</v>
      </c>
      <c r="T2428" s="5">
        <v>1997</v>
      </c>
      <c r="U2428" s="233">
        <v>35664</v>
      </c>
      <c r="V2428" s="233" t="str">
        <f t="shared" si="79"/>
        <v>0822</v>
      </c>
      <c r="W2428" s="4">
        <f t="shared" si="80"/>
        <v>1997</v>
      </c>
    </row>
    <row r="2429" spans="19:23" x14ac:dyDescent="0.2">
      <c r="S2429" s="28" t="s">
        <v>319</v>
      </c>
      <c r="T2429" s="5">
        <v>1997</v>
      </c>
      <c r="U2429" s="233">
        <v>35665</v>
      </c>
      <c r="V2429" s="233" t="str">
        <f t="shared" si="79"/>
        <v>0823</v>
      </c>
      <c r="W2429" s="4">
        <f t="shared" si="80"/>
        <v>1997</v>
      </c>
    </row>
    <row r="2430" spans="19:23" x14ac:dyDescent="0.2">
      <c r="S2430" s="28" t="s">
        <v>320</v>
      </c>
      <c r="T2430" s="5">
        <v>1997</v>
      </c>
      <c r="U2430" s="233">
        <v>35666</v>
      </c>
      <c r="V2430" s="233" t="str">
        <f t="shared" si="79"/>
        <v>0824</v>
      </c>
      <c r="W2430" s="4">
        <f t="shared" si="80"/>
        <v>1997</v>
      </c>
    </row>
    <row r="2431" spans="19:23" x14ac:dyDescent="0.2">
      <c r="S2431" s="28" t="s">
        <v>321</v>
      </c>
      <c r="T2431" s="5">
        <v>1997</v>
      </c>
      <c r="U2431" s="233">
        <v>35667</v>
      </c>
      <c r="V2431" s="233" t="str">
        <f t="shared" si="79"/>
        <v>0825</v>
      </c>
      <c r="W2431" s="4">
        <f t="shared" si="80"/>
        <v>1997</v>
      </c>
    </row>
    <row r="2432" spans="19:23" x14ac:dyDescent="0.2">
      <c r="S2432" s="28" t="s">
        <v>322</v>
      </c>
      <c r="T2432" s="5">
        <v>1997</v>
      </c>
      <c r="U2432" s="233">
        <v>35668</v>
      </c>
      <c r="V2432" s="233" t="str">
        <f t="shared" si="79"/>
        <v>0826</v>
      </c>
      <c r="W2432" s="4">
        <f t="shared" si="80"/>
        <v>1997</v>
      </c>
    </row>
    <row r="2433" spans="19:23" x14ac:dyDescent="0.2">
      <c r="S2433" s="28" t="s">
        <v>323</v>
      </c>
      <c r="T2433" s="5">
        <v>1997</v>
      </c>
      <c r="U2433" s="233">
        <v>35669</v>
      </c>
      <c r="V2433" s="233" t="str">
        <f t="shared" si="79"/>
        <v>0827</v>
      </c>
      <c r="W2433" s="4">
        <f t="shared" si="80"/>
        <v>1997</v>
      </c>
    </row>
    <row r="2434" spans="19:23" x14ac:dyDescent="0.2">
      <c r="S2434" s="28" t="s">
        <v>324</v>
      </c>
      <c r="T2434" s="5">
        <v>1997</v>
      </c>
      <c r="U2434" s="233">
        <v>35670</v>
      </c>
      <c r="V2434" s="233" t="str">
        <f t="shared" si="79"/>
        <v>0828</v>
      </c>
      <c r="W2434" s="4">
        <f t="shared" si="80"/>
        <v>1997</v>
      </c>
    </row>
    <row r="2435" spans="19:23" x14ac:dyDescent="0.2">
      <c r="S2435" s="28" t="s">
        <v>325</v>
      </c>
      <c r="T2435" s="5">
        <v>1997</v>
      </c>
      <c r="U2435" s="233">
        <v>35671</v>
      </c>
      <c r="V2435" s="233" t="str">
        <f t="shared" si="79"/>
        <v>0829</v>
      </c>
      <c r="W2435" s="4">
        <f t="shared" si="80"/>
        <v>1997</v>
      </c>
    </row>
    <row r="2436" spans="19:23" x14ac:dyDescent="0.2">
      <c r="S2436" s="28" t="s">
        <v>326</v>
      </c>
      <c r="T2436" s="5">
        <v>1997</v>
      </c>
      <c r="U2436" s="233">
        <v>35672</v>
      </c>
      <c r="V2436" s="233" t="str">
        <f t="shared" ref="V2436:V2499" si="81">TEXT(MONTH(U2436),"00") &amp;TEXT(DAY(U2436),"00")</f>
        <v>0830</v>
      </c>
      <c r="W2436" s="4">
        <f t="shared" ref="W2436:W2499" si="82">YEAR(U2436)</f>
        <v>1997</v>
      </c>
    </row>
    <row r="2437" spans="19:23" x14ac:dyDescent="0.2">
      <c r="S2437" s="28" t="s">
        <v>327</v>
      </c>
      <c r="T2437" s="5">
        <v>1997</v>
      </c>
      <c r="U2437" s="233">
        <v>35673</v>
      </c>
      <c r="V2437" s="233" t="str">
        <f t="shared" si="81"/>
        <v>0831</v>
      </c>
      <c r="W2437" s="4">
        <f t="shared" si="82"/>
        <v>1997</v>
      </c>
    </row>
    <row r="2438" spans="19:23" x14ac:dyDescent="0.2">
      <c r="S2438" s="28" t="s">
        <v>328</v>
      </c>
      <c r="T2438" s="5">
        <v>1997</v>
      </c>
      <c r="U2438" s="233">
        <v>35674</v>
      </c>
      <c r="V2438" s="233" t="str">
        <f t="shared" si="81"/>
        <v>0901</v>
      </c>
      <c r="W2438" s="4">
        <f t="shared" si="82"/>
        <v>1997</v>
      </c>
    </row>
    <row r="2439" spans="19:23" x14ac:dyDescent="0.2">
      <c r="S2439" s="28" t="s">
        <v>329</v>
      </c>
      <c r="T2439" s="5">
        <v>1997</v>
      </c>
      <c r="U2439" s="233">
        <v>35675</v>
      </c>
      <c r="V2439" s="233" t="str">
        <f t="shared" si="81"/>
        <v>0902</v>
      </c>
      <c r="W2439" s="4">
        <f t="shared" si="82"/>
        <v>1997</v>
      </c>
    </row>
    <row r="2440" spans="19:23" x14ac:dyDescent="0.2">
      <c r="S2440" s="28" t="s">
        <v>330</v>
      </c>
      <c r="T2440" s="5">
        <v>1997</v>
      </c>
      <c r="U2440" s="233">
        <v>35676</v>
      </c>
      <c r="V2440" s="233" t="str">
        <f t="shared" si="81"/>
        <v>0903</v>
      </c>
      <c r="W2440" s="4">
        <f t="shared" si="82"/>
        <v>1997</v>
      </c>
    </row>
    <row r="2441" spans="19:23" x14ac:dyDescent="0.2">
      <c r="S2441" s="28" t="s">
        <v>331</v>
      </c>
      <c r="T2441" s="5">
        <v>1997</v>
      </c>
      <c r="U2441" s="233">
        <v>35677</v>
      </c>
      <c r="V2441" s="233" t="str">
        <f t="shared" si="81"/>
        <v>0904</v>
      </c>
      <c r="W2441" s="4">
        <f t="shared" si="82"/>
        <v>1997</v>
      </c>
    </row>
    <row r="2442" spans="19:23" x14ac:dyDescent="0.2">
      <c r="S2442" s="28" t="s">
        <v>332</v>
      </c>
      <c r="T2442" s="5">
        <v>1997</v>
      </c>
      <c r="U2442" s="233">
        <v>35678</v>
      </c>
      <c r="V2442" s="233" t="str">
        <f t="shared" si="81"/>
        <v>0905</v>
      </c>
      <c r="W2442" s="4">
        <f t="shared" si="82"/>
        <v>1997</v>
      </c>
    </row>
    <row r="2443" spans="19:23" x14ac:dyDescent="0.2">
      <c r="S2443" s="28" t="s">
        <v>333</v>
      </c>
      <c r="T2443" s="5">
        <v>1997</v>
      </c>
      <c r="U2443" s="233">
        <v>35679</v>
      </c>
      <c r="V2443" s="233" t="str">
        <f t="shared" si="81"/>
        <v>0906</v>
      </c>
      <c r="W2443" s="4">
        <f t="shared" si="82"/>
        <v>1997</v>
      </c>
    </row>
    <row r="2444" spans="19:23" x14ac:dyDescent="0.2">
      <c r="S2444" s="28" t="s">
        <v>334</v>
      </c>
      <c r="T2444" s="5">
        <v>1997</v>
      </c>
      <c r="U2444" s="233">
        <v>35680</v>
      </c>
      <c r="V2444" s="233" t="str">
        <f t="shared" si="81"/>
        <v>0907</v>
      </c>
      <c r="W2444" s="4">
        <f t="shared" si="82"/>
        <v>1997</v>
      </c>
    </row>
    <row r="2445" spans="19:23" x14ac:dyDescent="0.2">
      <c r="S2445" s="28" t="s">
        <v>335</v>
      </c>
      <c r="T2445" s="5">
        <v>1997</v>
      </c>
      <c r="U2445" s="233">
        <v>35681</v>
      </c>
      <c r="V2445" s="233" t="str">
        <f t="shared" si="81"/>
        <v>0908</v>
      </c>
      <c r="W2445" s="4">
        <f t="shared" si="82"/>
        <v>1997</v>
      </c>
    </row>
    <row r="2446" spans="19:23" x14ac:dyDescent="0.2">
      <c r="S2446" s="28" t="s">
        <v>336</v>
      </c>
      <c r="T2446" s="5">
        <v>1997</v>
      </c>
      <c r="U2446" s="233">
        <v>35682</v>
      </c>
      <c r="V2446" s="233" t="str">
        <f t="shared" si="81"/>
        <v>0909</v>
      </c>
      <c r="W2446" s="4">
        <f t="shared" si="82"/>
        <v>1997</v>
      </c>
    </row>
    <row r="2447" spans="19:23" x14ac:dyDescent="0.2">
      <c r="S2447" s="28" t="s">
        <v>337</v>
      </c>
      <c r="T2447" s="5">
        <v>1997</v>
      </c>
      <c r="U2447" s="233">
        <v>35683</v>
      </c>
      <c r="V2447" s="233" t="str">
        <f t="shared" si="81"/>
        <v>0910</v>
      </c>
      <c r="W2447" s="4">
        <f t="shared" si="82"/>
        <v>1997</v>
      </c>
    </row>
    <row r="2448" spans="19:23" x14ac:dyDescent="0.2">
      <c r="S2448" s="28" t="s">
        <v>338</v>
      </c>
      <c r="T2448" s="5">
        <v>1997</v>
      </c>
      <c r="U2448" s="233">
        <v>35684</v>
      </c>
      <c r="V2448" s="233" t="str">
        <f t="shared" si="81"/>
        <v>0911</v>
      </c>
      <c r="W2448" s="4">
        <f t="shared" si="82"/>
        <v>1997</v>
      </c>
    </row>
    <row r="2449" spans="19:23" x14ac:dyDescent="0.2">
      <c r="S2449" s="28" t="s">
        <v>339</v>
      </c>
      <c r="T2449" s="5">
        <v>1997</v>
      </c>
      <c r="U2449" s="233">
        <v>35685</v>
      </c>
      <c r="V2449" s="233" t="str">
        <f t="shared" si="81"/>
        <v>0912</v>
      </c>
      <c r="W2449" s="4">
        <f t="shared" si="82"/>
        <v>1997</v>
      </c>
    </row>
    <row r="2450" spans="19:23" x14ac:dyDescent="0.2">
      <c r="S2450" s="28" t="s">
        <v>340</v>
      </c>
      <c r="T2450" s="5">
        <v>1997</v>
      </c>
      <c r="U2450" s="233">
        <v>35686</v>
      </c>
      <c r="V2450" s="233" t="str">
        <f t="shared" si="81"/>
        <v>0913</v>
      </c>
      <c r="W2450" s="4">
        <f t="shared" si="82"/>
        <v>1997</v>
      </c>
    </row>
    <row r="2451" spans="19:23" x14ac:dyDescent="0.2">
      <c r="S2451" s="28" t="s">
        <v>341</v>
      </c>
      <c r="T2451" s="5">
        <v>1997</v>
      </c>
      <c r="U2451" s="233">
        <v>35687</v>
      </c>
      <c r="V2451" s="233" t="str">
        <f t="shared" si="81"/>
        <v>0914</v>
      </c>
      <c r="W2451" s="4">
        <f t="shared" si="82"/>
        <v>1997</v>
      </c>
    </row>
    <row r="2452" spans="19:23" x14ac:dyDescent="0.2">
      <c r="S2452" s="28" t="s">
        <v>342</v>
      </c>
      <c r="T2452" s="5">
        <v>1997</v>
      </c>
      <c r="U2452" s="233">
        <v>35688</v>
      </c>
      <c r="V2452" s="233" t="str">
        <f t="shared" si="81"/>
        <v>0915</v>
      </c>
      <c r="W2452" s="4">
        <f t="shared" si="82"/>
        <v>1997</v>
      </c>
    </row>
    <row r="2453" spans="19:23" x14ac:dyDescent="0.2">
      <c r="S2453" s="28" t="s">
        <v>343</v>
      </c>
      <c r="T2453" s="5">
        <v>1997</v>
      </c>
      <c r="U2453" s="233">
        <v>35689</v>
      </c>
      <c r="V2453" s="233" t="str">
        <f t="shared" si="81"/>
        <v>0916</v>
      </c>
      <c r="W2453" s="4">
        <f t="shared" si="82"/>
        <v>1997</v>
      </c>
    </row>
    <row r="2454" spans="19:23" x14ac:dyDescent="0.2">
      <c r="S2454" s="28" t="s">
        <v>344</v>
      </c>
      <c r="T2454" s="5">
        <v>1997</v>
      </c>
      <c r="U2454" s="233">
        <v>35690</v>
      </c>
      <c r="V2454" s="233" t="str">
        <f t="shared" si="81"/>
        <v>0917</v>
      </c>
      <c r="W2454" s="4">
        <f t="shared" si="82"/>
        <v>1997</v>
      </c>
    </row>
    <row r="2455" spans="19:23" x14ac:dyDescent="0.2">
      <c r="S2455" s="28" t="s">
        <v>345</v>
      </c>
      <c r="T2455" s="5">
        <v>1997</v>
      </c>
      <c r="U2455" s="233">
        <v>35691</v>
      </c>
      <c r="V2455" s="233" t="str">
        <f t="shared" si="81"/>
        <v>0918</v>
      </c>
      <c r="W2455" s="4">
        <f t="shared" si="82"/>
        <v>1997</v>
      </c>
    </row>
    <row r="2456" spans="19:23" x14ac:dyDescent="0.2">
      <c r="S2456" s="28" t="s">
        <v>346</v>
      </c>
      <c r="T2456" s="5">
        <v>1997</v>
      </c>
      <c r="U2456" s="233">
        <v>35692</v>
      </c>
      <c r="V2456" s="233" t="str">
        <f t="shared" si="81"/>
        <v>0919</v>
      </c>
      <c r="W2456" s="4">
        <f t="shared" si="82"/>
        <v>1997</v>
      </c>
    </row>
    <row r="2457" spans="19:23" x14ac:dyDescent="0.2">
      <c r="S2457" s="28" t="s">
        <v>347</v>
      </c>
      <c r="T2457" s="5">
        <v>1997</v>
      </c>
      <c r="U2457" s="233">
        <v>35693</v>
      </c>
      <c r="V2457" s="233" t="str">
        <f t="shared" si="81"/>
        <v>0920</v>
      </c>
      <c r="W2457" s="4">
        <f t="shared" si="82"/>
        <v>1997</v>
      </c>
    </row>
    <row r="2458" spans="19:23" x14ac:dyDescent="0.2">
      <c r="S2458" s="28" t="s">
        <v>348</v>
      </c>
      <c r="T2458" s="5">
        <v>1997</v>
      </c>
      <c r="U2458" s="233">
        <v>35694</v>
      </c>
      <c r="V2458" s="233" t="str">
        <f t="shared" si="81"/>
        <v>0921</v>
      </c>
      <c r="W2458" s="4">
        <f t="shared" si="82"/>
        <v>1997</v>
      </c>
    </row>
    <row r="2459" spans="19:23" x14ac:dyDescent="0.2">
      <c r="S2459" s="28" t="s">
        <v>349</v>
      </c>
      <c r="T2459" s="5">
        <v>1997</v>
      </c>
      <c r="U2459" s="233">
        <v>35695</v>
      </c>
      <c r="V2459" s="233" t="str">
        <f t="shared" si="81"/>
        <v>0922</v>
      </c>
      <c r="W2459" s="4">
        <f t="shared" si="82"/>
        <v>1997</v>
      </c>
    </row>
    <row r="2460" spans="19:23" x14ac:dyDescent="0.2">
      <c r="S2460" s="28" t="s">
        <v>350</v>
      </c>
      <c r="T2460" s="5">
        <v>1997</v>
      </c>
      <c r="U2460" s="233">
        <v>35696</v>
      </c>
      <c r="V2460" s="233" t="str">
        <f t="shared" si="81"/>
        <v>0923</v>
      </c>
      <c r="W2460" s="4">
        <f t="shared" si="82"/>
        <v>1997</v>
      </c>
    </row>
    <row r="2461" spans="19:23" x14ac:dyDescent="0.2">
      <c r="S2461" s="28" t="s">
        <v>351</v>
      </c>
      <c r="T2461" s="5">
        <v>1997</v>
      </c>
      <c r="U2461" s="233">
        <v>35697</v>
      </c>
      <c r="V2461" s="233" t="str">
        <f t="shared" si="81"/>
        <v>0924</v>
      </c>
      <c r="W2461" s="4">
        <f t="shared" si="82"/>
        <v>1997</v>
      </c>
    </row>
    <row r="2462" spans="19:23" x14ac:dyDescent="0.2">
      <c r="S2462" s="28" t="s">
        <v>352</v>
      </c>
      <c r="T2462" s="5">
        <v>1997</v>
      </c>
      <c r="U2462" s="233">
        <v>35698</v>
      </c>
      <c r="V2462" s="233" t="str">
        <f t="shared" si="81"/>
        <v>0925</v>
      </c>
      <c r="W2462" s="4">
        <f t="shared" si="82"/>
        <v>1997</v>
      </c>
    </row>
    <row r="2463" spans="19:23" x14ac:dyDescent="0.2">
      <c r="S2463" s="28" t="s">
        <v>353</v>
      </c>
      <c r="T2463" s="5">
        <v>1997</v>
      </c>
      <c r="U2463" s="233">
        <v>35699</v>
      </c>
      <c r="V2463" s="233" t="str">
        <f t="shared" si="81"/>
        <v>0926</v>
      </c>
      <c r="W2463" s="4">
        <f t="shared" si="82"/>
        <v>1997</v>
      </c>
    </row>
    <row r="2464" spans="19:23" x14ac:dyDescent="0.2">
      <c r="S2464" s="28" t="s">
        <v>354</v>
      </c>
      <c r="T2464" s="5">
        <v>1997</v>
      </c>
      <c r="U2464" s="233">
        <v>35700</v>
      </c>
      <c r="V2464" s="233" t="str">
        <f t="shared" si="81"/>
        <v>0927</v>
      </c>
      <c r="W2464" s="4">
        <f t="shared" si="82"/>
        <v>1997</v>
      </c>
    </row>
    <row r="2465" spans="19:23" x14ac:dyDescent="0.2">
      <c r="S2465" s="28" t="s">
        <v>355</v>
      </c>
      <c r="T2465" s="5">
        <v>1997</v>
      </c>
      <c r="U2465" s="233">
        <v>35701</v>
      </c>
      <c r="V2465" s="233" t="str">
        <f t="shared" si="81"/>
        <v>0928</v>
      </c>
      <c r="W2465" s="4">
        <f t="shared" si="82"/>
        <v>1997</v>
      </c>
    </row>
    <row r="2466" spans="19:23" x14ac:dyDescent="0.2">
      <c r="S2466" s="28" t="s">
        <v>356</v>
      </c>
      <c r="T2466" s="5">
        <v>1997</v>
      </c>
      <c r="U2466" s="233">
        <v>35702</v>
      </c>
      <c r="V2466" s="233" t="str">
        <f t="shared" si="81"/>
        <v>0929</v>
      </c>
      <c r="W2466" s="4">
        <f t="shared" si="82"/>
        <v>1997</v>
      </c>
    </row>
    <row r="2467" spans="19:23" x14ac:dyDescent="0.2">
      <c r="S2467" s="28" t="s">
        <v>357</v>
      </c>
      <c r="T2467" s="5">
        <v>1997</v>
      </c>
      <c r="U2467" s="233">
        <v>35703</v>
      </c>
      <c r="V2467" s="233" t="str">
        <f t="shared" si="81"/>
        <v>0930</v>
      </c>
      <c r="W2467" s="4">
        <f t="shared" si="82"/>
        <v>1997</v>
      </c>
    </row>
    <row r="2468" spans="19:23" x14ac:dyDescent="0.2">
      <c r="S2468" s="28" t="s">
        <v>358</v>
      </c>
      <c r="T2468" s="5">
        <v>1997</v>
      </c>
      <c r="U2468" s="233">
        <v>35704</v>
      </c>
      <c r="V2468" s="233" t="str">
        <f t="shared" si="81"/>
        <v>1001</v>
      </c>
      <c r="W2468" s="4">
        <f t="shared" si="82"/>
        <v>1997</v>
      </c>
    </row>
    <row r="2469" spans="19:23" x14ac:dyDescent="0.2">
      <c r="S2469" s="28" t="s">
        <v>359</v>
      </c>
      <c r="T2469" s="5">
        <v>1997</v>
      </c>
      <c r="U2469" s="233">
        <v>35705</v>
      </c>
      <c r="V2469" s="233" t="str">
        <f t="shared" si="81"/>
        <v>1002</v>
      </c>
      <c r="W2469" s="4">
        <f t="shared" si="82"/>
        <v>1997</v>
      </c>
    </row>
    <row r="2470" spans="19:23" x14ac:dyDescent="0.2">
      <c r="S2470" s="28" t="s">
        <v>360</v>
      </c>
      <c r="T2470" s="5">
        <v>1997</v>
      </c>
      <c r="U2470" s="233">
        <v>35706</v>
      </c>
      <c r="V2470" s="233" t="str">
        <f t="shared" si="81"/>
        <v>1003</v>
      </c>
      <c r="W2470" s="4">
        <f t="shared" si="82"/>
        <v>1997</v>
      </c>
    </row>
    <row r="2471" spans="19:23" x14ac:dyDescent="0.2">
      <c r="S2471" s="28" t="s">
        <v>361</v>
      </c>
      <c r="T2471" s="5">
        <v>1997</v>
      </c>
      <c r="U2471" s="233">
        <v>35707</v>
      </c>
      <c r="V2471" s="233" t="str">
        <f t="shared" si="81"/>
        <v>1004</v>
      </c>
      <c r="W2471" s="4">
        <f t="shared" si="82"/>
        <v>1997</v>
      </c>
    </row>
    <row r="2472" spans="19:23" x14ac:dyDescent="0.2">
      <c r="S2472" s="28" t="s">
        <v>362</v>
      </c>
      <c r="T2472" s="5">
        <v>1997</v>
      </c>
      <c r="U2472" s="233">
        <v>35708</v>
      </c>
      <c r="V2472" s="233" t="str">
        <f t="shared" si="81"/>
        <v>1005</v>
      </c>
      <c r="W2472" s="4">
        <f t="shared" si="82"/>
        <v>1997</v>
      </c>
    </row>
    <row r="2473" spans="19:23" x14ac:dyDescent="0.2">
      <c r="S2473" s="28" t="s">
        <v>363</v>
      </c>
      <c r="T2473" s="5">
        <v>1997</v>
      </c>
      <c r="U2473" s="233">
        <v>35709</v>
      </c>
      <c r="V2473" s="233" t="str">
        <f t="shared" si="81"/>
        <v>1006</v>
      </c>
      <c r="W2473" s="4">
        <f t="shared" si="82"/>
        <v>1997</v>
      </c>
    </row>
    <row r="2474" spans="19:23" x14ac:dyDescent="0.2">
      <c r="S2474" s="28" t="s">
        <v>364</v>
      </c>
      <c r="T2474" s="5">
        <v>1997</v>
      </c>
      <c r="U2474" s="233">
        <v>35710</v>
      </c>
      <c r="V2474" s="233" t="str">
        <f t="shared" si="81"/>
        <v>1007</v>
      </c>
      <c r="W2474" s="4">
        <f t="shared" si="82"/>
        <v>1997</v>
      </c>
    </row>
    <row r="2475" spans="19:23" x14ac:dyDescent="0.2">
      <c r="S2475" s="28" t="s">
        <v>365</v>
      </c>
      <c r="T2475" s="5">
        <v>1997</v>
      </c>
      <c r="U2475" s="233">
        <v>35711</v>
      </c>
      <c r="V2475" s="233" t="str">
        <f t="shared" si="81"/>
        <v>1008</v>
      </c>
      <c r="W2475" s="4">
        <f t="shared" si="82"/>
        <v>1997</v>
      </c>
    </row>
    <row r="2476" spans="19:23" x14ac:dyDescent="0.2">
      <c r="S2476" s="28" t="s">
        <v>366</v>
      </c>
      <c r="T2476" s="5">
        <v>1997</v>
      </c>
      <c r="U2476" s="233">
        <v>35712</v>
      </c>
      <c r="V2476" s="233" t="str">
        <f t="shared" si="81"/>
        <v>1009</v>
      </c>
      <c r="W2476" s="4">
        <f t="shared" si="82"/>
        <v>1997</v>
      </c>
    </row>
    <row r="2477" spans="19:23" x14ac:dyDescent="0.2">
      <c r="S2477" s="28" t="s">
        <v>367</v>
      </c>
      <c r="T2477" s="5">
        <v>1997</v>
      </c>
      <c r="U2477" s="233">
        <v>35713</v>
      </c>
      <c r="V2477" s="233" t="str">
        <f t="shared" si="81"/>
        <v>1010</v>
      </c>
      <c r="W2477" s="4">
        <f t="shared" si="82"/>
        <v>1997</v>
      </c>
    </row>
    <row r="2478" spans="19:23" x14ac:dyDescent="0.2">
      <c r="S2478" s="28" t="s">
        <v>368</v>
      </c>
      <c r="T2478" s="5">
        <v>1997</v>
      </c>
      <c r="U2478" s="233">
        <v>35714</v>
      </c>
      <c r="V2478" s="233" t="str">
        <f t="shared" si="81"/>
        <v>1011</v>
      </c>
      <c r="W2478" s="4">
        <f t="shared" si="82"/>
        <v>1997</v>
      </c>
    </row>
    <row r="2479" spans="19:23" x14ac:dyDescent="0.2">
      <c r="S2479" s="28" t="s">
        <v>369</v>
      </c>
      <c r="T2479" s="5">
        <v>1997</v>
      </c>
      <c r="U2479" s="233">
        <v>35715</v>
      </c>
      <c r="V2479" s="233" t="str">
        <f t="shared" si="81"/>
        <v>1012</v>
      </c>
      <c r="W2479" s="4">
        <f t="shared" si="82"/>
        <v>1997</v>
      </c>
    </row>
    <row r="2480" spans="19:23" x14ac:dyDescent="0.2">
      <c r="S2480" s="28" t="s">
        <v>370</v>
      </c>
      <c r="T2480" s="5">
        <v>1997</v>
      </c>
      <c r="U2480" s="233">
        <v>35716</v>
      </c>
      <c r="V2480" s="233" t="str">
        <f t="shared" si="81"/>
        <v>1013</v>
      </c>
      <c r="W2480" s="4">
        <f t="shared" si="82"/>
        <v>1997</v>
      </c>
    </row>
    <row r="2481" spans="19:23" x14ac:dyDescent="0.2">
      <c r="S2481" s="28" t="s">
        <v>371</v>
      </c>
      <c r="T2481" s="5">
        <v>1997</v>
      </c>
      <c r="U2481" s="233">
        <v>35717</v>
      </c>
      <c r="V2481" s="233" t="str">
        <f t="shared" si="81"/>
        <v>1014</v>
      </c>
      <c r="W2481" s="4">
        <f t="shared" si="82"/>
        <v>1997</v>
      </c>
    </row>
    <row r="2482" spans="19:23" x14ac:dyDescent="0.2">
      <c r="S2482" s="28" t="s">
        <v>372</v>
      </c>
      <c r="T2482" s="5">
        <v>1997</v>
      </c>
      <c r="U2482" s="233">
        <v>35718</v>
      </c>
      <c r="V2482" s="233" t="str">
        <f t="shared" si="81"/>
        <v>1015</v>
      </c>
      <c r="W2482" s="4">
        <f t="shared" si="82"/>
        <v>1997</v>
      </c>
    </row>
    <row r="2483" spans="19:23" x14ac:dyDescent="0.2">
      <c r="S2483" s="28" t="s">
        <v>373</v>
      </c>
      <c r="T2483" s="5">
        <v>1997</v>
      </c>
      <c r="U2483" s="233">
        <v>35719</v>
      </c>
      <c r="V2483" s="233" t="str">
        <f t="shared" si="81"/>
        <v>1016</v>
      </c>
      <c r="W2483" s="4">
        <f t="shared" si="82"/>
        <v>1997</v>
      </c>
    </row>
    <row r="2484" spans="19:23" x14ac:dyDescent="0.2">
      <c r="S2484" s="28" t="s">
        <v>374</v>
      </c>
      <c r="T2484" s="5">
        <v>1997</v>
      </c>
      <c r="U2484" s="233">
        <v>35720</v>
      </c>
      <c r="V2484" s="233" t="str">
        <f t="shared" si="81"/>
        <v>1017</v>
      </c>
      <c r="W2484" s="4">
        <f t="shared" si="82"/>
        <v>1997</v>
      </c>
    </row>
    <row r="2485" spans="19:23" x14ac:dyDescent="0.2">
      <c r="S2485" s="28" t="s">
        <v>375</v>
      </c>
      <c r="T2485" s="5">
        <v>1997</v>
      </c>
      <c r="U2485" s="233">
        <v>35721</v>
      </c>
      <c r="V2485" s="233" t="str">
        <f t="shared" si="81"/>
        <v>1018</v>
      </c>
      <c r="W2485" s="4">
        <f t="shared" si="82"/>
        <v>1997</v>
      </c>
    </row>
    <row r="2486" spans="19:23" x14ac:dyDescent="0.2">
      <c r="S2486" s="28" t="s">
        <v>376</v>
      </c>
      <c r="T2486" s="5">
        <v>1997</v>
      </c>
      <c r="U2486" s="233">
        <v>35722</v>
      </c>
      <c r="V2486" s="233" t="str">
        <f t="shared" si="81"/>
        <v>1019</v>
      </c>
      <c r="W2486" s="4">
        <f t="shared" si="82"/>
        <v>1997</v>
      </c>
    </row>
    <row r="2487" spans="19:23" x14ac:dyDescent="0.2">
      <c r="S2487" s="28" t="s">
        <v>377</v>
      </c>
      <c r="T2487" s="5">
        <v>1997</v>
      </c>
      <c r="U2487" s="233">
        <v>35723</v>
      </c>
      <c r="V2487" s="233" t="str">
        <f t="shared" si="81"/>
        <v>1020</v>
      </c>
      <c r="W2487" s="4">
        <f t="shared" si="82"/>
        <v>1997</v>
      </c>
    </row>
    <row r="2488" spans="19:23" x14ac:dyDescent="0.2">
      <c r="S2488" s="28" t="s">
        <v>378</v>
      </c>
      <c r="T2488" s="5">
        <v>1997</v>
      </c>
      <c r="U2488" s="233">
        <v>35724</v>
      </c>
      <c r="V2488" s="233" t="str">
        <f t="shared" si="81"/>
        <v>1021</v>
      </c>
      <c r="W2488" s="4">
        <f t="shared" si="82"/>
        <v>1997</v>
      </c>
    </row>
    <row r="2489" spans="19:23" x14ac:dyDescent="0.2">
      <c r="S2489" s="28" t="s">
        <v>379</v>
      </c>
      <c r="T2489" s="5">
        <v>1997</v>
      </c>
      <c r="U2489" s="233">
        <v>35725</v>
      </c>
      <c r="V2489" s="233" t="str">
        <f t="shared" si="81"/>
        <v>1022</v>
      </c>
      <c r="W2489" s="4">
        <f t="shared" si="82"/>
        <v>1997</v>
      </c>
    </row>
    <row r="2490" spans="19:23" x14ac:dyDescent="0.2">
      <c r="S2490" s="28" t="s">
        <v>380</v>
      </c>
      <c r="T2490" s="5">
        <v>1997</v>
      </c>
      <c r="U2490" s="233">
        <v>35726</v>
      </c>
      <c r="V2490" s="233" t="str">
        <f t="shared" si="81"/>
        <v>1023</v>
      </c>
      <c r="W2490" s="4">
        <f t="shared" si="82"/>
        <v>1997</v>
      </c>
    </row>
    <row r="2491" spans="19:23" x14ac:dyDescent="0.2">
      <c r="S2491" s="28" t="s">
        <v>381</v>
      </c>
      <c r="T2491" s="5">
        <v>1997</v>
      </c>
      <c r="U2491" s="233">
        <v>35727</v>
      </c>
      <c r="V2491" s="233" t="str">
        <f t="shared" si="81"/>
        <v>1024</v>
      </c>
      <c r="W2491" s="4">
        <f t="shared" si="82"/>
        <v>1997</v>
      </c>
    </row>
    <row r="2492" spans="19:23" x14ac:dyDescent="0.2">
      <c r="S2492" s="28" t="s">
        <v>382</v>
      </c>
      <c r="T2492" s="5">
        <v>1997</v>
      </c>
      <c r="U2492" s="233">
        <v>35728</v>
      </c>
      <c r="V2492" s="233" t="str">
        <f t="shared" si="81"/>
        <v>1025</v>
      </c>
      <c r="W2492" s="4">
        <f t="shared" si="82"/>
        <v>1997</v>
      </c>
    </row>
    <row r="2493" spans="19:23" x14ac:dyDescent="0.2">
      <c r="S2493" s="28" t="s">
        <v>383</v>
      </c>
      <c r="T2493" s="5">
        <v>1997</v>
      </c>
      <c r="U2493" s="233">
        <v>35729</v>
      </c>
      <c r="V2493" s="233" t="str">
        <f t="shared" si="81"/>
        <v>1026</v>
      </c>
      <c r="W2493" s="4">
        <f t="shared" si="82"/>
        <v>1997</v>
      </c>
    </row>
    <row r="2494" spans="19:23" x14ac:dyDescent="0.2">
      <c r="S2494" s="28" t="s">
        <v>384</v>
      </c>
      <c r="T2494" s="5">
        <v>1997</v>
      </c>
      <c r="U2494" s="233">
        <v>35730</v>
      </c>
      <c r="V2494" s="233" t="str">
        <f t="shared" si="81"/>
        <v>1027</v>
      </c>
      <c r="W2494" s="4">
        <f t="shared" si="82"/>
        <v>1997</v>
      </c>
    </row>
    <row r="2495" spans="19:23" x14ac:dyDescent="0.2">
      <c r="S2495" s="28" t="s">
        <v>385</v>
      </c>
      <c r="T2495" s="5">
        <v>1997</v>
      </c>
      <c r="U2495" s="233">
        <v>35731</v>
      </c>
      <c r="V2495" s="233" t="str">
        <f t="shared" si="81"/>
        <v>1028</v>
      </c>
      <c r="W2495" s="4">
        <f t="shared" si="82"/>
        <v>1997</v>
      </c>
    </row>
    <row r="2496" spans="19:23" x14ac:dyDescent="0.2">
      <c r="S2496" s="28" t="s">
        <v>386</v>
      </c>
      <c r="T2496" s="5">
        <v>1997</v>
      </c>
      <c r="U2496" s="233">
        <v>35732</v>
      </c>
      <c r="V2496" s="233" t="str">
        <f t="shared" si="81"/>
        <v>1029</v>
      </c>
      <c r="W2496" s="4">
        <f t="shared" si="82"/>
        <v>1997</v>
      </c>
    </row>
    <row r="2497" spans="19:23" x14ac:dyDescent="0.2">
      <c r="S2497" s="28" t="s">
        <v>387</v>
      </c>
      <c r="T2497" s="5">
        <v>1997</v>
      </c>
      <c r="U2497" s="233">
        <v>35733</v>
      </c>
      <c r="V2497" s="233" t="str">
        <f t="shared" si="81"/>
        <v>1030</v>
      </c>
      <c r="W2497" s="4">
        <f t="shared" si="82"/>
        <v>1997</v>
      </c>
    </row>
    <row r="2498" spans="19:23" x14ac:dyDescent="0.2">
      <c r="S2498" s="28" t="s">
        <v>388</v>
      </c>
      <c r="T2498" s="5">
        <v>1997</v>
      </c>
      <c r="U2498" s="233">
        <v>35734</v>
      </c>
      <c r="V2498" s="233" t="str">
        <f t="shared" si="81"/>
        <v>1031</v>
      </c>
      <c r="W2498" s="4">
        <f t="shared" si="82"/>
        <v>1997</v>
      </c>
    </row>
    <row r="2499" spans="19:23" x14ac:dyDescent="0.2">
      <c r="S2499" s="28" t="s">
        <v>389</v>
      </c>
      <c r="T2499" s="5">
        <v>1997</v>
      </c>
      <c r="U2499" s="233">
        <v>35735</v>
      </c>
      <c r="V2499" s="233" t="str">
        <f t="shared" si="81"/>
        <v>1101</v>
      </c>
      <c r="W2499" s="4">
        <f t="shared" si="82"/>
        <v>1997</v>
      </c>
    </row>
    <row r="2500" spans="19:23" x14ac:dyDescent="0.2">
      <c r="S2500" s="28" t="s">
        <v>390</v>
      </c>
      <c r="T2500" s="5">
        <v>1997</v>
      </c>
      <c r="U2500" s="233">
        <v>35736</v>
      </c>
      <c r="V2500" s="233" t="str">
        <f t="shared" ref="V2500:V2563" si="83">TEXT(MONTH(U2500),"00") &amp;TEXT(DAY(U2500),"00")</f>
        <v>1102</v>
      </c>
      <c r="W2500" s="4">
        <f t="shared" ref="W2500:W2563" si="84">YEAR(U2500)</f>
        <v>1997</v>
      </c>
    </row>
    <row r="2501" spans="19:23" x14ac:dyDescent="0.2">
      <c r="S2501" s="28" t="s">
        <v>391</v>
      </c>
      <c r="T2501" s="5">
        <v>1997</v>
      </c>
      <c r="U2501" s="233">
        <v>35737</v>
      </c>
      <c r="V2501" s="233" t="str">
        <f t="shared" si="83"/>
        <v>1103</v>
      </c>
      <c r="W2501" s="4">
        <f t="shared" si="84"/>
        <v>1997</v>
      </c>
    </row>
    <row r="2502" spans="19:23" x14ac:dyDescent="0.2">
      <c r="S2502" s="28" t="s">
        <v>392</v>
      </c>
      <c r="T2502" s="5">
        <v>1997</v>
      </c>
      <c r="U2502" s="233">
        <v>35738</v>
      </c>
      <c r="V2502" s="233" t="str">
        <f t="shared" si="83"/>
        <v>1104</v>
      </c>
      <c r="W2502" s="4">
        <f t="shared" si="84"/>
        <v>1997</v>
      </c>
    </row>
    <row r="2503" spans="19:23" x14ac:dyDescent="0.2">
      <c r="S2503" s="28" t="s">
        <v>393</v>
      </c>
      <c r="T2503" s="5">
        <v>1997</v>
      </c>
      <c r="U2503" s="233">
        <v>35739</v>
      </c>
      <c r="V2503" s="233" t="str">
        <f t="shared" si="83"/>
        <v>1105</v>
      </c>
      <c r="W2503" s="4">
        <f t="shared" si="84"/>
        <v>1997</v>
      </c>
    </row>
    <row r="2504" spans="19:23" x14ac:dyDescent="0.2">
      <c r="S2504" s="28" t="s">
        <v>394</v>
      </c>
      <c r="T2504" s="5">
        <v>1997</v>
      </c>
      <c r="U2504" s="233">
        <v>35740</v>
      </c>
      <c r="V2504" s="233" t="str">
        <f t="shared" si="83"/>
        <v>1106</v>
      </c>
      <c r="W2504" s="4">
        <f t="shared" si="84"/>
        <v>1997</v>
      </c>
    </row>
    <row r="2505" spans="19:23" x14ac:dyDescent="0.2">
      <c r="S2505" s="28" t="s">
        <v>395</v>
      </c>
      <c r="T2505" s="5">
        <v>1997</v>
      </c>
      <c r="U2505" s="233">
        <v>35741</v>
      </c>
      <c r="V2505" s="233" t="str">
        <f t="shared" si="83"/>
        <v>1107</v>
      </c>
      <c r="W2505" s="4">
        <f t="shared" si="84"/>
        <v>1997</v>
      </c>
    </row>
    <row r="2506" spans="19:23" x14ac:dyDescent="0.2">
      <c r="S2506" s="28" t="s">
        <v>396</v>
      </c>
      <c r="T2506" s="5">
        <v>1997</v>
      </c>
      <c r="U2506" s="233">
        <v>35742</v>
      </c>
      <c r="V2506" s="233" t="str">
        <f t="shared" si="83"/>
        <v>1108</v>
      </c>
      <c r="W2506" s="4">
        <f t="shared" si="84"/>
        <v>1997</v>
      </c>
    </row>
    <row r="2507" spans="19:23" x14ac:dyDescent="0.2">
      <c r="S2507" s="28" t="s">
        <v>397</v>
      </c>
      <c r="T2507" s="5">
        <v>1997</v>
      </c>
      <c r="U2507" s="233">
        <v>35743</v>
      </c>
      <c r="V2507" s="233" t="str">
        <f t="shared" si="83"/>
        <v>1109</v>
      </c>
      <c r="W2507" s="4">
        <f t="shared" si="84"/>
        <v>1997</v>
      </c>
    </row>
    <row r="2508" spans="19:23" x14ac:dyDescent="0.2">
      <c r="S2508" s="28" t="s">
        <v>398</v>
      </c>
      <c r="T2508" s="5">
        <v>1997</v>
      </c>
      <c r="U2508" s="233">
        <v>35744</v>
      </c>
      <c r="V2508" s="233" t="str">
        <f t="shared" si="83"/>
        <v>1110</v>
      </c>
      <c r="W2508" s="4">
        <f t="shared" si="84"/>
        <v>1997</v>
      </c>
    </row>
    <row r="2509" spans="19:23" x14ac:dyDescent="0.2">
      <c r="S2509" s="28" t="s">
        <v>399</v>
      </c>
      <c r="T2509" s="5">
        <v>1997</v>
      </c>
      <c r="U2509" s="233">
        <v>35745</v>
      </c>
      <c r="V2509" s="233" t="str">
        <f t="shared" si="83"/>
        <v>1111</v>
      </c>
      <c r="W2509" s="4">
        <f t="shared" si="84"/>
        <v>1997</v>
      </c>
    </row>
    <row r="2510" spans="19:23" x14ac:dyDescent="0.2">
      <c r="S2510" s="28" t="s">
        <v>400</v>
      </c>
      <c r="T2510" s="5">
        <v>1997</v>
      </c>
      <c r="U2510" s="233">
        <v>35746</v>
      </c>
      <c r="V2510" s="233" t="str">
        <f t="shared" si="83"/>
        <v>1112</v>
      </c>
      <c r="W2510" s="4">
        <f t="shared" si="84"/>
        <v>1997</v>
      </c>
    </row>
    <row r="2511" spans="19:23" x14ac:dyDescent="0.2">
      <c r="S2511" s="28" t="s">
        <v>401</v>
      </c>
      <c r="T2511" s="5">
        <v>1997</v>
      </c>
      <c r="U2511" s="233">
        <v>35747</v>
      </c>
      <c r="V2511" s="233" t="str">
        <f t="shared" si="83"/>
        <v>1113</v>
      </c>
      <c r="W2511" s="4">
        <f t="shared" si="84"/>
        <v>1997</v>
      </c>
    </row>
    <row r="2512" spans="19:23" x14ac:dyDescent="0.2">
      <c r="S2512" s="28" t="s">
        <v>402</v>
      </c>
      <c r="T2512" s="5">
        <v>1997</v>
      </c>
      <c r="U2512" s="233">
        <v>35748</v>
      </c>
      <c r="V2512" s="233" t="str">
        <f t="shared" si="83"/>
        <v>1114</v>
      </c>
      <c r="W2512" s="4">
        <f t="shared" si="84"/>
        <v>1997</v>
      </c>
    </row>
    <row r="2513" spans="19:23" x14ac:dyDescent="0.2">
      <c r="S2513" s="28" t="s">
        <v>403</v>
      </c>
      <c r="T2513" s="5">
        <v>1997</v>
      </c>
      <c r="U2513" s="233">
        <v>35749</v>
      </c>
      <c r="V2513" s="233" t="str">
        <f t="shared" si="83"/>
        <v>1115</v>
      </c>
      <c r="W2513" s="4">
        <f t="shared" si="84"/>
        <v>1997</v>
      </c>
    </row>
    <row r="2514" spans="19:23" x14ac:dyDescent="0.2">
      <c r="S2514" s="28" t="s">
        <v>404</v>
      </c>
      <c r="T2514" s="5">
        <v>1997</v>
      </c>
      <c r="U2514" s="233">
        <v>35750</v>
      </c>
      <c r="V2514" s="233" t="str">
        <f t="shared" si="83"/>
        <v>1116</v>
      </c>
      <c r="W2514" s="4">
        <f t="shared" si="84"/>
        <v>1997</v>
      </c>
    </row>
    <row r="2515" spans="19:23" x14ac:dyDescent="0.2">
      <c r="S2515" s="28" t="s">
        <v>405</v>
      </c>
      <c r="T2515" s="5">
        <v>1997</v>
      </c>
      <c r="U2515" s="233">
        <v>35751</v>
      </c>
      <c r="V2515" s="233" t="str">
        <f t="shared" si="83"/>
        <v>1117</v>
      </c>
      <c r="W2515" s="4">
        <f t="shared" si="84"/>
        <v>1997</v>
      </c>
    </row>
    <row r="2516" spans="19:23" x14ac:dyDescent="0.2">
      <c r="S2516" s="28" t="s">
        <v>406</v>
      </c>
      <c r="T2516" s="5">
        <v>1997</v>
      </c>
      <c r="U2516" s="233">
        <v>35752</v>
      </c>
      <c r="V2516" s="233" t="str">
        <f t="shared" si="83"/>
        <v>1118</v>
      </c>
      <c r="W2516" s="4">
        <f t="shared" si="84"/>
        <v>1997</v>
      </c>
    </row>
    <row r="2517" spans="19:23" x14ac:dyDescent="0.2">
      <c r="S2517" s="28" t="s">
        <v>407</v>
      </c>
      <c r="T2517" s="5">
        <v>1997</v>
      </c>
      <c r="U2517" s="233">
        <v>35753</v>
      </c>
      <c r="V2517" s="233" t="str">
        <f t="shared" si="83"/>
        <v>1119</v>
      </c>
      <c r="W2517" s="4">
        <f t="shared" si="84"/>
        <v>1997</v>
      </c>
    </row>
    <row r="2518" spans="19:23" x14ac:dyDescent="0.2">
      <c r="S2518" s="28" t="s">
        <v>408</v>
      </c>
      <c r="T2518" s="5">
        <v>1997</v>
      </c>
      <c r="U2518" s="233">
        <v>35754</v>
      </c>
      <c r="V2518" s="233" t="str">
        <f t="shared" si="83"/>
        <v>1120</v>
      </c>
      <c r="W2518" s="4">
        <f t="shared" si="84"/>
        <v>1997</v>
      </c>
    </row>
    <row r="2519" spans="19:23" x14ac:dyDescent="0.2">
      <c r="S2519" s="28" t="s">
        <v>409</v>
      </c>
      <c r="T2519" s="5">
        <v>1997</v>
      </c>
      <c r="U2519" s="233">
        <v>35755</v>
      </c>
      <c r="V2519" s="233" t="str">
        <f t="shared" si="83"/>
        <v>1121</v>
      </c>
      <c r="W2519" s="4">
        <f t="shared" si="84"/>
        <v>1997</v>
      </c>
    </row>
    <row r="2520" spans="19:23" x14ac:dyDescent="0.2">
      <c r="S2520" s="28" t="s">
        <v>410</v>
      </c>
      <c r="T2520" s="5">
        <v>1997</v>
      </c>
      <c r="U2520" s="233">
        <v>35756</v>
      </c>
      <c r="V2520" s="233" t="str">
        <f t="shared" si="83"/>
        <v>1122</v>
      </c>
      <c r="W2520" s="4">
        <f t="shared" si="84"/>
        <v>1997</v>
      </c>
    </row>
    <row r="2521" spans="19:23" x14ac:dyDescent="0.2">
      <c r="S2521" s="28" t="s">
        <v>411</v>
      </c>
      <c r="T2521" s="5">
        <v>1997</v>
      </c>
      <c r="U2521" s="233">
        <v>35757</v>
      </c>
      <c r="V2521" s="233" t="str">
        <f t="shared" si="83"/>
        <v>1123</v>
      </c>
      <c r="W2521" s="4">
        <f t="shared" si="84"/>
        <v>1997</v>
      </c>
    </row>
    <row r="2522" spans="19:23" x14ac:dyDescent="0.2">
      <c r="S2522" s="28" t="s">
        <v>412</v>
      </c>
      <c r="T2522" s="5">
        <v>1997</v>
      </c>
      <c r="U2522" s="233">
        <v>35758</v>
      </c>
      <c r="V2522" s="233" t="str">
        <f t="shared" si="83"/>
        <v>1124</v>
      </c>
      <c r="W2522" s="4">
        <f t="shared" si="84"/>
        <v>1997</v>
      </c>
    </row>
    <row r="2523" spans="19:23" x14ac:dyDescent="0.2">
      <c r="S2523" s="28" t="s">
        <v>413</v>
      </c>
      <c r="T2523" s="5">
        <v>1997</v>
      </c>
      <c r="U2523" s="233">
        <v>35759</v>
      </c>
      <c r="V2523" s="233" t="str">
        <f t="shared" si="83"/>
        <v>1125</v>
      </c>
      <c r="W2523" s="4">
        <f t="shared" si="84"/>
        <v>1997</v>
      </c>
    </row>
    <row r="2524" spans="19:23" x14ac:dyDescent="0.2">
      <c r="S2524" s="28" t="s">
        <v>414</v>
      </c>
      <c r="T2524" s="5">
        <v>1997</v>
      </c>
      <c r="U2524" s="233">
        <v>35760</v>
      </c>
      <c r="V2524" s="233" t="str">
        <f t="shared" si="83"/>
        <v>1126</v>
      </c>
      <c r="W2524" s="4">
        <f t="shared" si="84"/>
        <v>1997</v>
      </c>
    </row>
    <row r="2525" spans="19:23" x14ac:dyDescent="0.2">
      <c r="S2525" s="28" t="s">
        <v>415</v>
      </c>
      <c r="T2525" s="5">
        <v>1997</v>
      </c>
      <c r="U2525" s="233">
        <v>35761</v>
      </c>
      <c r="V2525" s="233" t="str">
        <f t="shared" si="83"/>
        <v>1127</v>
      </c>
      <c r="W2525" s="4">
        <f t="shared" si="84"/>
        <v>1997</v>
      </c>
    </row>
    <row r="2526" spans="19:23" x14ac:dyDescent="0.2">
      <c r="S2526" s="28" t="s">
        <v>416</v>
      </c>
      <c r="T2526" s="5">
        <v>1997</v>
      </c>
      <c r="U2526" s="233">
        <v>35762</v>
      </c>
      <c r="V2526" s="233" t="str">
        <f t="shared" si="83"/>
        <v>1128</v>
      </c>
      <c r="W2526" s="4">
        <f t="shared" si="84"/>
        <v>1997</v>
      </c>
    </row>
    <row r="2527" spans="19:23" x14ac:dyDescent="0.2">
      <c r="S2527" s="28" t="s">
        <v>417</v>
      </c>
      <c r="T2527" s="5">
        <v>1997</v>
      </c>
      <c r="U2527" s="233">
        <v>35763</v>
      </c>
      <c r="V2527" s="233" t="str">
        <f t="shared" si="83"/>
        <v>1129</v>
      </c>
      <c r="W2527" s="4">
        <f t="shared" si="84"/>
        <v>1997</v>
      </c>
    </row>
    <row r="2528" spans="19:23" x14ac:dyDescent="0.2">
      <c r="S2528" s="28" t="s">
        <v>418</v>
      </c>
      <c r="T2528" s="5">
        <v>1997</v>
      </c>
      <c r="U2528" s="233">
        <v>35764</v>
      </c>
      <c r="V2528" s="233" t="str">
        <f t="shared" si="83"/>
        <v>1130</v>
      </c>
      <c r="W2528" s="4">
        <f t="shared" si="84"/>
        <v>1997</v>
      </c>
    </row>
    <row r="2529" spans="19:23" x14ac:dyDescent="0.2">
      <c r="S2529" s="28" t="s">
        <v>419</v>
      </c>
      <c r="T2529" s="5">
        <v>1997</v>
      </c>
      <c r="U2529" s="233">
        <v>35765</v>
      </c>
      <c r="V2529" s="233" t="str">
        <f t="shared" si="83"/>
        <v>1201</v>
      </c>
      <c r="W2529" s="4">
        <f t="shared" si="84"/>
        <v>1997</v>
      </c>
    </row>
    <row r="2530" spans="19:23" x14ac:dyDescent="0.2">
      <c r="S2530" s="28" t="s">
        <v>420</v>
      </c>
      <c r="T2530" s="5">
        <v>1997</v>
      </c>
      <c r="U2530" s="233">
        <v>35766</v>
      </c>
      <c r="V2530" s="233" t="str">
        <f t="shared" si="83"/>
        <v>1202</v>
      </c>
      <c r="W2530" s="4">
        <f t="shared" si="84"/>
        <v>1997</v>
      </c>
    </row>
    <row r="2531" spans="19:23" x14ac:dyDescent="0.2">
      <c r="S2531" s="28" t="s">
        <v>421</v>
      </c>
      <c r="T2531" s="5">
        <v>1997</v>
      </c>
      <c r="U2531" s="233">
        <v>35767</v>
      </c>
      <c r="V2531" s="233" t="str">
        <f t="shared" si="83"/>
        <v>1203</v>
      </c>
      <c r="W2531" s="4">
        <f t="shared" si="84"/>
        <v>1997</v>
      </c>
    </row>
    <row r="2532" spans="19:23" x14ac:dyDescent="0.2">
      <c r="S2532" s="28" t="s">
        <v>422</v>
      </c>
      <c r="T2532" s="5">
        <v>1997</v>
      </c>
      <c r="U2532" s="233">
        <v>35768</v>
      </c>
      <c r="V2532" s="233" t="str">
        <f t="shared" si="83"/>
        <v>1204</v>
      </c>
      <c r="W2532" s="4">
        <f t="shared" si="84"/>
        <v>1997</v>
      </c>
    </row>
    <row r="2533" spans="19:23" x14ac:dyDescent="0.2">
      <c r="S2533" s="28" t="s">
        <v>423</v>
      </c>
      <c r="T2533" s="5">
        <v>1997</v>
      </c>
      <c r="U2533" s="233">
        <v>35769</v>
      </c>
      <c r="V2533" s="233" t="str">
        <f t="shared" si="83"/>
        <v>1205</v>
      </c>
      <c r="W2533" s="4">
        <f t="shared" si="84"/>
        <v>1997</v>
      </c>
    </row>
    <row r="2534" spans="19:23" x14ac:dyDescent="0.2">
      <c r="S2534" s="28" t="s">
        <v>424</v>
      </c>
      <c r="T2534" s="5">
        <v>1997</v>
      </c>
      <c r="U2534" s="233">
        <v>35770</v>
      </c>
      <c r="V2534" s="233" t="str">
        <f t="shared" si="83"/>
        <v>1206</v>
      </c>
      <c r="W2534" s="4">
        <f t="shared" si="84"/>
        <v>1997</v>
      </c>
    </row>
    <row r="2535" spans="19:23" x14ac:dyDescent="0.2">
      <c r="S2535" s="28" t="s">
        <v>425</v>
      </c>
      <c r="T2535" s="5">
        <v>1997</v>
      </c>
      <c r="U2535" s="233">
        <v>35771</v>
      </c>
      <c r="V2535" s="233" t="str">
        <f t="shared" si="83"/>
        <v>1207</v>
      </c>
      <c r="W2535" s="4">
        <f t="shared" si="84"/>
        <v>1997</v>
      </c>
    </row>
    <row r="2536" spans="19:23" x14ac:dyDescent="0.2">
      <c r="S2536" s="28" t="s">
        <v>426</v>
      </c>
      <c r="T2536" s="5">
        <v>1997</v>
      </c>
      <c r="U2536" s="233">
        <v>35772</v>
      </c>
      <c r="V2536" s="233" t="str">
        <f t="shared" si="83"/>
        <v>1208</v>
      </c>
      <c r="W2536" s="4">
        <f t="shared" si="84"/>
        <v>1997</v>
      </c>
    </row>
    <row r="2537" spans="19:23" x14ac:dyDescent="0.2">
      <c r="S2537" s="28" t="s">
        <v>427</v>
      </c>
      <c r="T2537" s="5">
        <v>1997</v>
      </c>
      <c r="U2537" s="233">
        <v>35773</v>
      </c>
      <c r="V2537" s="233" t="str">
        <f t="shared" si="83"/>
        <v>1209</v>
      </c>
      <c r="W2537" s="4">
        <f t="shared" si="84"/>
        <v>1997</v>
      </c>
    </row>
    <row r="2538" spans="19:23" x14ac:dyDescent="0.2">
      <c r="S2538" s="28" t="s">
        <v>428</v>
      </c>
      <c r="T2538" s="5">
        <v>1997</v>
      </c>
      <c r="U2538" s="233">
        <v>35774</v>
      </c>
      <c r="V2538" s="233" t="str">
        <f t="shared" si="83"/>
        <v>1210</v>
      </c>
      <c r="W2538" s="4">
        <f t="shared" si="84"/>
        <v>1997</v>
      </c>
    </row>
    <row r="2539" spans="19:23" x14ac:dyDescent="0.2">
      <c r="S2539" s="28" t="s">
        <v>429</v>
      </c>
      <c r="T2539" s="5">
        <v>1997</v>
      </c>
      <c r="U2539" s="233">
        <v>35775</v>
      </c>
      <c r="V2539" s="233" t="str">
        <f t="shared" si="83"/>
        <v>1211</v>
      </c>
      <c r="W2539" s="4">
        <f t="shared" si="84"/>
        <v>1997</v>
      </c>
    </row>
    <row r="2540" spans="19:23" x14ac:dyDescent="0.2">
      <c r="S2540" s="28" t="s">
        <v>430</v>
      </c>
      <c r="T2540" s="5">
        <v>1997</v>
      </c>
      <c r="U2540" s="233">
        <v>35776</v>
      </c>
      <c r="V2540" s="233" t="str">
        <f t="shared" si="83"/>
        <v>1212</v>
      </c>
      <c r="W2540" s="4">
        <f t="shared" si="84"/>
        <v>1997</v>
      </c>
    </row>
    <row r="2541" spans="19:23" x14ac:dyDescent="0.2">
      <c r="S2541" s="28" t="s">
        <v>431</v>
      </c>
      <c r="T2541" s="5">
        <v>1997</v>
      </c>
      <c r="U2541" s="233">
        <v>35777</v>
      </c>
      <c r="V2541" s="233" t="str">
        <f t="shared" si="83"/>
        <v>1213</v>
      </c>
      <c r="W2541" s="4">
        <f t="shared" si="84"/>
        <v>1997</v>
      </c>
    </row>
    <row r="2542" spans="19:23" x14ac:dyDescent="0.2">
      <c r="S2542" s="28" t="s">
        <v>432</v>
      </c>
      <c r="T2542" s="5">
        <v>1997</v>
      </c>
      <c r="U2542" s="233">
        <v>35778</v>
      </c>
      <c r="V2542" s="233" t="str">
        <f t="shared" si="83"/>
        <v>1214</v>
      </c>
      <c r="W2542" s="4">
        <f t="shared" si="84"/>
        <v>1997</v>
      </c>
    </row>
    <row r="2543" spans="19:23" x14ac:dyDescent="0.2">
      <c r="S2543" s="28" t="s">
        <v>433</v>
      </c>
      <c r="T2543" s="5">
        <v>1997</v>
      </c>
      <c r="U2543" s="233">
        <v>35779</v>
      </c>
      <c r="V2543" s="233" t="str">
        <f t="shared" si="83"/>
        <v>1215</v>
      </c>
      <c r="W2543" s="4">
        <f t="shared" si="84"/>
        <v>1997</v>
      </c>
    </row>
    <row r="2544" spans="19:23" x14ac:dyDescent="0.2">
      <c r="S2544" s="28" t="s">
        <v>434</v>
      </c>
      <c r="T2544" s="5">
        <v>1997</v>
      </c>
      <c r="U2544" s="233">
        <v>35780</v>
      </c>
      <c r="V2544" s="233" t="str">
        <f t="shared" si="83"/>
        <v>1216</v>
      </c>
      <c r="W2544" s="4">
        <f t="shared" si="84"/>
        <v>1997</v>
      </c>
    </row>
    <row r="2545" spans="19:23" x14ac:dyDescent="0.2">
      <c r="S2545" s="28" t="s">
        <v>435</v>
      </c>
      <c r="T2545" s="5">
        <v>1997</v>
      </c>
      <c r="U2545" s="233">
        <v>35781</v>
      </c>
      <c r="V2545" s="233" t="str">
        <f t="shared" si="83"/>
        <v>1217</v>
      </c>
      <c r="W2545" s="4">
        <f t="shared" si="84"/>
        <v>1997</v>
      </c>
    </row>
    <row r="2546" spans="19:23" x14ac:dyDescent="0.2">
      <c r="S2546" s="28" t="s">
        <v>436</v>
      </c>
      <c r="T2546" s="5">
        <v>1997</v>
      </c>
      <c r="U2546" s="233">
        <v>35782</v>
      </c>
      <c r="V2546" s="233" t="str">
        <f t="shared" si="83"/>
        <v>1218</v>
      </c>
      <c r="W2546" s="4">
        <f t="shared" si="84"/>
        <v>1997</v>
      </c>
    </row>
    <row r="2547" spans="19:23" x14ac:dyDescent="0.2">
      <c r="S2547" s="28" t="s">
        <v>437</v>
      </c>
      <c r="T2547" s="5">
        <v>1997</v>
      </c>
      <c r="U2547" s="233">
        <v>35783</v>
      </c>
      <c r="V2547" s="233" t="str">
        <f t="shared" si="83"/>
        <v>1219</v>
      </c>
      <c r="W2547" s="4">
        <f t="shared" si="84"/>
        <v>1997</v>
      </c>
    </row>
    <row r="2548" spans="19:23" x14ac:dyDescent="0.2">
      <c r="S2548" s="28" t="s">
        <v>438</v>
      </c>
      <c r="T2548" s="5">
        <v>1997</v>
      </c>
      <c r="U2548" s="233">
        <v>35784</v>
      </c>
      <c r="V2548" s="233" t="str">
        <f t="shared" si="83"/>
        <v>1220</v>
      </c>
      <c r="W2548" s="4">
        <f t="shared" si="84"/>
        <v>1997</v>
      </c>
    </row>
    <row r="2549" spans="19:23" x14ac:dyDescent="0.2">
      <c r="S2549" s="28" t="s">
        <v>439</v>
      </c>
      <c r="T2549" s="5">
        <v>1997</v>
      </c>
      <c r="U2549" s="233">
        <v>35785</v>
      </c>
      <c r="V2549" s="233" t="str">
        <f t="shared" si="83"/>
        <v>1221</v>
      </c>
      <c r="W2549" s="4">
        <f t="shared" si="84"/>
        <v>1997</v>
      </c>
    </row>
    <row r="2550" spans="19:23" x14ac:dyDescent="0.2">
      <c r="S2550" s="28" t="s">
        <v>440</v>
      </c>
      <c r="T2550" s="5">
        <v>1997</v>
      </c>
      <c r="U2550" s="233">
        <v>35786</v>
      </c>
      <c r="V2550" s="233" t="str">
        <f t="shared" si="83"/>
        <v>1222</v>
      </c>
      <c r="W2550" s="4">
        <f t="shared" si="84"/>
        <v>1997</v>
      </c>
    </row>
    <row r="2551" spans="19:23" x14ac:dyDescent="0.2">
      <c r="S2551" s="28" t="s">
        <v>441</v>
      </c>
      <c r="T2551" s="5">
        <v>1997</v>
      </c>
      <c r="U2551" s="233">
        <v>35787</v>
      </c>
      <c r="V2551" s="233" t="str">
        <f t="shared" si="83"/>
        <v>1223</v>
      </c>
      <c r="W2551" s="4">
        <f t="shared" si="84"/>
        <v>1997</v>
      </c>
    </row>
    <row r="2552" spans="19:23" x14ac:dyDescent="0.2">
      <c r="S2552" s="28" t="s">
        <v>442</v>
      </c>
      <c r="T2552" s="5">
        <v>1997</v>
      </c>
      <c r="U2552" s="233">
        <v>35788</v>
      </c>
      <c r="V2552" s="233" t="str">
        <f t="shared" si="83"/>
        <v>1224</v>
      </c>
      <c r="W2552" s="4">
        <f t="shared" si="84"/>
        <v>1997</v>
      </c>
    </row>
    <row r="2553" spans="19:23" x14ac:dyDescent="0.2">
      <c r="S2553" s="28" t="s">
        <v>443</v>
      </c>
      <c r="T2553" s="5">
        <v>1997</v>
      </c>
      <c r="U2553" s="233">
        <v>35789</v>
      </c>
      <c r="V2553" s="233" t="str">
        <f t="shared" si="83"/>
        <v>1225</v>
      </c>
      <c r="W2553" s="4">
        <f t="shared" si="84"/>
        <v>1997</v>
      </c>
    </row>
    <row r="2554" spans="19:23" x14ac:dyDescent="0.2">
      <c r="S2554" s="28" t="s">
        <v>444</v>
      </c>
      <c r="T2554" s="5">
        <v>1997</v>
      </c>
      <c r="U2554" s="233">
        <v>35790</v>
      </c>
      <c r="V2554" s="233" t="str">
        <f t="shared" si="83"/>
        <v>1226</v>
      </c>
      <c r="W2554" s="4">
        <f t="shared" si="84"/>
        <v>1997</v>
      </c>
    </row>
    <row r="2555" spans="19:23" x14ac:dyDescent="0.2">
      <c r="S2555" s="28" t="s">
        <v>445</v>
      </c>
      <c r="T2555" s="5">
        <v>1997</v>
      </c>
      <c r="U2555" s="233">
        <v>35791</v>
      </c>
      <c r="V2555" s="233" t="str">
        <f t="shared" si="83"/>
        <v>1227</v>
      </c>
      <c r="W2555" s="4">
        <f t="shared" si="84"/>
        <v>1997</v>
      </c>
    </row>
    <row r="2556" spans="19:23" x14ac:dyDescent="0.2">
      <c r="S2556" s="28" t="s">
        <v>446</v>
      </c>
      <c r="T2556" s="5">
        <v>1997</v>
      </c>
      <c r="U2556" s="233">
        <v>35792</v>
      </c>
      <c r="V2556" s="233" t="str">
        <f t="shared" si="83"/>
        <v>1228</v>
      </c>
      <c r="W2556" s="4">
        <f t="shared" si="84"/>
        <v>1997</v>
      </c>
    </row>
    <row r="2557" spans="19:23" x14ac:dyDescent="0.2">
      <c r="S2557" s="28" t="s">
        <v>447</v>
      </c>
      <c r="T2557" s="5">
        <v>1997</v>
      </c>
      <c r="U2557" s="233">
        <v>35793</v>
      </c>
      <c r="V2557" s="233" t="str">
        <f t="shared" si="83"/>
        <v>1229</v>
      </c>
      <c r="W2557" s="4">
        <f t="shared" si="84"/>
        <v>1997</v>
      </c>
    </row>
    <row r="2558" spans="19:23" x14ac:dyDescent="0.2">
      <c r="S2558" s="28" t="s">
        <v>448</v>
      </c>
      <c r="T2558" s="5">
        <v>1997</v>
      </c>
      <c r="U2558" s="233">
        <v>35794</v>
      </c>
      <c r="V2558" s="233" t="str">
        <f t="shared" si="83"/>
        <v>1230</v>
      </c>
      <c r="W2558" s="4">
        <f t="shared" si="84"/>
        <v>1997</v>
      </c>
    </row>
    <row r="2559" spans="19:23" x14ac:dyDescent="0.2">
      <c r="S2559" s="28" t="s">
        <v>449</v>
      </c>
      <c r="T2559" s="5">
        <v>1997</v>
      </c>
      <c r="U2559" s="233">
        <v>35795</v>
      </c>
      <c r="V2559" s="233" t="str">
        <f t="shared" si="83"/>
        <v>1231</v>
      </c>
      <c r="W2559" s="4">
        <f t="shared" si="84"/>
        <v>1997</v>
      </c>
    </row>
    <row r="2560" spans="19:23" x14ac:dyDescent="0.2">
      <c r="S2560" s="28" t="s">
        <v>450</v>
      </c>
      <c r="T2560" s="5">
        <v>1998</v>
      </c>
      <c r="U2560" s="233">
        <v>35796</v>
      </c>
      <c r="V2560" s="233" t="str">
        <f t="shared" si="83"/>
        <v>0101</v>
      </c>
      <c r="W2560" s="4">
        <f t="shared" si="84"/>
        <v>1998</v>
      </c>
    </row>
    <row r="2561" spans="19:23" x14ac:dyDescent="0.2">
      <c r="S2561" s="28" t="s">
        <v>90</v>
      </c>
      <c r="T2561" s="5">
        <v>1998</v>
      </c>
      <c r="U2561" s="233">
        <v>35797</v>
      </c>
      <c r="V2561" s="233" t="str">
        <f t="shared" si="83"/>
        <v>0102</v>
      </c>
      <c r="W2561" s="4">
        <f t="shared" si="84"/>
        <v>1998</v>
      </c>
    </row>
    <row r="2562" spans="19:23" x14ac:dyDescent="0.2">
      <c r="S2562" s="28" t="s">
        <v>91</v>
      </c>
      <c r="T2562" s="5">
        <v>1998</v>
      </c>
      <c r="U2562" s="233">
        <v>35798</v>
      </c>
      <c r="V2562" s="233" t="str">
        <f t="shared" si="83"/>
        <v>0103</v>
      </c>
      <c r="W2562" s="4">
        <f t="shared" si="84"/>
        <v>1998</v>
      </c>
    </row>
    <row r="2563" spans="19:23" x14ac:dyDescent="0.2">
      <c r="S2563" s="28" t="s">
        <v>92</v>
      </c>
      <c r="T2563" s="5">
        <v>1998</v>
      </c>
      <c r="U2563" s="233">
        <v>35799</v>
      </c>
      <c r="V2563" s="233" t="str">
        <f t="shared" si="83"/>
        <v>0104</v>
      </c>
      <c r="W2563" s="4">
        <f t="shared" si="84"/>
        <v>1998</v>
      </c>
    </row>
    <row r="2564" spans="19:23" x14ac:dyDescent="0.2">
      <c r="S2564" s="28" t="s">
        <v>93</v>
      </c>
      <c r="T2564" s="5">
        <v>1998</v>
      </c>
      <c r="U2564" s="233">
        <v>35800</v>
      </c>
      <c r="V2564" s="233" t="str">
        <f t="shared" ref="V2564:V2627" si="85">TEXT(MONTH(U2564),"00") &amp;TEXT(DAY(U2564),"00")</f>
        <v>0105</v>
      </c>
      <c r="W2564" s="4">
        <f t="shared" ref="W2564:W2627" si="86">YEAR(U2564)</f>
        <v>1998</v>
      </c>
    </row>
    <row r="2565" spans="19:23" x14ac:dyDescent="0.2">
      <c r="S2565" s="28" t="s">
        <v>94</v>
      </c>
      <c r="T2565" s="5">
        <v>1998</v>
      </c>
      <c r="U2565" s="233">
        <v>35801</v>
      </c>
      <c r="V2565" s="233" t="str">
        <f t="shared" si="85"/>
        <v>0106</v>
      </c>
      <c r="W2565" s="4">
        <f t="shared" si="86"/>
        <v>1998</v>
      </c>
    </row>
    <row r="2566" spans="19:23" x14ac:dyDescent="0.2">
      <c r="S2566" s="28" t="s">
        <v>95</v>
      </c>
      <c r="T2566" s="5">
        <v>1998</v>
      </c>
      <c r="U2566" s="233">
        <v>35802</v>
      </c>
      <c r="V2566" s="233" t="str">
        <f t="shared" si="85"/>
        <v>0107</v>
      </c>
      <c r="W2566" s="4">
        <f t="shared" si="86"/>
        <v>1998</v>
      </c>
    </row>
    <row r="2567" spans="19:23" x14ac:dyDescent="0.2">
      <c r="S2567" s="28" t="s">
        <v>96</v>
      </c>
      <c r="T2567" s="5">
        <v>1998</v>
      </c>
      <c r="U2567" s="233">
        <v>35803</v>
      </c>
      <c r="V2567" s="233" t="str">
        <f t="shared" si="85"/>
        <v>0108</v>
      </c>
      <c r="W2567" s="4">
        <f t="shared" si="86"/>
        <v>1998</v>
      </c>
    </row>
    <row r="2568" spans="19:23" x14ac:dyDescent="0.2">
      <c r="S2568" s="28" t="s">
        <v>97</v>
      </c>
      <c r="T2568" s="5">
        <v>1998</v>
      </c>
      <c r="U2568" s="233">
        <v>35804</v>
      </c>
      <c r="V2568" s="233" t="str">
        <f t="shared" si="85"/>
        <v>0109</v>
      </c>
      <c r="W2568" s="4">
        <f t="shared" si="86"/>
        <v>1998</v>
      </c>
    </row>
    <row r="2569" spans="19:23" x14ac:dyDescent="0.2">
      <c r="S2569" s="28" t="s">
        <v>98</v>
      </c>
      <c r="T2569" s="5">
        <v>1998</v>
      </c>
      <c r="U2569" s="233">
        <v>35805</v>
      </c>
      <c r="V2569" s="233" t="str">
        <f t="shared" si="85"/>
        <v>0110</v>
      </c>
      <c r="W2569" s="4">
        <f t="shared" si="86"/>
        <v>1998</v>
      </c>
    </row>
    <row r="2570" spans="19:23" x14ac:dyDescent="0.2">
      <c r="S2570" s="28" t="s">
        <v>99</v>
      </c>
      <c r="T2570" s="5">
        <v>1998</v>
      </c>
      <c r="U2570" s="233">
        <v>35806</v>
      </c>
      <c r="V2570" s="233" t="str">
        <f t="shared" si="85"/>
        <v>0111</v>
      </c>
      <c r="W2570" s="4">
        <f t="shared" si="86"/>
        <v>1998</v>
      </c>
    </row>
    <row r="2571" spans="19:23" x14ac:dyDescent="0.2">
      <c r="S2571" s="28" t="s">
        <v>100</v>
      </c>
      <c r="T2571" s="5">
        <v>1998</v>
      </c>
      <c r="U2571" s="233">
        <v>35807</v>
      </c>
      <c r="V2571" s="233" t="str">
        <f t="shared" si="85"/>
        <v>0112</v>
      </c>
      <c r="W2571" s="4">
        <f t="shared" si="86"/>
        <v>1998</v>
      </c>
    </row>
    <row r="2572" spans="19:23" x14ac:dyDescent="0.2">
      <c r="S2572" s="28" t="s">
        <v>101</v>
      </c>
      <c r="T2572" s="5">
        <v>1998</v>
      </c>
      <c r="U2572" s="233">
        <v>35808</v>
      </c>
      <c r="V2572" s="233" t="str">
        <f t="shared" si="85"/>
        <v>0113</v>
      </c>
      <c r="W2572" s="4">
        <f t="shared" si="86"/>
        <v>1998</v>
      </c>
    </row>
    <row r="2573" spans="19:23" x14ac:dyDescent="0.2">
      <c r="S2573" s="28" t="s">
        <v>102</v>
      </c>
      <c r="T2573" s="5">
        <v>1998</v>
      </c>
      <c r="U2573" s="233">
        <v>35809</v>
      </c>
      <c r="V2573" s="233" t="str">
        <f t="shared" si="85"/>
        <v>0114</v>
      </c>
      <c r="W2573" s="4">
        <f t="shared" si="86"/>
        <v>1998</v>
      </c>
    </row>
    <row r="2574" spans="19:23" x14ac:dyDescent="0.2">
      <c r="S2574" s="28" t="s">
        <v>103</v>
      </c>
      <c r="T2574" s="5">
        <v>1998</v>
      </c>
      <c r="U2574" s="233">
        <v>35810</v>
      </c>
      <c r="V2574" s="233" t="str">
        <f t="shared" si="85"/>
        <v>0115</v>
      </c>
      <c r="W2574" s="4">
        <f t="shared" si="86"/>
        <v>1998</v>
      </c>
    </row>
    <row r="2575" spans="19:23" x14ac:dyDescent="0.2">
      <c r="S2575" s="28" t="s">
        <v>104</v>
      </c>
      <c r="T2575" s="5">
        <v>1998</v>
      </c>
      <c r="U2575" s="233">
        <v>35811</v>
      </c>
      <c r="V2575" s="233" t="str">
        <f t="shared" si="85"/>
        <v>0116</v>
      </c>
      <c r="W2575" s="4">
        <f t="shared" si="86"/>
        <v>1998</v>
      </c>
    </row>
    <row r="2576" spans="19:23" x14ac:dyDescent="0.2">
      <c r="S2576" s="28" t="s">
        <v>105</v>
      </c>
      <c r="T2576" s="5">
        <v>1998</v>
      </c>
      <c r="U2576" s="233">
        <v>35812</v>
      </c>
      <c r="V2576" s="233" t="str">
        <f t="shared" si="85"/>
        <v>0117</v>
      </c>
      <c r="W2576" s="4">
        <f t="shared" si="86"/>
        <v>1998</v>
      </c>
    </row>
    <row r="2577" spans="19:23" x14ac:dyDescent="0.2">
      <c r="S2577" s="28" t="s">
        <v>106</v>
      </c>
      <c r="T2577" s="5">
        <v>1998</v>
      </c>
      <c r="U2577" s="233">
        <v>35813</v>
      </c>
      <c r="V2577" s="233" t="str">
        <f t="shared" si="85"/>
        <v>0118</v>
      </c>
      <c r="W2577" s="4">
        <f t="shared" si="86"/>
        <v>1998</v>
      </c>
    </row>
    <row r="2578" spans="19:23" x14ac:dyDescent="0.2">
      <c r="S2578" s="28" t="s">
        <v>107</v>
      </c>
      <c r="T2578" s="5">
        <v>1998</v>
      </c>
      <c r="U2578" s="233">
        <v>35814</v>
      </c>
      <c r="V2578" s="233" t="str">
        <f t="shared" si="85"/>
        <v>0119</v>
      </c>
      <c r="W2578" s="4">
        <f t="shared" si="86"/>
        <v>1998</v>
      </c>
    </row>
    <row r="2579" spans="19:23" x14ac:dyDescent="0.2">
      <c r="S2579" s="28" t="s">
        <v>108</v>
      </c>
      <c r="T2579" s="5">
        <v>1998</v>
      </c>
      <c r="U2579" s="233">
        <v>35815</v>
      </c>
      <c r="V2579" s="233" t="str">
        <f t="shared" si="85"/>
        <v>0120</v>
      </c>
      <c r="W2579" s="4">
        <f t="shared" si="86"/>
        <v>1998</v>
      </c>
    </row>
    <row r="2580" spans="19:23" x14ac:dyDescent="0.2">
      <c r="S2580" s="28" t="s">
        <v>109</v>
      </c>
      <c r="T2580" s="5">
        <v>1998</v>
      </c>
      <c r="U2580" s="233">
        <v>35816</v>
      </c>
      <c r="V2580" s="233" t="str">
        <f t="shared" si="85"/>
        <v>0121</v>
      </c>
      <c r="W2580" s="4">
        <f t="shared" si="86"/>
        <v>1998</v>
      </c>
    </row>
    <row r="2581" spans="19:23" x14ac:dyDescent="0.2">
      <c r="S2581" s="28" t="s">
        <v>110</v>
      </c>
      <c r="T2581" s="5">
        <v>1998</v>
      </c>
      <c r="U2581" s="233">
        <v>35817</v>
      </c>
      <c r="V2581" s="233" t="str">
        <f t="shared" si="85"/>
        <v>0122</v>
      </c>
      <c r="W2581" s="4">
        <f t="shared" si="86"/>
        <v>1998</v>
      </c>
    </row>
    <row r="2582" spans="19:23" x14ac:dyDescent="0.2">
      <c r="S2582" s="28" t="s">
        <v>111</v>
      </c>
      <c r="T2582" s="5">
        <v>1998</v>
      </c>
      <c r="U2582" s="233">
        <v>35818</v>
      </c>
      <c r="V2582" s="233" t="str">
        <f t="shared" si="85"/>
        <v>0123</v>
      </c>
      <c r="W2582" s="4">
        <f t="shared" si="86"/>
        <v>1998</v>
      </c>
    </row>
    <row r="2583" spans="19:23" x14ac:dyDescent="0.2">
      <c r="S2583" s="28" t="s">
        <v>112</v>
      </c>
      <c r="T2583" s="5">
        <v>1998</v>
      </c>
      <c r="U2583" s="233">
        <v>35819</v>
      </c>
      <c r="V2583" s="233" t="str">
        <f t="shared" si="85"/>
        <v>0124</v>
      </c>
      <c r="W2583" s="4">
        <f t="shared" si="86"/>
        <v>1998</v>
      </c>
    </row>
    <row r="2584" spans="19:23" x14ac:dyDescent="0.2">
      <c r="S2584" s="28" t="s">
        <v>113</v>
      </c>
      <c r="T2584" s="5">
        <v>1998</v>
      </c>
      <c r="U2584" s="233">
        <v>35820</v>
      </c>
      <c r="V2584" s="233" t="str">
        <f t="shared" si="85"/>
        <v>0125</v>
      </c>
      <c r="W2584" s="4">
        <f t="shared" si="86"/>
        <v>1998</v>
      </c>
    </row>
    <row r="2585" spans="19:23" x14ac:dyDescent="0.2">
      <c r="S2585" s="28" t="s">
        <v>114</v>
      </c>
      <c r="T2585" s="5">
        <v>1998</v>
      </c>
      <c r="U2585" s="233">
        <v>35821</v>
      </c>
      <c r="V2585" s="233" t="str">
        <f t="shared" si="85"/>
        <v>0126</v>
      </c>
      <c r="W2585" s="4">
        <f t="shared" si="86"/>
        <v>1998</v>
      </c>
    </row>
    <row r="2586" spans="19:23" x14ac:dyDescent="0.2">
      <c r="S2586" s="28" t="s">
        <v>115</v>
      </c>
      <c r="T2586" s="5">
        <v>1998</v>
      </c>
      <c r="U2586" s="233">
        <v>35822</v>
      </c>
      <c r="V2586" s="233" t="str">
        <f t="shared" si="85"/>
        <v>0127</v>
      </c>
      <c r="W2586" s="4">
        <f t="shared" si="86"/>
        <v>1998</v>
      </c>
    </row>
    <row r="2587" spans="19:23" x14ac:dyDescent="0.2">
      <c r="S2587" s="28" t="s">
        <v>116</v>
      </c>
      <c r="T2587" s="5">
        <v>1998</v>
      </c>
      <c r="U2587" s="233">
        <v>35823</v>
      </c>
      <c r="V2587" s="233" t="str">
        <f t="shared" si="85"/>
        <v>0128</v>
      </c>
      <c r="W2587" s="4">
        <f t="shared" si="86"/>
        <v>1998</v>
      </c>
    </row>
    <row r="2588" spans="19:23" x14ac:dyDescent="0.2">
      <c r="S2588" s="28" t="s">
        <v>117</v>
      </c>
      <c r="T2588" s="5">
        <v>1998</v>
      </c>
      <c r="U2588" s="233">
        <v>35824</v>
      </c>
      <c r="V2588" s="233" t="str">
        <f t="shared" si="85"/>
        <v>0129</v>
      </c>
      <c r="W2588" s="4">
        <f t="shared" si="86"/>
        <v>1998</v>
      </c>
    </row>
    <row r="2589" spans="19:23" x14ac:dyDescent="0.2">
      <c r="S2589" s="28" t="s">
        <v>118</v>
      </c>
      <c r="T2589" s="5">
        <v>1998</v>
      </c>
      <c r="U2589" s="233">
        <v>35825</v>
      </c>
      <c r="V2589" s="233" t="str">
        <f t="shared" si="85"/>
        <v>0130</v>
      </c>
      <c r="W2589" s="4">
        <f t="shared" si="86"/>
        <v>1998</v>
      </c>
    </row>
    <row r="2590" spans="19:23" x14ac:dyDescent="0.2">
      <c r="S2590" s="28" t="s">
        <v>119</v>
      </c>
      <c r="T2590" s="5">
        <v>1998</v>
      </c>
      <c r="U2590" s="233">
        <v>35826</v>
      </c>
      <c r="V2590" s="233" t="str">
        <f t="shared" si="85"/>
        <v>0131</v>
      </c>
      <c r="W2590" s="4">
        <f t="shared" si="86"/>
        <v>1998</v>
      </c>
    </row>
    <row r="2591" spans="19:23" x14ac:dyDescent="0.2">
      <c r="S2591" s="28" t="s">
        <v>120</v>
      </c>
      <c r="T2591" s="5">
        <v>1998</v>
      </c>
      <c r="U2591" s="233">
        <v>35827</v>
      </c>
      <c r="V2591" s="233" t="str">
        <f t="shared" si="85"/>
        <v>0201</v>
      </c>
      <c r="W2591" s="4">
        <f t="shared" si="86"/>
        <v>1998</v>
      </c>
    </row>
    <row r="2592" spans="19:23" x14ac:dyDescent="0.2">
      <c r="S2592" s="28" t="s">
        <v>121</v>
      </c>
      <c r="T2592" s="5">
        <v>1998</v>
      </c>
      <c r="U2592" s="233">
        <v>35828</v>
      </c>
      <c r="V2592" s="233" t="str">
        <f t="shared" si="85"/>
        <v>0202</v>
      </c>
      <c r="W2592" s="4">
        <f t="shared" si="86"/>
        <v>1998</v>
      </c>
    </row>
    <row r="2593" spans="19:23" x14ac:dyDescent="0.2">
      <c r="S2593" s="28" t="s">
        <v>122</v>
      </c>
      <c r="T2593" s="5">
        <v>1998</v>
      </c>
      <c r="U2593" s="233">
        <v>35829</v>
      </c>
      <c r="V2593" s="233" t="str">
        <f t="shared" si="85"/>
        <v>0203</v>
      </c>
      <c r="W2593" s="4">
        <f t="shared" si="86"/>
        <v>1998</v>
      </c>
    </row>
    <row r="2594" spans="19:23" x14ac:dyDescent="0.2">
      <c r="S2594" s="28" t="s">
        <v>123</v>
      </c>
      <c r="T2594" s="5">
        <v>1998</v>
      </c>
      <c r="U2594" s="233">
        <v>35830</v>
      </c>
      <c r="V2594" s="233" t="str">
        <f t="shared" si="85"/>
        <v>0204</v>
      </c>
      <c r="W2594" s="4">
        <f t="shared" si="86"/>
        <v>1998</v>
      </c>
    </row>
    <row r="2595" spans="19:23" x14ac:dyDescent="0.2">
      <c r="S2595" s="28" t="s">
        <v>124</v>
      </c>
      <c r="T2595" s="5">
        <v>1998</v>
      </c>
      <c r="U2595" s="233">
        <v>35831</v>
      </c>
      <c r="V2595" s="233" t="str">
        <f t="shared" si="85"/>
        <v>0205</v>
      </c>
      <c r="W2595" s="4">
        <f t="shared" si="86"/>
        <v>1998</v>
      </c>
    </row>
    <row r="2596" spans="19:23" x14ac:dyDescent="0.2">
      <c r="S2596" s="28" t="s">
        <v>125</v>
      </c>
      <c r="T2596" s="5">
        <v>1998</v>
      </c>
      <c r="U2596" s="233">
        <v>35832</v>
      </c>
      <c r="V2596" s="233" t="str">
        <f t="shared" si="85"/>
        <v>0206</v>
      </c>
      <c r="W2596" s="4">
        <f t="shared" si="86"/>
        <v>1998</v>
      </c>
    </row>
    <row r="2597" spans="19:23" x14ac:dyDescent="0.2">
      <c r="S2597" s="28" t="s">
        <v>126</v>
      </c>
      <c r="T2597" s="5">
        <v>1998</v>
      </c>
      <c r="U2597" s="233">
        <v>35833</v>
      </c>
      <c r="V2597" s="233" t="str">
        <f t="shared" si="85"/>
        <v>0207</v>
      </c>
      <c r="W2597" s="4">
        <f t="shared" si="86"/>
        <v>1998</v>
      </c>
    </row>
    <row r="2598" spans="19:23" x14ac:dyDescent="0.2">
      <c r="S2598" s="28" t="s">
        <v>86</v>
      </c>
      <c r="T2598" s="5">
        <v>1998</v>
      </c>
      <c r="U2598" s="233">
        <v>35834</v>
      </c>
      <c r="V2598" s="233" t="str">
        <f t="shared" si="85"/>
        <v>0208</v>
      </c>
      <c r="W2598" s="4">
        <f t="shared" si="86"/>
        <v>1998</v>
      </c>
    </row>
    <row r="2599" spans="19:23" x14ac:dyDescent="0.2">
      <c r="S2599" s="28" t="s">
        <v>87</v>
      </c>
      <c r="T2599" s="5">
        <v>1998</v>
      </c>
      <c r="U2599" s="233">
        <v>35835</v>
      </c>
      <c r="V2599" s="233" t="str">
        <f t="shared" si="85"/>
        <v>0209</v>
      </c>
      <c r="W2599" s="4">
        <f t="shared" si="86"/>
        <v>1998</v>
      </c>
    </row>
    <row r="2600" spans="19:23" x14ac:dyDescent="0.2">
      <c r="S2600" s="28" t="s">
        <v>88</v>
      </c>
      <c r="T2600" s="5">
        <v>1998</v>
      </c>
      <c r="U2600" s="233">
        <v>35836</v>
      </c>
      <c r="V2600" s="233" t="str">
        <f t="shared" si="85"/>
        <v>0210</v>
      </c>
      <c r="W2600" s="4">
        <f t="shared" si="86"/>
        <v>1998</v>
      </c>
    </row>
    <row r="2601" spans="19:23" x14ac:dyDescent="0.2">
      <c r="S2601" s="28" t="s">
        <v>89</v>
      </c>
      <c r="T2601" s="5">
        <v>1998</v>
      </c>
      <c r="U2601" s="233">
        <v>35837</v>
      </c>
      <c r="V2601" s="233" t="str">
        <f t="shared" si="85"/>
        <v>0211</v>
      </c>
      <c r="W2601" s="4">
        <f t="shared" si="86"/>
        <v>1998</v>
      </c>
    </row>
    <row r="2602" spans="19:23" x14ac:dyDescent="0.2">
      <c r="S2602" s="28" t="s">
        <v>127</v>
      </c>
      <c r="T2602" s="5">
        <v>1998</v>
      </c>
      <c r="U2602" s="233">
        <v>35838</v>
      </c>
      <c r="V2602" s="233" t="str">
        <f t="shared" si="85"/>
        <v>0212</v>
      </c>
      <c r="W2602" s="4">
        <f t="shared" si="86"/>
        <v>1998</v>
      </c>
    </row>
    <row r="2603" spans="19:23" x14ac:dyDescent="0.2">
      <c r="S2603" s="28" t="s">
        <v>128</v>
      </c>
      <c r="T2603" s="5">
        <v>1998</v>
      </c>
      <c r="U2603" s="233">
        <v>35839</v>
      </c>
      <c r="V2603" s="233" t="str">
        <f t="shared" si="85"/>
        <v>0213</v>
      </c>
      <c r="W2603" s="4">
        <f t="shared" si="86"/>
        <v>1998</v>
      </c>
    </row>
    <row r="2604" spans="19:23" x14ac:dyDescent="0.2">
      <c r="S2604" s="28" t="s">
        <v>129</v>
      </c>
      <c r="T2604" s="5">
        <v>1998</v>
      </c>
      <c r="U2604" s="233">
        <v>35840</v>
      </c>
      <c r="V2604" s="233" t="str">
        <f t="shared" si="85"/>
        <v>0214</v>
      </c>
      <c r="W2604" s="4">
        <f t="shared" si="86"/>
        <v>1998</v>
      </c>
    </row>
    <row r="2605" spans="19:23" x14ac:dyDescent="0.2">
      <c r="S2605" s="28" t="s">
        <v>130</v>
      </c>
      <c r="T2605" s="5">
        <v>1998</v>
      </c>
      <c r="U2605" s="233">
        <v>35841</v>
      </c>
      <c r="V2605" s="233" t="str">
        <f t="shared" si="85"/>
        <v>0215</v>
      </c>
      <c r="W2605" s="4">
        <f t="shared" si="86"/>
        <v>1998</v>
      </c>
    </row>
    <row r="2606" spans="19:23" x14ac:dyDescent="0.2">
      <c r="S2606" s="28" t="s">
        <v>131</v>
      </c>
      <c r="T2606" s="5">
        <v>1998</v>
      </c>
      <c r="U2606" s="233">
        <v>35842</v>
      </c>
      <c r="V2606" s="233" t="str">
        <f t="shared" si="85"/>
        <v>0216</v>
      </c>
      <c r="W2606" s="4">
        <f t="shared" si="86"/>
        <v>1998</v>
      </c>
    </row>
    <row r="2607" spans="19:23" x14ac:dyDescent="0.2">
      <c r="S2607" s="28" t="s">
        <v>132</v>
      </c>
      <c r="T2607" s="5">
        <v>1998</v>
      </c>
      <c r="U2607" s="233">
        <v>35843</v>
      </c>
      <c r="V2607" s="233" t="str">
        <f t="shared" si="85"/>
        <v>0217</v>
      </c>
      <c r="W2607" s="4">
        <f t="shared" si="86"/>
        <v>1998</v>
      </c>
    </row>
    <row r="2608" spans="19:23" x14ac:dyDescent="0.2">
      <c r="S2608" s="28" t="s">
        <v>133</v>
      </c>
      <c r="T2608" s="5">
        <v>1998</v>
      </c>
      <c r="U2608" s="233">
        <v>35844</v>
      </c>
      <c r="V2608" s="233" t="str">
        <f t="shared" si="85"/>
        <v>0218</v>
      </c>
      <c r="W2608" s="4">
        <f t="shared" si="86"/>
        <v>1998</v>
      </c>
    </row>
    <row r="2609" spans="19:23" x14ac:dyDescent="0.2">
      <c r="S2609" s="28" t="s">
        <v>134</v>
      </c>
      <c r="T2609" s="5">
        <v>1998</v>
      </c>
      <c r="U2609" s="233">
        <v>35845</v>
      </c>
      <c r="V2609" s="233" t="str">
        <f t="shared" si="85"/>
        <v>0219</v>
      </c>
      <c r="W2609" s="4">
        <f t="shared" si="86"/>
        <v>1998</v>
      </c>
    </row>
    <row r="2610" spans="19:23" x14ac:dyDescent="0.2">
      <c r="S2610" s="28" t="s">
        <v>135</v>
      </c>
      <c r="T2610" s="5">
        <v>1998</v>
      </c>
      <c r="U2610" s="233">
        <v>35846</v>
      </c>
      <c r="V2610" s="233" t="str">
        <f t="shared" si="85"/>
        <v>0220</v>
      </c>
      <c r="W2610" s="4">
        <f t="shared" si="86"/>
        <v>1998</v>
      </c>
    </row>
    <row r="2611" spans="19:23" x14ac:dyDescent="0.2">
      <c r="S2611" s="28" t="s">
        <v>136</v>
      </c>
      <c r="T2611" s="5">
        <v>1998</v>
      </c>
      <c r="U2611" s="233">
        <v>35847</v>
      </c>
      <c r="V2611" s="233" t="str">
        <f t="shared" si="85"/>
        <v>0221</v>
      </c>
      <c r="W2611" s="4">
        <f t="shared" si="86"/>
        <v>1998</v>
      </c>
    </row>
    <row r="2612" spans="19:23" x14ac:dyDescent="0.2">
      <c r="S2612" s="28" t="s">
        <v>137</v>
      </c>
      <c r="T2612" s="5">
        <v>1998</v>
      </c>
      <c r="U2612" s="233">
        <v>35848</v>
      </c>
      <c r="V2612" s="233" t="str">
        <f t="shared" si="85"/>
        <v>0222</v>
      </c>
      <c r="W2612" s="4">
        <f t="shared" si="86"/>
        <v>1998</v>
      </c>
    </row>
    <row r="2613" spans="19:23" x14ac:dyDescent="0.2">
      <c r="S2613" s="28" t="s">
        <v>138</v>
      </c>
      <c r="T2613" s="5">
        <v>1998</v>
      </c>
      <c r="U2613" s="233">
        <v>35849</v>
      </c>
      <c r="V2613" s="233" t="str">
        <f t="shared" si="85"/>
        <v>0223</v>
      </c>
      <c r="W2613" s="4">
        <f t="shared" si="86"/>
        <v>1998</v>
      </c>
    </row>
    <row r="2614" spans="19:23" x14ac:dyDescent="0.2">
      <c r="S2614" s="28" t="s">
        <v>139</v>
      </c>
      <c r="T2614" s="5">
        <v>1998</v>
      </c>
      <c r="U2614" s="233">
        <v>35850</v>
      </c>
      <c r="V2614" s="233" t="str">
        <f t="shared" si="85"/>
        <v>0224</v>
      </c>
      <c r="W2614" s="4">
        <f t="shared" si="86"/>
        <v>1998</v>
      </c>
    </row>
    <row r="2615" spans="19:23" x14ac:dyDescent="0.2">
      <c r="S2615" s="28" t="s">
        <v>140</v>
      </c>
      <c r="T2615" s="5">
        <v>1998</v>
      </c>
      <c r="U2615" s="233">
        <v>35851</v>
      </c>
      <c r="V2615" s="233" t="str">
        <f t="shared" si="85"/>
        <v>0225</v>
      </c>
      <c r="W2615" s="4">
        <f t="shared" si="86"/>
        <v>1998</v>
      </c>
    </row>
    <row r="2616" spans="19:23" x14ac:dyDescent="0.2">
      <c r="S2616" s="28" t="s">
        <v>141</v>
      </c>
      <c r="T2616" s="5">
        <v>1998</v>
      </c>
      <c r="U2616" s="233">
        <v>35852</v>
      </c>
      <c r="V2616" s="233" t="str">
        <f t="shared" si="85"/>
        <v>0226</v>
      </c>
      <c r="W2616" s="4">
        <f t="shared" si="86"/>
        <v>1998</v>
      </c>
    </row>
    <row r="2617" spans="19:23" x14ac:dyDescent="0.2">
      <c r="S2617" s="28" t="s">
        <v>142</v>
      </c>
      <c r="T2617" s="5">
        <v>1998</v>
      </c>
      <c r="U2617" s="233">
        <v>35853</v>
      </c>
      <c r="V2617" s="233" t="str">
        <f t="shared" si="85"/>
        <v>0227</v>
      </c>
      <c r="W2617" s="4">
        <f t="shared" si="86"/>
        <v>1998</v>
      </c>
    </row>
    <row r="2618" spans="19:23" x14ac:dyDescent="0.2">
      <c r="S2618" s="28" t="s">
        <v>143</v>
      </c>
      <c r="T2618" s="5">
        <v>1998</v>
      </c>
      <c r="U2618" s="233">
        <v>35854</v>
      </c>
      <c r="V2618" s="233" t="str">
        <f t="shared" si="85"/>
        <v>0228</v>
      </c>
      <c r="W2618" s="4">
        <f t="shared" si="86"/>
        <v>1998</v>
      </c>
    </row>
    <row r="2619" spans="19:23" x14ac:dyDescent="0.2">
      <c r="S2619" s="28" t="s">
        <v>144</v>
      </c>
      <c r="T2619" s="5">
        <v>1998</v>
      </c>
      <c r="U2619" s="233">
        <v>35855</v>
      </c>
      <c r="V2619" s="233" t="str">
        <f t="shared" si="85"/>
        <v>0301</v>
      </c>
      <c r="W2619" s="4">
        <f t="shared" si="86"/>
        <v>1998</v>
      </c>
    </row>
    <row r="2620" spans="19:23" x14ac:dyDescent="0.2">
      <c r="S2620" s="28" t="s">
        <v>145</v>
      </c>
      <c r="T2620" s="5">
        <v>1998</v>
      </c>
      <c r="U2620" s="233">
        <v>35856</v>
      </c>
      <c r="V2620" s="233" t="str">
        <f t="shared" si="85"/>
        <v>0302</v>
      </c>
      <c r="W2620" s="4">
        <f t="shared" si="86"/>
        <v>1998</v>
      </c>
    </row>
    <row r="2621" spans="19:23" x14ac:dyDescent="0.2">
      <c r="S2621" s="28" t="s">
        <v>146</v>
      </c>
      <c r="T2621" s="5">
        <v>1998</v>
      </c>
      <c r="U2621" s="233">
        <v>35857</v>
      </c>
      <c r="V2621" s="233" t="str">
        <f t="shared" si="85"/>
        <v>0303</v>
      </c>
      <c r="W2621" s="4">
        <f t="shared" si="86"/>
        <v>1998</v>
      </c>
    </row>
    <row r="2622" spans="19:23" x14ac:dyDescent="0.2">
      <c r="S2622" s="28" t="s">
        <v>147</v>
      </c>
      <c r="T2622" s="5">
        <v>1998</v>
      </c>
      <c r="U2622" s="233">
        <v>35858</v>
      </c>
      <c r="V2622" s="233" t="str">
        <f t="shared" si="85"/>
        <v>0304</v>
      </c>
      <c r="W2622" s="4">
        <f t="shared" si="86"/>
        <v>1998</v>
      </c>
    </row>
    <row r="2623" spans="19:23" x14ac:dyDescent="0.2">
      <c r="S2623" s="28" t="s">
        <v>148</v>
      </c>
      <c r="T2623" s="5">
        <v>1998</v>
      </c>
      <c r="U2623" s="233">
        <v>35859</v>
      </c>
      <c r="V2623" s="233" t="str">
        <f t="shared" si="85"/>
        <v>0305</v>
      </c>
      <c r="W2623" s="4">
        <f t="shared" si="86"/>
        <v>1998</v>
      </c>
    </row>
    <row r="2624" spans="19:23" x14ac:dyDescent="0.2">
      <c r="S2624" s="28" t="s">
        <v>149</v>
      </c>
      <c r="T2624" s="5">
        <v>1998</v>
      </c>
      <c r="U2624" s="233">
        <v>35860</v>
      </c>
      <c r="V2624" s="233" t="str">
        <f t="shared" si="85"/>
        <v>0306</v>
      </c>
      <c r="W2624" s="4">
        <f t="shared" si="86"/>
        <v>1998</v>
      </c>
    </row>
    <row r="2625" spans="19:23" x14ac:dyDescent="0.2">
      <c r="S2625" s="28" t="s">
        <v>150</v>
      </c>
      <c r="T2625" s="5">
        <v>1998</v>
      </c>
      <c r="U2625" s="233">
        <v>35861</v>
      </c>
      <c r="V2625" s="233" t="str">
        <f t="shared" si="85"/>
        <v>0307</v>
      </c>
      <c r="W2625" s="4">
        <f t="shared" si="86"/>
        <v>1998</v>
      </c>
    </row>
    <row r="2626" spans="19:23" x14ac:dyDescent="0.2">
      <c r="S2626" s="28" t="s">
        <v>151</v>
      </c>
      <c r="T2626" s="5">
        <v>1998</v>
      </c>
      <c r="U2626" s="233">
        <v>35862</v>
      </c>
      <c r="V2626" s="233" t="str">
        <f t="shared" si="85"/>
        <v>0308</v>
      </c>
      <c r="W2626" s="4">
        <f t="shared" si="86"/>
        <v>1998</v>
      </c>
    </row>
    <row r="2627" spans="19:23" x14ac:dyDescent="0.2">
      <c r="S2627" s="28" t="s">
        <v>152</v>
      </c>
      <c r="T2627" s="5">
        <v>1998</v>
      </c>
      <c r="U2627" s="233">
        <v>35863</v>
      </c>
      <c r="V2627" s="233" t="str">
        <f t="shared" si="85"/>
        <v>0309</v>
      </c>
      <c r="W2627" s="4">
        <f t="shared" si="86"/>
        <v>1998</v>
      </c>
    </row>
    <row r="2628" spans="19:23" x14ac:dyDescent="0.2">
      <c r="S2628" s="28" t="s">
        <v>153</v>
      </c>
      <c r="T2628" s="5">
        <v>1998</v>
      </c>
      <c r="U2628" s="233">
        <v>35864</v>
      </c>
      <c r="V2628" s="233" t="str">
        <f t="shared" ref="V2628:V2691" si="87">TEXT(MONTH(U2628),"00") &amp;TEXT(DAY(U2628),"00")</f>
        <v>0310</v>
      </c>
      <c r="W2628" s="4">
        <f t="shared" ref="W2628:W2691" si="88">YEAR(U2628)</f>
        <v>1998</v>
      </c>
    </row>
    <row r="2629" spans="19:23" x14ac:dyDescent="0.2">
      <c r="S2629" s="28" t="s">
        <v>154</v>
      </c>
      <c r="T2629" s="5">
        <v>1998</v>
      </c>
      <c r="U2629" s="233">
        <v>35865</v>
      </c>
      <c r="V2629" s="233" t="str">
        <f t="shared" si="87"/>
        <v>0311</v>
      </c>
      <c r="W2629" s="4">
        <f t="shared" si="88"/>
        <v>1998</v>
      </c>
    </row>
    <row r="2630" spans="19:23" x14ac:dyDescent="0.2">
      <c r="S2630" s="28" t="s">
        <v>155</v>
      </c>
      <c r="T2630" s="5">
        <v>1998</v>
      </c>
      <c r="U2630" s="233">
        <v>35866</v>
      </c>
      <c r="V2630" s="233" t="str">
        <f t="shared" si="87"/>
        <v>0312</v>
      </c>
      <c r="W2630" s="4">
        <f t="shared" si="88"/>
        <v>1998</v>
      </c>
    </row>
    <row r="2631" spans="19:23" x14ac:dyDescent="0.2">
      <c r="S2631" s="28" t="s">
        <v>156</v>
      </c>
      <c r="T2631" s="5">
        <v>1998</v>
      </c>
      <c r="U2631" s="233">
        <v>35867</v>
      </c>
      <c r="V2631" s="233" t="str">
        <f t="shared" si="87"/>
        <v>0313</v>
      </c>
      <c r="W2631" s="4">
        <f t="shared" si="88"/>
        <v>1998</v>
      </c>
    </row>
    <row r="2632" spans="19:23" x14ac:dyDescent="0.2">
      <c r="S2632" s="28" t="s">
        <v>157</v>
      </c>
      <c r="T2632" s="5">
        <v>1998</v>
      </c>
      <c r="U2632" s="233">
        <v>35868</v>
      </c>
      <c r="V2632" s="233" t="str">
        <f t="shared" si="87"/>
        <v>0314</v>
      </c>
      <c r="W2632" s="4">
        <f t="shared" si="88"/>
        <v>1998</v>
      </c>
    </row>
    <row r="2633" spans="19:23" x14ac:dyDescent="0.2">
      <c r="S2633" s="28" t="s">
        <v>158</v>
      </c>
      <c r="T2633" s="5">
        <v>1998</v>
      </c>
      <c r="U2633" s="233">
        <v>35869</v>
      </c>
      <c r="V2633" s="233" t="str">
        <f t="shared" si="87"/>
        <v>0315</v>
      </c>
      <c r="W2633" s="4">
        <f t="shared" si="88"/>
        <v>1998</v>
      </c>
    </row>
    <row r="2634" spans="19:23" x14ac:dyDescent="0.2">
      <c r="S2634" s="28" t="s">
        <v>159</v>
      </c>
      <c r="T2634" s="5">
        <v>1998</v>
      </c>
      <c r="U2634" s="233">
        <v>35870</v>
      </c>
      <c r="V2634" s="233" t="str">
        <f t="shared" si="87"/>
        <v>0316</v>
      </c>
      <c r="W2634" s="4">
        <f t="shared" si="88"/>
        <v>1998</v>
      </c>
    </row>
    <row r="2635" spans="19:23" x14ac:dyDescent="0.2">
      <c r="S2635" s="28" t="s">
        <v>160</v>
      </c>
      <c r="T2635" s="5">
        <v>1998</v>
      </c>
      <c r="U2635" s="233">
        <v>35871</v>
      </c>
      <c r="V2635" s="233" t="str">
        <f t="shared" si="87"/>
        <v>0317</v>
      </c>
      <c r="W2635" s="4">
        <f t="shared" si="88"/>
        <v>1998</v>
      </c>
    </row>
    <row r="2636" spans="19:23" x14ac:dyDescent="0.2">
      <c r="S2636" s="28" t="s">
        <v>161</v>
      </c>
      <c r="T2636" s="5">
        <v>1998</v>
      </c>
      <c r="U2636" s="233">
        <v>35872</v>
      </c>
      <c r="V2636" s="233" t="str">
        <f t="shared" si="87"/>
        <v>0318</v>
      </c>
      <c r="W2636" s="4">
        <f t="shared" si="88"/>
        <v>1998</v>
      </c>
    </row>
    <row r="2637" spans="19:23" x14ac:dyDescent="0.2">
      <c r="S2637" s="28" t="s">
        <v>162</v>
      </c>
      <c r="T2637" s="5">
        <v>1998</v>
      </c>
      <c r="U2637" s="233">
        <v>35873</v>
      </c>
      <c r="V2637" s="233" t="str">
        <f t="shared" si="87"/>
        <v>0319</v>
      </c>
      <c r="W2637" s="4">
        <f t="shared" si="88"/>
        <v>1998</v>
      </c>
    </row>
    <row r="2638" spans="19:23" x14ac:dyDescent="0.2">
      <c r="S2638" s="28" t="s">
        <v>163</v>
      </c>
      <c r="T2638" s="5">
        <v>1998</v>
      </c>
      <c r="U2638" s="233">
        <v>35874</v>
      </c>
      <c r="V2638" s="233" t="str">
        <f t="shared" si="87"/>
        <v>0320</v>
      </c>
      <c r="W2638" s="4">
        <f t="shared" si="88"/>
        <v>1998</v>
      </c>
    </row>
    <row r="2639" spans="19:23" x14ac:dyDescent="0.2">
      <c r="S2639" s="28" t="s">
        <v>164</v>
      </c>
      <c r="T2639" s="5">
        <v>1998</v>
      </c>
      <c r="U2639" s="233">
        <v>35875</v>
      </c>
      <c r="V2639" s="233" t="str">
        <f t="shared" si="87"/>
        <v>0321</v>
      </c>
      <c r="W2639" s="4">
        <f t="shared" si="88"/>
        <v>1998</v>
      </c>
    </row>
    <row r="2640" spans="19:23" x14ac:dyDescent="0.2">
      <c r="S2640" s="28" t="s">
        <v>165</v>
      </c>
      <c r="T2640" s="5">
        <v>1998</v>
      </c>
      <c r="U2640" s="233">
        <v>35876</v>
      </c>
      <c r="V2640" s="233" t="str">
        <f t="shared" si="87"/>
        <v>0322</v>
      </c>
      <c r="W2640" s="4">
        <f t="shared" si="88"/>
        <v>1998</v>
      </c>
    </row>
    <row r="2641" spans="19:23" x14ac:dyDescent="0.2">
      <c r="S2641" s="28" t="s">
        <v>166</v>
      </c>
      <c r="T2641" s="5">
        <v>1998</v>
      </c>
      <c r="U2641" s="233">
        <v>35877</v>
      </c>
      <c r="V2641" s="233" t="str">
        <f t="shared" si="87"/>
        <v>0323</v>
      </c>
      <c r="W2641" s="4">
        <f t="shared" si="88"/>
        <v>1998</v>
      </c>
    </row>
    <row r="2642" spans="19:23" x14ac:dyDescent="0.2">
      <c r="S2642" s="28" t="s">
        <v>167</v>
      </c>
      <c r="T2642" s="5">
        <v>1998</v>
      </c>
      <c r="U2642" s="233">
        <v>35878</v>
      </c>
      <c r="V2642" s="233" t="str">
        <f t="shared" si="87"/>
        <v>0324</v>
      </c>
      <c r="W2642" s="4">
        <f t="shared" si="88"/>
        <v>1998</v>
      </c>
    </row>
    <row r="2643" spans="19:23" x14ac:dyDescent="0.2">
      <c r="S2643" s="28" t="s">
        <v>168</v>
      </c>
      <c r="T2643" s="5">
        <v>1998</v>
      </c>
      <c r="U2643" s="233">
        <v>35879</v>
      </c>
      <c r="V2643" s="233" t="str">
        <f t="shared" si="87"/>
        <v>0325</v>
      </c>
      <c r="W2643" s="4">
        <f t="shared" si="88"/>
        <v>1998</v>
      </c>
    </row>
    <row r="2644" spans="19:23" x14ac:dyDescent="0.2">
      <c r="S2644" s="28" t="s">
        <v>169</v>
      </c>
      <c r="T2644" s="5">
        <v>1998</v>
      </c>
      <c r="U2644" s="233">
        <v>35880</v>
      </c>
      <c r="V2644" s="233" t="str">
        <f t="shared" si="87"/>
        <v>0326</v>
      </c>
      <c r="W2644" s="4">
        <f t="shared" si="88"/>
        <v>1998</v>
      </c>
    </row>
    <row r="2645" spans="19:23" x14ac:dyDescent="0.2">
      <c r="S2645" s="28" t="s">
        <v>170</v>
      </c>
      <c r="T2645" s="5">
        <v>1998</v>
      </c>
      <c r="U2645" s="233">
        <v>35881</v>
      </c>
      <c r="V2645" s="233" t="str">
        <f t="shared" si="87"/>
        <v>0327</v>
      </c>
      <c r="W2645" s="4">
        <f t="shared" si="88"/>
        <v>1998</v>
      </c>
    </row>
    <row r="2646" spans="19:23" x14ac:dyDescent="0.2">
      <c r="S2646" s="28" t="s">
        <v>171</v>
      </c>
      <c r="T2646" s="5">
        <v>1998</v>
      </c>
      <c r="U2646" s="233">
        <v>35882</v>
      </c>
      <c r="V2646" s="233" t="str">
        <f t="shared" si="87"/>
        <v>0328</v>
      </c>
      <c r="W2646" s="4">
        <f t="shared" si="88"/>
        <v>1998</v>
      </c>
    </row>
    <row r="2647" spans="19:23" x14ac:dyDescent="0.2">
      <c r="S2647" s="28" t="s">
        <v>172</v>
      </c>
      <c r="T2647" s="5">
        <v>1998</v>
      </c>
      <c r="U2647" s="233">
        <v>35883</v>
      </c>
      <c r="V2647" s="233" t="str">
        <f t="shared" si="87"/>
        <v>0329</v>
      </c>
      <c r="W2647" s="4">
        <f t="shared" si="88"/>
        <v>1998</v>
      </c>
    </row>
    <row r="2648" spans="19:23" x14ac:dyDescent="0.2">
      <c r="S2648" s="28" t="s">
        <v>173</v>
      </c>
      <c r="T2648" s="5">
        <v>1998</v>
      </c>
      <c r="U2648" s="233">
        <v>35884</v>
      </c>
      <c r="V2648" s="233" t="str">
        <f t="shared" si="87"/>
        <v>0330</v>
      </c>
      <c r="W2648" s="4">
        <f t="shared" si="88"/>
        <v>1998</v>
      </c>
    </row>
    <row r="2649" spans="19:23" x14ac:dyDescent="0.2">
      <c r="S2649" s="28" t="s">
        <v>174</v>
      </c>
      <c r="T2649" s="5">
        <v>1998</v>
      </c>
      <c r="U2649" s="233">
        <v>35885</v>
      </c>
      <c r="V2649" s="233" t="str">
        <f t="shared" si="87"/>
        <v>0331</v>
      </c>
      <c r="W2649" s="4">
        <f t="shared" si="88"/>
        <v>1998</v>
      </c>
    </row>
    <row r="2650" spans="19:23" x14ac:dyDescent="0.2">
      <c r="S2650" s="28" t="s">
        <v>175</v>
      </c>
      <c r="T2650" s="5">
        <v>1998</v>
      </c>
      <c r="U2650" s="233">
        <v>35886</v>
      </c>
      <c r="V2650" s="233" t="str">
        <f t="shared" si="87"/>
        <v>0401</v>
      </c>
      <c r="W2650" s="4">
        <f t="shared" si="88"/>
        <v>1998</v>
      </c>
    </row>
    <row r="2651" spans="19:23" x14ac:dyDescent="0.2">
      <c r="S2651" s="28" t="s">
        <v>176</v>
      </c>
      <c r="T2651" s="5">
        <v>1998</v>
      </c>
      <c r="U2651" s="233">
        <v>35887</v>
      </c>
      <c r="V2651" s="233" t="str">
        <f t="shared" si="87"/>
        <v>0402</v>
      </c>
      <c r="W2651" s="4">
        <f t="shared" si="88"/>
        <v>1998</v>
      </c>
    </row>
    <row r="2652" spans="19:23" x14ac:dyDescent="0.2">
      <c r="S2652" s="28" t="s">
        <v>177</v>
      </c>
      <c r="T2652" s="5">
        <v>1998</v>
      </c>
      <c r="U2652" s="233">
        <v>35888</v>
      </c>
      <c r="V2652" s="233" t="str">
        <f t="shared" si="87"/>
        <v>0403</v>
      </c>
      <c r="W2652" s="4">
        <f t="shared" si="88"/>
        <v>1998</v>
      </c>
    </row>
    <row r="2653" spans="19:23" x14ac:dyDescent="0.2">
      <c r="S2653" s="28" t="s">
        <v>178</v>
      </c>
      <c r="T2653" s="5">
        <v>1998</v>
      </c>
      <c r="U2653" s="233">
        <v>35889</v>
      </c>
      <c r="V2653" s="233" t="str">
        <f t="shared" si="87"/>
        <v>0404</v>
      </c>
      <c r="W2653" s="4">
        <f t="shared" si="88"/>
        <v>1998</v>
      </c>
    </row>
    <row r="2654" spans="19:23" x14ac:dyDescent="0.2">
      <c r="S2654" s="28" t="s">
        <v>179</v>
      </c>
      <c r="T2654" s="5">
        <v>1998</v>
      </c>
      <c r="U2654" s="233">
        <v>35890</v>
      </c>
      <c r="V2654" s="233" t="str">
        <f t="shared" si="87"/>
        <v>0405</v>
      </c>
      <c r="W2654" s="4">
        <f t="shared" si="88"/>
        <v>1998</v>
      </c>
    </row>
    <row r="2655" spans="19:23" x14ac:dyDescent="0.2">
      <c r="S2655" s="28" t="s">
        <v>180</v>
      </c>
      <c r="T2655" s="5">
        <v>1998</v>
      </c>
      <c r="U2655" s="233">
        <v>35891</v>
      </c>
      <c r="V2655" s="233" t="str">
        <f t="shared" si="87"/>
        <v>0406</v>
      </c>
      <c r="W2655" s="4">
        <f t="shared" si="88"/>
        <v>1998</v>
      </c>
    </row>
    <row r="2656" spans="19:23" x14ac:dyDescent="0.2">
      <c r="S2656" s="28" t="s">
        <v>181</v>
      </c>
      <c r="T2656" s="5">
        <v>1998</v>
      </c>
      <c r="U2656" s="233">
        <v>35892</v>
      </c>
      <c r="V2656" s="233" t="str">
        <f t="shared" si="87"/>
        <v>0407</v>
      </c>
      <c r="W2656" s="4">
        <f t="shared" si="88"/>
        <v>1998</v>
      </c>
    </row>
    <row r="2657" spans="19:23" x14ac:dyDescent="0.2">
      <c r="S2657" s="28" t="s">
        <v>182</v>
      </c>
      <c r="T2657" s="5">
        <v>1998</v>
      </c>
      <c r="U2657" s="233">
        <v>35893</v>
      </c>
      <c r="V2657" s="233" t="str">
        <f t="shared" si="87"/>
        <v>0408</v>
      </c>
      <c r="W2657" s="4">
        <f t="shared" si="88"/>
        <v>1998</v>
      </c>
    </row>
    <row r="2658" spans="19:23" x14ac:dyDescent="0.2">
      <c r="S2658" s="28" t="s">
        <v>183</v>
      </c>
      <c r="T2658" s="5">
        <v>1998</v>
      </c>
      <c r="U2658" s="233">
        <v>35894</v>
      </c>
      <c r="V2658" s="233" t="str">
        <f t="shared" si="87"/>
        <v>0409</v>
      </c>
      <c r="W2658" s="4">
        <f t="shared" si="88"/>
        <v>1998</v>
      </c>
    </row>
    <row r="2659" spans="19:23" x14ac:dyDescent="0.2">
      <c r="S2659" s="28" t="s">
        <v>184</v>
      </c>
      <c r="T2659" s="5">
        <v>1998</v>
      </c>
      <c r="U2659" s="233">
        <v>35895</v>
      </c>
      <c r="V2659" s="233" t="str">
        <f t="shared" si="87"/>
        <v>0410</v>
      </c>
      <c r="W2659" s="4">
        <f t="shared" si="88"/>
        <v>1998</v>
      </c>
    </row>
    <row r="2660" spans="19:23" x14ac:dyDescent="0.2">
      <c r="S2660" s="28" t="s">
        <v>185</v>
      </c>
      <c r="T2660" s="5">
        <v>1998</v>
      </c>
      <c r="U2660" s="233">
        <v>35896</v>
      </c>
      <c r="V2660" s="233" t="str">
        <f t="shared" si="87"/>
        <v>0411</v>
      </c>
      <c r="W2660" s="4">
        <f t="shared" si="88"/>
        <v>1998</v>
      </c>
    </row>
    <row r="2661" spans="19:23" x14ac:dyDescent="0.2">
      <c r="S2661" s="28" t="s">
        <v>186</v>
      </c>
      <c r="T2661" s="5">
        <v>1998</v>
      </c>
      <c r="U2661" s="233">
        <v>35897</v>
      </c>
      <c r="V2661" s="233" t="str">
        <f t="shared" si="87"/>
        <v>0412</v>
      </c>
      <c r="W2661" s="4">
        <f t="shared" si="88"/>
        <v>1998</v>
      </c>
    </row>
    <row r="2662" spans="19:23" x14ac:dyDescent="0.2">
      <c r="S2662" s="28" t="s">
        <v>187</v>
      </c>
      <c r="T2662" s="5">
        <v>1998</v>
      </c>
      <c r="U2662" s="233">
        <v>35898</v>
      </c>
      <c r="V2662" s="233" t="str">
        <f t="shared" si="87"/>
        <v>0413</v>
      </c>
      <c r="W2662" s="4">
        <f t="shared" si="88"/>
        <v>1998</v>
      </c>
    </row>
    <row r="2663" spans="19:23" x14ac:dyDescent="0.2">
      <c r="S2663" s="28" t="s">
        <v>188</v>
      </c>
      <c r="T2663" s="5">
        <v>1998</v>
      </c>
      <c r="U2663" s="233">
        <v>35899</v>
      </c>
      <c r="V2663" s="233" t="str">
        <f t="shared" si="87"/>
        <v>0414</v>
      </c>
      <c r="W2663" s="4">
        <f t="shared" si="88"/>
        <v>1998</v>
      </c>
    </row>
    <row r="2664" spans="19:23" x14ac:dyDescent="0.2">
      <c r="S2664" s="28" t="s">
        <v>189</v>
      </c>
      <c r="T2664" s="5">
        <v>1998</v>
      </c>
      <c r="U2664" s="233">
        <v>35900</v>
      </c>
      <c r="V2664" s="233" t="str">
        <f t="shared" si="87"/>
        <v>0415</v>
      </c>
      <c r="W2664" s="4">
        <f t="shared" si="88"/>
        <v>1998</v>
      </c>
    </row>
    <row r="2665" spans="19:23" x14ac:dyDescent="0.2">
      <c r="S2665" s="28" t="s">
        <v>190</v>
      </c>
      <c r="T2665" s="5">
        <v>1998</v>
      </c>
      <c r="U2665" s="233">
        <v>35901</v>
      </c>
      <c r="V2665" s="233" t="str">
        <f t="shared" si="87"/>
        <v>0416</v>
      </c>
      <c r="W2665" s="4">
        <f t="shared" si="88"/>
        <v>1998</v>
      </c>
    </row>
    <row r="2666" spans="19:23" x14ac:dyDescent="0.2">
      <c r="S2666" s="28" t="s">
        <v>191</v>
      </c>
      <c r="T2666" s="5">
        <v>1998</v>
      </c>
      <c r="U2666" s="233">
        <v>35902</v>
      </c>
      <c r="V2666" s="233" t="str">
        <f t="shared" si="87"/>
        <v>0417</v>
      </c>
      <c r="W2666" s="4">
        <f t="shared" si="88"/>
        <v>1998</v>
      </c>
    </row>
    <row r="2667" spans="19:23" x14ac:dyDescent="0.2">
      <c r="S2667" s="28" t="s">
        <v>192</v>
      </c>
      <c r="T2667" s="5">
        <v>1998</v>
      </c>
      <c r="U2667" s="233">
        <v>35903</v>
      </c>
      <c r="V2667" s="233" t="str">
        <f t="shared" si="87"/>
        <v>0418</v>
      </c>
      <c r="W2667" s="4">
        <f t="shared" si="88"/>
        <v>1998</v>
      </c>
    </row>
    <row r="2668" spans="19:23" x14ac:dyDescent="0.2">
      <c r="S2668" s="28" t="s">
        <v>193</v>
      </c>
      <c r="T2668" s="5">
        <v>1998</v>
      </c>
      <c r="U2668" s="233">
        <v>35904</v>
      </c>
      <c r="V2668" s="233" t="str">
        <f t="shared" si="87"/>
        <v>0419</v>
      </c>
      <c r="W2668" s="4">
        <f t="shared" si="88"/>
        <v>1998</v>
      </c>
    </row>
    <row r="2669" spans="19:23" x14ac:dyDescent="0.2">
      <c r="S2669" s="28" t="s">
        <v>194</v>
      </c>
      <c r="T2669" s="5">
        <v>1998</v>
      </c>
      <c r="U2669" s="233">
        <v>35905</v>
      </c>
      <c r="V2669" s="233" t="str">
        <f t="shared" si="87"/>
        <v>0420</v>
      </c>
      <c r="W2669" s="4">
        <f t="shared" si="88"/>
        <v>1998</v>
      </c>
    </row>
    <row r="2670" spans="19:23" x14ac:dyDescent="0.2">
      <c r="S2670" s="28" t="s">
        <v>195</v>
      </c>
      <c r="T2670" s="5">
        <v>1998</v>
      </c>
      <c r="U2670" s="233">
        <v>35906</v>
      </c>
      <c r="V2670" s="233" t="str">
        <f t="shared" si="87"/>
        <v>0421</v>
      </c>
      <c r="W2670" s="4">
        <f t="shared" si="88"/>
        <v>1998</v>
      </c>
    </row>
    <row r="2671" spans="19:23" x14ac:dyDescent="0.2">
      <c r="S2671" s="28" t="s">
        <v>196</v>
      </c>
      <c r="T2671" s="5">
        <v>1998</v>
      </c>
      <c r="U2671" s="233">
        <v>35907</v>
      </c>
      <c r="V2671" s="233" t="str">
        <f t="shared" si="87"/>
        <v>0422</v>
      </c>
      <c r="W2671" s="4">
        <f t="shared" si="88"/>
        <v>1998</v>
      </c>
    </row>
    <row r="2672" spans="19:23" x14ac:dyDescent="0.2">
      <c r="S2672" s="28" t="s">
        <v>197</v>
      </c>
      <c r="T2672" s="5">
        <v>1998</v>
      </c>
      <c r="U2672" s="233">
        <v>35908</v>
      </c>
      <c r="V2672" s="233" t="str">
        <f t="shared" si="87"/>
        <v>0423</v>
      </c>
      <c r="W2672" s="4">
        <f t="shared" si="88"/>
        <v>1998</v>
      </c>
    </row>
    <row r="2673" spans="19:23" x14ac:dyDescent="0.2">
      <c r="S2673" s="28" t="s">
        <v>198</v>
      </c>
      <c r="T2673" s="5">
        <v>1998</v>
      </c>
      <c r="U2673" s="233">
        <v>35909</v>
      </c>
      <c r="V2673" s="233" t="str">
        <f t="shared" si="87"/>
        <v>0424</v>
      </c>
      <c r="W2673" s="4">
        <f t="shared" si="88"/>
        <v>1998</v>
      </c>
    </row>
    <row r="2674" spans="19:23" x14ac:dyDescent="0.2">
      <c r="S2674" s="28" t="s">
        <v>199</v>
      </c>
      <c r="T2674" s="5">
        <v>1998</v>
      </c>
      <c r="U2674" s="233">
        <v>35910</v>
      </c>
      <c r="V2674" s="233" t="str">
        <f t="shared" si="87"/>
        <v>0425</v>
      </c>
      <c r="W2674" s="4">
        <f t="shared" si="88"/>
        <v>1998</v>
      </c>
    </row>
    <row r="2675" spans="19:23" x14ac:dyDescent="0.2">
      <c r="S2675" s="28" t="s">
        <v>200</v>
      </c>
      <c r="T2675" s="5">
        <v>1998</v>
      </c>
      <c r="U2675" s="233">
        <v>35911</v>
      </c>
      <c r="V2675" s="233" t="str">
        <f t="shared" si="87"/>
        <v>0426</v>
      </c>
      <c r="W2675" s="4">
        <f t="shared" si="88"/>
        <v>1998</v>
      </c>
    </row>
    <row r="2676" spans="19:23" x14ac:dyDescent="0.2">
      <c r="S2676" s="28" t="s">
        <v>201</v>
      </c>
      <c r="T2676" s="5">
        <v>1998</v>
      </c>
      <c r="U2676" s="233">
        <v>35912</v>
      </c>
      <c r="V2676" s="233" t="str">
        <f t="shared" si="87"/>
        <v>0427</v>
      </c>
      <c r="W2676" s="4">
        <f t="shared" si="88"/>
        <v>1998</v>
      </c>
    </row>
    <row r="2677" spans="19:23" x14ac:dyDescent="0.2">
      <c r="S2677" s="28" t="s">
        <v>202</v>
      </c>
      <c r="T2677" s="5">
        <v>1998</v>
      </c>
      <c r="U2677" s="233">
        <v>35913</v>
      </c>
      <c r="V2677" s="233" t="str">
        <f t="shared" si="87"/>
        <v>0428</v>
      </c>
      <c r="W2677" s="4">
        <f t="shared" si="88"/>
        <v>1998</v>
      </c>
    </row>
    <row r="2678" spans="19:23" x14ac:dyDescent="0.2">
      <c r="S2678" s="28" t="s">
        <v>203</v>
      </c>
      <c r="T2678" s="5">
        <v>1998</v>
      </c>
      <c r="U2678" s="233">
        <v>35914</v>
      </c>
      <c r="V2678" s="233" t="str">
        <f t="shared" si="87"/>
        <v>0429</v>
      </c>
      <c r="W2678" s="4">
        <f t="shared" si="88"/>
        <v>1998</v>
      </c>
    </row>
    <row r="2679" spans="19:23" x14ac:dyDescent="0.2">
      <c r="S2679" s="28" t="s">
        <v>204</v>
      </c>
      <c r="T2679" s="5">
        <v>1998</v>
      </c>
      <c r="U2679" s="233">
        <v>35915</v>
      </c>
      <c r="V2679" s="233" t="str">
        <f t="shared" si="87"/>
        <v>0430</v>
      </c>
      <c r="W2679" s="4">
        <f t="shared" si="88"/>
        <v>1998</v>
      </c>
    </row>
    <row r="2680" spans="19:23" x14ac:dyDescent="0.2">
      <c r="S2680" s="28" t="s">
        <v>205</v>
      </c>
      <c r="T2680" s="5">
        <v>1998</v>
      </c>
      <c r="U2680" s="233">
        <v>35916</v>
      </c>
      <c r="V2680" s="233" t="str">
        <f t="shared" si="87"/>
        <v>0501</v>
      </c>
      <c r="W2680" s="4">
        <f t="shared" si="88"/>
        <v>1998</v>
      </c>
    </row>
    <row r="2681" spans="19:23" x14ac:dyDescent="0.2">
      <c r="S2681" s="28" t="s">
        <v>206</v>
      </c>
      <c r="T2681" s="5">
        <v>1998</v>
      </c>
      <c r="U2681" s="233">
        <v>35917</v>
      </c>
      <c r="V2681" s="233" t="str">
        <f t="shared" si="87"/>
        <v>0502</v>
      </c>
      <c r="W2681" s="4">
        <f t="shared" si="88"/>
        <v>1998</v>
      </c>
    </row>
    <row r="2682" spans="19:23" x14ac:dyDescent="0.2">
      <c r="S2682" s="28" t="s">
        <v>207</v>
      </c>
      <c r="T2682" s="5">
        <v>1998</v>
      </c>
      <c r="U2682" s="233">
        <v>35918</v>
      </c>
      <c r="V2682" s="233" t="str">
        <f t="shared" si="87"/>
        <v>0503</v>
      </c>
      <c r="W2682" s="4">
        <f t="shared" si="88"/>
        <v>1998</v>
      </c>
    </row>
    <row r="2683" spans="19:23" x14ac:dyDescent="0.2">
      <c r="S2683" s="28" t="s">
        <v>208</v>
      </c>
      <c r="T2683" s="5">
        <v>1998</v>
      </c>
      <c r="U2683" s="233">
        <v>35919</v>
      </c>
      <c r="V2683" s="233" t="str">
        <f t="shared" si="87"/>
        <v>0504</v>
      </c>
      <c r="W2683" s="4">
        <f t="shared" si="88"/>
        <v>1998</v>
      </c>
    </row>
    <row r="2684" spans="19:23" x14ac:dyDescent="0.2">
      <c r="S2684" s="28" t="s">
        <v>209</v>
      </c>
      <c r="T2684" s="5">
        <v>1998</v>
      </c>
      <c r="U2684" s="233">
        <v>35920</v>
      </c>
      <c r="V2684" s="233" t="str">
        <f t="shared" si="87"/>
        <v>0505</v>
      </c>
      <c r="W2684" s="4">
        <f t="shared" si="88"/>
        <v>1998</v>
      </c>
    </row>
    <row r="2685" spans="19:23" x14ac:dyDescent="0.2">
      <c r="S2685" s="28" t="s">
        <v>210</v>
      </c>
      <c r="T2685" s="5">
        <v>1998</v>
      </c>
      <c r="U2685" s="233">
        <v>35921</v>
      </c>
      <c r="V2685" s="233" t="str">
        <f t="shared" si="87"/>
        <v>0506</v>
      </c>
      <c r="W2685" s="4">
        <f t="shared" si="88"/>
        <v>1998</v>
      </c>
    </row>
    <row r="2686" spans="19:23" x14ac:dyDescent="0.2">
      <c r="S2686" s="28" t="s">
        <v>211</v>
      </c>
      <c r="T2686" s="5">
        <v>1998</v>
      </c>
      <c r="U2686" s="233">
        <v>35922</v>
      </c>
      <c r="V2686" s="233" t="str">
        <f t="shared" si="87"/>
        <v>0507</v>
      </c>
      <c r="W2686" s="4">
        <f t="shared" si="88"/>
        <v>1998</v>
      </c>
    </row>
    <row r="2687" spans="19:23" x14ac:dyDescent="0.2">
      <c r="S2687" s="28" t="s">
        <v>212</v>
      </c>
      <c r="T2687" s="5">
        <v>1998</v>
      </c>
      <c r="U2687" s="233">
        <v>35923</v>
      </c>
      <c r="V2687" s="233" t="str">
        <f t="shared" si="87"/>
        <v>0508</v>
      </c>
      <c r="W2687" s="4">
        <f t="shared" si="88"/>
        <v>1998</v>
      </c>
    </row>
    <row r="2688" spans="19:23" x14ac:dyDescent="0.2">
      <c r="S2688" s="28" t="s">
        <v>213</v>
      </c>
      <c r="T2688" s="5">
        <v>1998</v>
      </c>
      <c r="U2688" s="233">
        <v>35924</v>
      </c>
      <c r="V2688" s="233" t="str">
        <f t="shared" si="87"/>
        <v>0509</v>
      </c>
      <c r="W2688" s="4">
        <f t="shared" si="88"/>
        <v>1998</v>
      </c>
    </row>
    <row r="2689" spans="19:23" x14ac:dyDescent="0.2">
      <c r="S2689" s="28" t="s">
        <v>214</v>
      </c>
      <c r="T2689" s="5">
        <v>1998</v>
      </c>
      <c r="U2689" s="233">
        <v>35925</v>
      </c>
      <c r="V2689" s="233" t="str">
        <f t="shared" si="87"/>
        <v>0510</v>
      </c>
      <c r="W2689" s="4">
        <f t="shared" si="88"/>
        <v>1998</v>
      </c>
    </row>
    <row r="2690" spans="19:23" x14ac:dyDescent="0.2">
      <c r="S2690" s="28" t="s">
        <v>215</v>
      </c>
      <c r="T2690" s="5">
        <v>1998</v>
      </c>
      <c r="U2690" s="233">
        <v>35926</v>
      </c>
      <c r="V2690" s="233" t="str">
        <f t="shared" si="87"/>
        <v>0511</v>
      </c>
      <c r="W2690" s="4">
        <f t="shared" si="88"/>
        <v>1998</v>
      </c>
    </row>
    <row r="2691" spans="19:23" x14ac:dyDescent="0.2">
      <c r="S2691" s="28" t="s">
        <v>216</v>
      </c>
      <c r="T2691" s="5">
        <v>1998</v>
      </c>
      <c r="U2691" s="233">
        <v>35927</v>
      </c>
      <c r="V2691" s="233" t="str">
        <f t="shared" si="87"/>
        <v>0512</v>
      </c>
      <c r="W2691" s="4">
        <f t="shared" si="88"/>
        <v>1998</v>
      </c>
    </row>
    <row r="2692" spans="19:23" x14ac:dyDescent="0.2">
      <c r="S2692" s="28" t="s">
        <v>217</v>
      </c>
      <c r="T2692" s="5">
        <v>1998</v>
      </c>
      <c r="U2692" s="233">
        <v>35928</v>
      </c>
      <c r="V2692" s="233" t="str">
        <f t="shared" ref="V2692:V2755" si="89">TEXT(MONTH(U2692),"00") &amp;TEXT(DAY(U2692),"00")</f>
        <v>0513</v>
      </c>
      <c r="W2692" s="4">
        <f t="shared" ref="W2692:W2755" si="90">YEAR(U2692)</f>
        <v>1998</v>
      </c>
    </row>
    <row r="2693" spans="19:23" x14ac:dyDescent="0.2">
      <c r="S2693" s="28" t="s">
        <v>218</v>
      </c>
      <c r="T2693" s="5">
        <v>1998</v>
      </c>
      <c r="U2693" s="233">
        <v>35929</v>
      </c>
      <c r="V2693" s="233" t="str">
        <f t="shared" si="89"/>
        <v>0514</v>
      </c>
      <c r="W2693" s="4">
        <f t="shared" si="90"/>
        <v>1998</v>
      </c>
    </row>
    <row r="2694" spans="19:23" x14ac:dyDescent="0.2">
      <c r="S2694" s="28" t="s">
        <v>219</v>
      </c>
      <c r="T2694" s="5">
        <v>1998</v>
      </c>
      <c r="U2694" s="233">
        <v>35930</v>
      </c>
      <c r="V2694" s="233" t="str">
        <f t="shared" si="89"/>
        <v>0515</v>
      </c>
      <c r="W2694" s="4">
        <f t="shared" si="90"/>
        <v>1998</v>
      </c>
    </row>
    <row r="2695" spans="19:23" x14ac:dyDescent="0.2">
      <c r="S2695" s="28" t="s">
        <v>220</v>
      </c>
      <c r="T2695" s="5">
        <v>1998</v>
      </c>
      <c r="U2695" s="233">
        <v>35931</v>
      </c>
      <c r="V2695" s="233" t="str">
        <f t="shared" si="89"/>
        <v>0516</v>
      </c>
      <c r="W2695" s="4">
        <f t="shared" si="90"/>
        <v>1998</v>
      </c>
    </row>
    <row r="2696" spans="19:23" x14ac:dyDescent="0.2">
      <c r="S2696" s="28" t="s">
        <v>221</v>
      </c>
      <c r="T2696" s="5">
        <v>1998</v>
      </c>
      <c r="U2696" s="233">
        <v>35932</v>
      </c>
      <c r="V2696" s="233" t="str">
        <f t="shared" si="89"/>
        <v>0517</v>
      </c>
      <c r="W2696" s="4">
        <f t="shared" si="90"/>
        <v>1998</v>
      </c>
    </row>
    <row r="2697" spans="19:23" x14ac:dyDescent="0.2">
      <c r="S2697" s="28" t="s">
        <v>222</v>
      </c>
      <c r="T2697" s="5">
        <v>1998</v>
      </c>
      <c r="U2697" s="233">
        <v>35933</v>
      </c>
      <c r="V2697" s="233" t="str">
        <f t="shared" si="89"/>
        <v>0518</v>
      </c>
      <c r="W2697" s="4">
        <f t="shared" si="90"/>
        <v>1998</v>
      </c>
    </row>
    <row r="2698" spans="19:23" x14ac:dyDescent="0.2">
      <c r="S2698" s="28" t="s">
        <v>223</v>
      </c>
      <c r="T2698" s="5">
        <v>1998</v>
      </c>
      <c r="U2698" s="233">
        <v>35934</v>
      </c>
      <c r="V2698" s="233" t="str">
        <f t="shared" si="89"/>
        <v>0519</v>
      </c>
      <c r="W2698" s="4">
        <f t="shared" si="90"/>
        <v>1998</v>
      </c>
    </row>
    <row r="2699" spans="19:23" x14ac:dyDescent="0.2">
      <c r="S2699" s="28" t="s">
        <v>224</v>
      </c>
      <c r="T2699" s="5">
        <v>1998</v>
      </c>
      <c r="U2699" s="233">
        <v>35935</v>
      </c>
      <c r="V2699" s="233" t="str">
        <f t="shared" si="89"/>
        <v>0520</v>
      </c>
      <c r="W2699" s="4">
        <f t="shared" si="90"/>
        <v>1998</v>
      </c>
    </row>
    <row r="2700" spans="19:23" x14ac:dyDescent="0.2">
      <c r="S2700" s="28" t="s">
        <v>225</v>
      </c>
      <c r="T2700" s="5">
        <v>1998</v>
      </c>
      <c r="U2700" s="233">
        <v>35936</v>
      </c>
      <c r="V2700" s="233" t="str">
        <f t="shared" si="89"/>
        <v>0521</v>
      </c>
      <c r="W2700" s="4">
        <f t="shared" si="90"/>
        <v>1998</v>
      </c>
    </row>
    <row r="2701" spans="19:23" x14ac:dyDescent="0.2">
      <c r="S2701" s="28" t="s">
        <v>226</v>
      </c>
      <c r="T2701" s="5">
        <v>1998</v>
      </c>
      <c r="U2701" s="233">
        <v>35937</v>
      </c>
      <c r="V2701" s="233" t="str">
        <f t="shared" si="89"/>
        <v>0522</v>
      </c>
      <c r="W2701" s="4">
        <f t="shared" si="90"/>
        <v>1998</v>
      </c>
    </row>
    <row r="2702" spans="19:23" x14ac:dyDescent="0.2">
      <c r="S2702" s="28" t="s">
        <v>227</v>
      </c>
      <c r="T2702" s="5">
        <v>1998</v>
      </c>
      <c r="U2702" s="233">
        <v>35938</v>
      </c>
      <c r="V2702" s="233" t="str">
        <f t="shared" si="89"/>
        <v>0523</v>
      </c>
      <c r="W2702" s="4">
        <f t="shared" si="90"/>
        <v>1998</v>
      </c>
    </row>
    <row r="2703" spans="19:23" x14ac:dyDescent="0.2">
      <c r="S2703" s="28" t="s">
        <v>228</v>
      </c>
      <c r="T2703" s="5">
        <v>1998</v>
      </c>
      <c r="U2703" s="233">
        <v>35939</v>
      </c>
      <c r="V2703" s="233" t="str">
        <f t="shared" si="89"/>
        <v>0524</v>
      </c>
      <c r="W2703" s="4">
        <f t="shared" si="90"/>
        <v>1998</v>
      </c>
    </row>
    <row r="2704" spans="19:23" x14ac:dyDescent="0.2">
      <c r="S2704" s="28" t="s">
        <v>229</v>
      </c>
      <c r="T2704" s="5">
        <v>1998</v>
      </c>
      <c r="U2704" s="233">
        <v>35940</v>
      </c>
      <c r="V2704" s="233" t="str">
        <f t="shared" si="89"/>
        <v>0525</v>
      </c>
      <c r="W2704" s="4">
        <f t="shared" si="90"/>
        <v>1998</v>
      </c>
    </row>
    <row r="2705" spans="19:23" x14ac:dyDescent="0.2">
      <c r="S2705" s="28" t="s">
        <v>230</v>
      </c>
      <c r="T2705" s="5">
        <v>1998</v>
      </c>
      <c r="U2705" s="233">
        <v>35941</v>
      </c>
      <c r="V2705" s="233" t="str">
        <f t="shared" si="89"/>
        <v>0526</v>
      </c>
      <c r="W2705" s="4">
        <f t="shared" si="90"/>
        <v>1998</v>
      </c>
    </row>
    <row r="2706" spans="19:23" x14ac:dyDescent="0.2">
      <c r="S2706" s="28" t="s">
        <v>231</v>
      </c>
      <c r="T2706" s="5">
        <v>1998</v>
      </c>
      <c r="U2706" s="233">
        <v>35942</v>
      </c>
      <c r="V2706" s="233" t="str">
        <f t="shared" si="89"/>
        <v>0527</v>
      </c>
      <c r="W2706" s="4">
        <f t="shared" si="90"/>
        <v>1998</v>
      </c>
    </row>
    <row r="2707" spans="19:23" x14ac:dyDescent="0.2">
      <c r="S2707" s="28" t="s">
        <v>232</v>
      </c>
      <c r="T2707" s="5">
        <v>1998</v>
      </c>
      <c r="U2707" s="233">
        <v>35943</v>
      </c>
      <c r="V2707" s="233" t="str">
        <f t="shared" si="89"/>
        <v>0528</v>
      </c>
      <c r="W2707" s="4">
        <f t="shared" si="90"/>
        <v>1998</v>
      </c>
    </row>
    <row r="2708" spans="19:23" x14ac:dyDescent="0.2">
      <c r="S2708" s="28" t="s">
        <v>233</v>
      </c>
      <c r="T2708" s="5">
        <v>1998</v>
      </c>
      <c r="U2708" s="233">
        <v>35944</v>
      </c>
      <c r="V2708" s="233" t="str">
        <f t="shared" si="89"/>
        <v>0529</v>
      </c>
      <c r="W2708" s="4">
        <f t="shared" si="90"/>
        <v>1998</v>
      </c>
    </row>
    <row r="2709" spans="19:23" x14ac:dyDescent="0.2">
      <c r="S2709" s="28" t="s">
        <v>234</v>
      </c>
      <c r="T2709" s="5">
        <v>1998</v>
      </c>
      <c r="U2709" s="233">
        <v>35945</v>
      </c>
      <c r="V2709" s="233" t="str">
        <f t="shared" si="89"/>
        <v>0530</v>
      </c>
      <c r="W2709" s="4">
        <f t="shared" si="90"/>
        <v>1998</v>
      </c>
    </row>
    <row r="2710" spans="19:23" x14ac:dyDescent="0.2">
      <c r="S2710" s="28" t="s">
        <v>235</v>
      </c>
      <c r="T2710" s="5">
        <v>1998</v>
      </c>
      <c r="U2710" s="233">
        <v>35946</v>
      </c>
      <c r="V2710" s="233" t="str">
        <f t="shared" si="89"/>
        <v>0531</v>
      </c>
      <c r="W2710" s="4">
        <f t="shared" si="90"/>
        <v>1998</v>
      </c>
    </row>
    <row r="2711" spans="19:23" x14ac:dyDescent="0.2">
      <c r="S2711" s="28" t="s">
        <v>236</v>
      </c>
      <c r="T2711" s="5">
        <v>1998</v>
      </c>
      <c r="U2711" s="233">
        <v>35947</v>
      </c>
      <c r="V2711" s="233" t="str">
        <f t="shared" si="89"/>
        <v>0601</v>
      </c>
      <c r="W2711" s="4">
        <f t="shared" si="90"/>
        <v>1998</v>
      </c>
    </row>
    <row r="2712" spans="19:23" x14ac:dyDescent="0.2">
      <c r="S2712" s="28" t="s">
        <v>237</v>
      </c>
      <c r="T2712" s="5">
        <v>1998</v>
      </c>
      <c r="U2712" s="233">
        <v>35948</v>
      </c>
      <c r="V2712" s="233" t="str">
        <f t="shared" si="89"/>
        <v>0602</v>
      </c>
      <c r="W2712" s="4">
        <f t="shared" si="90"/>
        <v>1998</v>
      </c>
    </row>
    <row r="2713" spans="19:23" x14ac:dyDescent="0.2">
      <c r="S2713" s="28" t="s">
        <v>238</v>
      </c>
      <c r="T2713" s="5">
        <v>1998</v>
      </c>
      <c r="U2713" s="233">
        <v>35949</v>
      </c>
      <c r="V2713" s="233" t="str">
        <f t="shared" si="89"/>
        <v>0603</v>
      </c>
      <c r="W2713" s="4">
        <f t="shared" si="90"/>
        <v>1998</v>
      </c>
    </row>
    <row r="2714" spans="19:23" x14ac:dyDescent="0.2">
      <c r="S2714" s="28" t="s">
        <v>239</v>
      </c>
      <c r="T2714" s="5">
        <v>1998</v>
      </c>
      <c r="U2714" s="233">
        <v>35950</v>
      </c>
      <c r="V2714" s="233" t="str">
        <f t="shared" si="89"/>
        <v>0604</v>
      </c>
      <c r="W2714" s="4">
        <f t="shared" si="90"/>
        <v>1998</v>
      </c>
    </row>
    <row r="2715" spans="19:23" x14ac:dyDescent="0.2">
      <c r="S2715" s="28" t="s">
        <v>240</v>
      </c>
      <c r="T2715" s="5">
        <v>1998</v>
      </c>
      <c r="U2715" s="233">
        <v>35951</v>
      </c>
      <c r="V2715" s="233" t="str">
        <f t="shared" si="89"/>
        <v>0605</v>
      </c>
      <c r="W2715" s="4">
        <f t="shared" si="90"/>
        <v>1998</v>
      </c>
    </row>
    <row r="2716" spans="19:23" x14ac:dyDescent="0.2">
      <c r="S2716" s="28" t="s">
        <v>241</v>
      </c>
      <c r="T2716" s="5">
        <v>1998</v>
      </c>
      <c r="U2716" s="233">
        <v>35952</v>
      </c>
      <c r="V2716" s="233" t="str">
        <f t="shared" si="89"/>
        <v>0606</v>
      </c>
      <c r="W2716" s="4">
        <f t="shared" si="90"/>
        <v>1998</v>
      </c>
    </row>
    <row r="2717" spans="19:23" x14ac:dyDescent="0.2">
      <c r="S2717" s="28" t="s">
        <v>242</v>
      </c>
      <c r="T2717" s="5">
        <v>1998</v>
      </c>
      <c r="U2717" s="233">
        <v>35953</v>
      </c>
      <c r="V2717" s="233" t="str">
        <f t="shared" si="89"/>
        <v>0607</v>
      </c>
      <c r="W2717" s="4">
        <f t="shared" si="90"/>
        <v>1998</v>
      </c>
    </row>
    <row r="2718" spans="19:23" x14ac:dyDescent="0.2">
      <c r="S2718" s="28" t="s">
        <v>243</v>
      </c>
      <c r="T2718" s="5">
        <v>1998</v>
      </c>
      <c r="U2718" s="233">
        <v>35954</v>
      </c>
      <c r="V2718" s="233" t="str">
        <f t="shared" si="89"/>
        <v>0608</v>
      </c>
      <c r="W2718" s="4">
        <f t="shared" si="90"/>
        <v>1998</v>
      </c>
    </row>
    <row r="2719" spans="19:23" x14ac:dyDescent="0.2">
      <c r="S2719" s="28" t="s">
        <v>244</v>
      </c>
      <c r="T2719" s="5">
        <v>1998</v>
      </c>
      <c r="U2719" s="233">
        <v>35955</v>
      </c>
      <c r="V2719" s="233" t="str">
        <f t="shared" si="89"/>
        <v>0609</v>
      </c>
      <c r="W2719" s="4">
        <f t="shared" si="90"/>
        <v>1998</v>
      </c>
    </row>
    <row r="2720" spans="19:23" x14ac:dyDescent="0.2">
      <c r="S2720" s="28" t="s">
        <v>245</v>
      </c>
      <c r="T2720" s="5">
        <v>1998</v>
      </c>
      <c r="U2720" s="233">
        <v>35956</v>
      </c>
      <c r="V2720" s="233" t="str">
        <f t="shared" si="89"/>
        <v>0610</v>
      </c>
      <c r="W2720" s="4">
        <f t="shared" si="90"/>
        <v>1998</v>
      </c>
    </row>
    <row r="2721" spans="19:23" x14ac:dyDescent="0.2">
      <c r="S2721" s="28" t="s">
        <v>246</v>
      </c>
      <c r="T2721" s="5">
        <v>1998</v>
      </c>
      <c r="U2721" s="233">
        <v>35957</v>
      </c>
      <c r="V2721" s="233" t="str">
        <f t="shared" si="89"/>
        <v>0611</v>
      </c>
      <c r="W2721" s="4">
        <f t="shared" si="90"/>
        <v>1998</v>
      </c>
    </row>
    <row r="2722" spans="19:23" x14ac:dyDescent="0.2">
      <c r="S2722" s="28" t="s">
        <v>247</v>
      </c>
      <c r="T2722" s="5">
        <v>1998</v>
      </c>
      <c r="U2722" s="233">
        <v>35958</v>
      </c>
      <c r="V2722" s="233" t="str">
        <f t="shared" si="89"/>
        <v>0612</v>
      </c>
      <c r="W2722" s="4">
        <f t="shared" si="90"/>
        <v>1998</v>
      </c>
    </row>
    <row r="2723" spans="19:23" x14ac:dyDescent="0.2">
      <c r="S2723" s="28" t="s">
        <v>248</v>
      </c>
      <c r="T2723" s="5">
        <v>1998</v>
      </c>
      <c r="U2723" s="233">
        <v>35959</v>
      </c>
      <c r="V2723" s="233" t="str">
        <f t="shared" si="89"/>
        <v>0613</v>
      </c>
      <c r="W2723" s="4">
        <f t="shared" si="90"/>
        <v>1998</v>
      </c>
    </row>
    <row r="2724" spans="19:23" x14ac:dyDescent="0.2">
      <c r="S2724" s="28" t="s">
        <v>249</v>
      </c>
      <c r="T2724" s="5">
        <v>1998</v>
      </c>
      <c r="U2724" s="233">
        <v>35960</v>
      </c>
      <c r="V2724" s="233" t="str">
        <f t="shared" si="89"/>
        <v>0614</v>
      </c>
      <c r="W2724" s="4">
        <f t="shared" si="90"/>
        <v>1998</v>
      </c>
    </row>
    <row r="2725" spans="19:23" x14ac:dyDescent="0.2">
      <c r="S2725" s="28" t="s">
        <v>250</v>
      </c>
      <c r="T2725" s="5">
        <v>1998</v>
      </c>
      <c r="U2725" s="233">
        <v>35961</v>
      </c>
      <c r="V2725" s="233" t="str">
        <f t="shared" si="89"/>
        <v>0615</v>
      </c>
      <c r="W2725" s="4">
        <f t="shared" si="90"/>
        <v>1998</v>
      </c>
    </row>
    <row r="2726" spans="19:23" x14ac:dyDescent="0.2">
      <c r="S2726" s="28" t="s">
        <v>251</v>
      </c>
      <c r="T2726" s="5">
        <v>1998</v>
      </c>
      <c r="U2726" s="233">
        <v>35962</v>
      </c>
      <c r="V2726" s="233" t="str">
        <f t="shared" si="89"/>
        <v>0616</v>
      </c>
      <c r="W2726" s="4">
        <f t="shared" si="90"/>
        <v>1998</v>
      </c>
    </row>
    <row r="2727" spans="19:23" x14ac:dyDescent="0.2">
      <c r="S2727" s="28" t="s">
        <v>252</v>
      </c>
      <c r="T2727" s="5">
        <v>1998</v>
      </c>
      <c r="U2727" s="233">
        <v>35963</v>
      </c>
      <c r="V2727" s="233" t="str">
        <f t="shared" si="89"/>
        <v>0617</v>
      </c>
      <c r="W2727" s="4">
        <f t="shared" si="90"/>
        <v>1998</v>
      </c>
    </row>
    <row r="2728" spans="19:23" x14ac:dyDescent="0.2">
      <c r="S2728" s="28" t="s">
        <v>253</v>
      </c>
      <c r="T2728" s="5">
        <v>1998</v>
      </c>
      <c r="U2728" s="233">
        <v>35964</v>
      </c>
      <c r="V2728" s="233" t="str">
        <f t="shared" si="89"/>
        <v>0618</v>
      </c>
      <c r="W2728" s="4">
        <f t="shared" si="90"/>
        <v>1998</v>
      </c>
    </row>
    <row r="2729" spans="19:23" x14ac:dyDescent="0.2">
      <c r="S2729" s="28" t="s">
        <v>254</v>
      </c>
      <c r="T2729" s="5">
        <v>1998</v>
      </c>
      <c r="U2729" s="233">
        <v>35965</v>
      </c>
      <c r="V2729" s="233" t="str">
        <f t="shared" si="89"/>
        <v>0619</v>
      </c>
      <c r="W2729" s="4">
        <f t="shared" si="90"/>
        <v>1998</v>
      </c>
    </row>
    <row r="2730" spans="19:23" x14ac:dyDescent="0.2">
      <c r="S2730" s="28" t="s">
        <v>255</v>
      </c>
      <c r="T2730" s="5">
        <v>1998</v>
      </c>
      <c r="U2730" s="233">
        <v>35966</v>
      </c>
      <c r="V2730" s="233" t="str">
        <f t="shared" si="89"/>
        <v>0620</v>
      </c>
      <c r="W2730" s="4">
        <f t="shared" si="90"/>
        <v>1998</v>
      </c>
    </row>
    <row r="2731" spans="19:23" x14ac:dyDescent="0.2">
      <c r="S2731" s="28" t="s">
        <v>256</v>
      </c>
      <c r="T2731" s="5">
        <v>1998</v>
      </c>
      <c r="U2731" s="233">
        <v>35967</v>
      </c>
      <c r="V2731" s="233" t="str">
        <f t="shared" si="89"/>
        <v>0621</v>
      </c>
      <c r="W2731" s="4">
        <f t="shared" si="90"/>
        <v>1998</v>
      </c>
    </row>
    <row r="2732" spans="19:23" x14ac:dyDescent="0.2">
      <c r="S2732" s="28" t="s">
        <v>257</v>
      </c>
      <c r="T2732" s="5">
        <v>1998</v>
      </c>
      <c r="U2732" s="233">
        <v>35968</v>
      </c>
      <c r="V2732" s="233" t="str">
        <f t="shared" si="89"/>
        <v>0622</v>
      </c>
      <c r="W2732" s="4">
        <f t="shared" si="90"/>
        <v>1998</v>
      </c>
    </row>
    <row r="2733" spans="19:23" x14ac:dyDescent="0.2">
      <c r="S2733" s="28" t="s">
        <v>258</v>
      </c>
      <c r="T2733" s="5">
        <v>1998</v>
      </c>
      <c r="U2733" s="233">
        <v>35969</v>
      </c>
      <c r="V2733" s="233" t="str">
        <f t="shared" si="89"/>
        <v>0623</v>
      </c>
      <c r="W2733" s="4">
        <f t="shared" si="90"/>
        <v>1998</v>
      </c>
    </row>
    <row r="2734" spans="19:23" x14ac:dyDescent="0.2">
      <c r="S2734" s="28" t="s">
        <v>259</v>
      </c>
      <c r="T2734" s="5">
        <v>1998</v>
      </c>
      <c r="U2734" s="233">
        <v>35970</v>
      </c>
      <c r="V2734" s="233" t="str">
        <f t="shared" si="89"/>
        <v>0624</v>
      </c>
      <c r="W2734" s="4">
        <f t="shared" si="90"/>
        <v>1998</v>
      </c>
    </row>
    <row r="2735" spans="19:23" x14ac:dyDescent="0.2">
      <c r="S2735" s="28" t="s">
        <v>260</v>
      </c>
      <c r="T2735" s="5">
        <v>1998</v>
      </c>
      <c r="U2735" s="233">
        <v>35971</v>
      </c>
      <c r="V2735" s="233" t="str">
        <f t="shared" si="89"/>
        <v>0625</v>
      </c>
      <c r="W2735" s="4">
        <f t="shared" si="90"/>
        <v>1998</v>
      </c>
    </row>
    <row r="2736" spans="19:23" x14ac:dyDescent="0.2">
      <c r="S2736" s="28" t="s">
        <v>261</v>
      </c>
      <c r="T2736" s="5">
        <v>1998</v>
      </c>
      <c r="U2736" s="233">
        <v>35972</v>
      </c>
      <c r="V2736" s="233" t="str">
        <f t="shared" si="89"/>
        <v>0626</v>
      </c>
      <c r="W2736" s="4">
        <f t="shared" si="90"/>
        <v>1998</v>
      </c>
    </row>
    <row r="2737" spans="19:23" x14ac:dyDescent="0.2">
      <c r="S2737" s="28" t="s">
        <v>262</v>
      </c>
      <c r="T2737" s="5">
        <v>1998</v>
      </c>
      <c r="U2737" s="233">
        <v>35973</v>
      </c>
      <c r="V2737" s="233" t="str">
        <f t="shared" si="89"/>
        <v>0627</v>
      </c>
      <c r="W2737" s="4">
        <f t="shared" si="90"/>
        <v>1998</v>
      </c>
    </row>
    <row r="2738" spans="19:23" x14ac:dyDescent="0.2">
      <c r="S2738" s="28" t="s">
        <v>263</v>
      </c>
      <c r="T2738" s="5">
        <v>1998</v>
      </c>
      <c r="U2738" s="233">
        <v>35974</v>
      </c>
      <c r="V2738" s="233" t="str">
        <f t="shared" si="89"/>
        <v>0628</v>
      </c>
      <c r="W2738" s="4">
        <f t="shared" si="90"/>
        <v>1998</v>
      </c>
    </row>
    <row r="2739" spans="19:23" x14ac:dyDescent="0.2">
      <c r="S2739" s="28" t="s">
        <v>264</v>
      </c>
      <c r="T2739" s="5">
        <v>1998</v>
      </c>
      <c r="U2739" s="233">
        <v>35975</v>
      </c>
      <c r="V2739" s="233" t="str">
        <f t="shared" si="89"/>
        <v>0629</v>
      </c>
      <c r="W2739" s="4">
        <f t="shared" si="90"/>
        <v>1998</v>
      </c>
    </row>
    <row r="2740" spans="19:23" x14ac:dyDescent="0.2">
      <c r="S2740" s="28" t="s">
        <v>265</v>
      </c>
      <c r="T2740" s="5">
        <v>1998</v>
      </c>
      <c r="U2740" s="233">
        <v>35976</v>
      </c>
      <c r="V2740" s="233" t="str">
        <f t="shared" si="89"/>
        <v>0630</v>
      </c>
      <c r="W2740" s="4">
        <f t="shared" si="90"/>
        <v>1998</v>
      </c>
    </row>
    <row r="2741" spans="19:23" x14ac:dyDescent="0.2">
      <c r="S2741" s="28" t="s">
        <v>266</v>
      </c>
      <c r="T2741" s="5">
        <v>1998</v>
      </c>
      <c r="U2741" s="233">
        <v>35977</v>
      </c>
      <c r="V2741" s="233" t="str">
        <f t="shared" si="89"/>
        <v>0701</v>
      </c>
      <c r="W2741" s="4">
        <f t="shared" si="90"/>
        <v>1998</v>
      </c>
    </row>
    <row r="2742" spans="19:23" x14ac:dyDescent="0.2">
      <c r="S2742" s="28" t="s">
        <v>267</v>
      </c>
      <c r="T2742" s="5">
        <v>1998</v>
      </c>
      <c r="U2742" s="233">
        <v>35978</v>
      </c>
      <c r="V2742" s="233" t="str">
        <f t="shared" si="89"/>
        <v>0702</v>
      </c>
      <c r="W2742" s="4">
        <f t="shared" si="90"/>
        <v>1998</v>
      </c>
    </row>
    <row r="2743" spans="19:23" x14ac:dyDescent="0.2">
      <c r="S2743" s="28" t="s">
        <v>268</v>
      </c>
      <c r="T2743" s="5">
        <v>1998</v>
      </c>
      <c r="U2743" s="233">
        <v>35979</v>
      </c>
      <c r="V2743" s="233" t="str">
        <f t="shared" si="89"/>
        <v>0703</v>
      </c>
      <c r="W2743" s="4">
        <f t="shared" si="90"/>
        <v>1998</v>
      </c>
    </row>
    <row r="2744" spans="19:23" x14ac:dyDescent="0.2">
      <c r="S2744" s="28" t="s">
        <v>269</v>
      </c>
      <c r="T2744" s="5">
        <v>1998</v>
      </c>
      <c r="U2744" s="233">
        <v>35980</v>
      </c>
      <c r="V2744" s="233" t="str">
        <f t="shared" si="89"/>
        <v>0704</v>
      </c>
      <c r="W2744" s="4">
        <f t="shared" si="90"/>
        <v>1998</v>
      </c>
    </row>
    <row r="2745" spans="19:23" x14ac:dyDescent="0.2">
      <c r="S2745" s="28" t="s">
        <v>270</v>
      </c>
      <c r="T2745" s="5">
        <v>1998</v>
      </c>
      <c r="U2745" s="233">
        <v>35981</v>
      </c>
      <c r="V2745" s="233" t="str">
        <f t="shared" si="89"/>
        <v>0705</v>
      </c>
      <c r="W2745" s="4">
        <f t="shared" si="90"/>
        <v>1998</v>
      </c>
    </row>
    <row r="2746" spans="19:23" x14ac:dyDescent="0.2">
      <c r="S2746" s="28" t="s">
        <v>271</v>
      </c>
      <c r="T2746" s="5">
        <v>1998</v>
      </c>
      <c r="U2746" s="233">
        <v>35982</v>
      </c>
      <c r="V2746" s="233" t="str">
        <f t="shared" si="89"/>
        <v>0706</v>
      </c>
      <c r="W2746" s="4">
        <f t="shared" si="90"/>
        <v>1998</v>
      </c>
    </row>
    <row r="2747" spans="19:23" x14ac:dyDescent="0.2">
      <c r="S2747" s="28" t="s">
        <v>272</v>
      </c>
      <c r="T2747" s="5">
        <v>1998</v>
      </c>
      <c r="U2747" s="233">
        <v>35983</v>
      </c>
      <c r="V2747" s="233" t="str">
        <f t="shared" si="89"/>
        <v>0707</v>
      </c>
      <c r="W2747" s="4">
        <f t="shared" si="90"/>
        <v>1998</v>
      </c>
    </row>
    <row r="2748" spans="19:23" x14ac:dyDescent="0.2">
      <c r="S2748" s="28" t="s">
        <v>273</v>
      </c>
      <c r="T2748" s="5">
        <v>1998</v>
      </c>
      <c r="U2748" s="233">
        <v>35984</v>
      </c>
      <c r="V2748" s="233" t="str">
        <f t="shared" si="89"/>
        <v>0708</v>
      </c>
      <c r="W2748" s="4">
        <f t="shared" si="90"/>
        <v>1998</v>
      </c>
    </row>
    <row r="2749" spans="19:23" x14ac:dyDescent="0.2">
      <c r="S2749" s="28" t="s">
        <v>274</v>
      </c>
      <c r="T2749" s="5">
        <v>1998</v>
      </c>
      <c r="U2749" s="233">
        <v>35985</v>
      </c>
      <c r="V2749" s="233" t="str">
        <f t="shared" si="89"/>
        <v>0709</v>
      </c>
      <c r="W2749" s="4">
        <f t="shared" si="90"/>
        <v>1998</v>
      </c>
    </row>
    <row r="2750" spans="19:23" x14ac:dyDescent="0.2">
      <c r="S2750" s="28" t="s">
        <v>275</v>
      </c>
      <c r="T2750" s="5">
        <v>1998</v>
      </c>
      <c r="U2750" s="233">
        <v>35986</v>
      </c>
      <c r="V2750" s="233" t="str">
        <f t="shared" si="89"/>
        <v>0710</v>
      </c>
      <c r="W2750" s="4">
        <f t="shared" si="90"/>
        <v>1998</v>
      </c>
    </row>
    <row r="2751" spans="19:23" x14ac:dyDescent="0.2">
      <c r="S2751" s="28" t="s">
        <v>276</v>
      </c>
      <c r="T2751" s="5">
        <v>1998</v>
      </c>
      <c r="U2751" s="233">
        <v>35987</v>
      </c>
      <c r="V2751" s="233" t="str">
        <f t="shared" si="89"/>
        <v>0711</v>
      </c>
      <c r="W2751" s="4">
        <f t="shared" si="90"/>
        <v>1998</v>
      </c>
    </row>
    <row r="2752" spans="19:23" x14ac:dyDescent="0.2">
      <c r="S2752" s="28" t="s">
        <v>277</v>
      </c>
      <c r="T2752" s="5">
        <v>1998</v>
      </c>
      <c r="U2752" s="233">
        <v>35988</v>
      </c>
      <c r="V2752" s="233" t="str">
        <f t="shared" si="89"/>
        <v>0712</v>
      </c>
      <c r="W2752" s="4">
        <f t="shared" si="90"/>
        <v>1998</v>
      </c>
    </row>
    <row r="2753" spans="19:23" x14ac:dyDescent="0.2">
      <c r="S2753" s="28" t="s">
        <v>278</v>
      </c>
      <c r="T2753" s="5">
        <v>1998</v>
      </c>
      <c r="U2753" s="233">
        <v>35989</v>
      </c>
      <c r="V2753" s="233" t="str">
        <f t="shared" si="89"/>
        <v>0713</v>
      </c>
      <c r="W2753" s="4">
        <f t="shared" si="90"/>
        <v>1998</v>
      </c>
    </row>
    <row r="2754" spans="19:23" x14ac:dyDescent="0.2">
      <c r="S2754" s="28" t="s">
        <v>279</v>
      </c>
      <c r="T2754" s="5">
        <v>1998</v>
      </c>
      <c r="U2754" s="233">
        <v>35990</v>
      </c>
      <c r="V2754" s="233" t="str">
        <f t="shared" si="89"/>
        <v>0714</v>
      </c>
      <c r="W2754" s="4">
        <f t="shared" si="90"/>
        <v>1998</v>
      </c>
    </row>
    <row r="2755" spans="19:23" x14ac:dyDescent="0.2">
      <c r="S2755" s="28" t="s">
        <v>280</v>
      </c>
      <c r="T2755" s="5">
        <v>1998</v>
      </c>
      <c r="U2755" s="233">
        <v>35991</v>
      </c>
      <c r="V2755" s="233" t="str">
        <f t="shared" si="89"/>
        <v>0715</v>
      </c>
      <c r="W2755" s="4">
        <f t="shared" si="90"/>
        <v>1998</v>
      </c>
    </row>
    <row r="2756" spans="19:23" x14ac:dyDescent="0.2">
      <c r="S2756" s="28" t="s">
        <v>281</v>
      </c>
      <c r="T2756" s="5">
        <v>1998</v>
      </c>
      <c r="U2756" s="233">
        <v>35992</v>
      </c>
      <c r="V2756" s="233" t="str">
        <f t="shared" ref="V2756:V2819" si="91">TEXT(MONTH(U2756),"00") &amp;TEXT(DAY(U2756),"00")</f>
        <v>0716</v>
      </c>
      <c r="W2756" s="4">
        <f t="shared" ref="W2756:W2819" si="92">YEAR(U2756)</f>
        <v>1998</v>
      </c>
    </row>
    <row r="2757" spans="19:23" x14ac:dyDescent="0.2">
      <c r="S2757" s="28" t="s">
        <v>282</v>
      </c>
      <c r="T2757" s="5">
        <v>1998</v>
      </c>
      <c r="U2757" s="233">
        <v>35993</v>
      </c>
      <c r="V2757" s="233" t="str">
        <f t="shared" si="91"/>
        <v>0717</v>
      </c>
      <c r="W2757" s="4">
        <f t="shared" si="92"/>
        <v>1998</v>
      </c>
    </row>
    <row r="2758" spans="19:23" x14ac:dyDescent="0.2">
      <c r="S2758" s="28" t="s">
        <v>283</v>
      </c>
      <c r="T2758" s="5">
        <v>1998</v>
      </c>
      <c r="U2758" s="233">
        <v>35994</v>
      </c>
      <c r="V2758" s="233" t="str">
        <f t="shared" si="91"/>
        <v>0718</v>
      </c>
      <c r="W2758" s="4">
        <f t="shared" si="92"/>
        <v>1998</v>
      </c>
    </row>
    <row r="2759" spans="19:23" x14ac:dyDescent="0.2">
      <c r="S2759" s="28" t="s">
        <v>284</v>
      </c>
      <c r="T2759" s="5">
        <v>1998</v>
      </c>
      <c r="U2759" s="233">
        <v>35995</v>
      </c>
      <c r="V2759" s="233" t="str">
        <f t="shared" si="91"/>
        <v>0719</v>
      </c>
      <c r="W2759" s="4">
        <f t="shared" si="92"/>
        <v>1998</v>
      </c>
    </row>
    <row r="2760" spans="19:23" x14ac:dyDescent="0.2">
      <c r="S2760" s="28" t="s">
        <v>285</v>
      </c>
      <c r="T2760" s="5">
        <v>1998</v>
      </c>
      <c r="U2760" s="233">
        <v>35996</v>
      </c>
      <c r="V2760" s="233" t="str">
        <f t="shared" si="91"/>
        <v>0720</v>
      </c>
      <c r="W2760" s="4">
        <f t="shared" si="92"/>
        <v>1998</v>
      </c>
    </row>
    <row r="2761" spans="19:23" x14ac:dyDescent="0.2">
      <c r="S2761" s="28" t="s">
        <v>286</v>
      </c>
      <c r="T2761" s="5">
        <v>1998</v>
      </c>
      <c r="U2761" s="233">
        <v>35997</v>
      </c>
      <c r="V2761" s="233" t="str">
        <f t="shared" si="91"/>
        <v>0721</v>
      </c>
      <c r="W2761" s="4">
        <f t="shared" si="92"/>
        <v>1998</v>
      </c>
    </row>
    <row r="2762" spans="19:23" x14ac:dyDescent="0.2">
      <c r="S2762" s="28" t="s">
        <v>287</v>
      </c>
      <c r="T2762" s="5">
        <v>1998</v>
      </c>
      <c r="U2762" s="233">
        <v>35998</v>
      </c>
      <c r="V2762" s="233" t="str">
        <f t="shared" si="91"/>
        <v>0722</v>
      </c>
      <c r="W2762" s="4">
        <f t="shared" si="92"/>
        <v>1998</v>
      </c>
    </row>
    <row r="2763" spans="19:23" x14ac:dyDescent="0.2">
      <c r="S2763" s="28" t="s">
        <v>288</v>
      </c>
      <c r="T2763" s="5">
        <v>1998</v>
      </c>
      <c r="U2763" s="233">
        <v>35999</v>
      </c>
      <c r="V2763" s="233" t="str">
        <f t="shared" si="91"/>
        <v>0723</v>
      </c>
      <c r="W2763" s="4">
        <f t="shared" si="92"/>
        <v>1998</v>
      </c>
    </row>
    <row r="2764" spans="19:23" x14ac:dyDescent="0.2">
      <c r="S2764" s="28" t="s">
        <v>289</v>
      </c>
      <c r="T2764" s="5">
        <v>1998</v>
      </c>
      <c r="U2764" s="233">
        <v>36000</v>
      </c>
      <c r="V2764" s="233" t="str">
        <f t="shared" si="91"/>
        <v>0724</v>
      </c>
      <c r="W2764" s="4">
        <f t="shared" si="92"/>
        <v>1998</v>
      </c>
    </row>
    <row r="2765" spans="19:23" x14ac:dyDescent="0.2">
      <c r="S2765" s="28" t="s">
        <v>290</v>
      </c>
      <c r="T2765" s="5">
        <v>1998</v>
      </c>
      <c r="U2765" s="233">
        <v>36001</v>
      </c>
      <c r="V2765" s="233" t="str">
        <f t="shared" si="91"/>
        <v>0725</v>
      </c>
      <c r="W2765" s="4">
        <f t="shared" si="92"/>
        <v>1998</v>
      </c>
    </row>
    <row r="2766" spans="19:23" x14ac:dyDescent="0.2">
      <c r="S2766" s="28" t="s">
        <v>291</v>
      </c>
      <c r="T2766" s="5">
        <v>1998</v>
      </c>
      <c r="U2766" s="233">
        <v>36002</v>
      </c>
      <c r="V2766" s="233" t="str">
        <f t="shared" si="91"/>
        <v>0726</v>
      </c>
      <c r="W2766" s="4">
        <f t="shared" si="92"/>
        <v>1998</v>
      </c>
    </row>
    <row r="2767" spans="19:23" x14ac:dyDescent="0.2">
      <c r="S2767" s="28" t="s">
        <v>292</v>
      </c>
      <c r="T2767" s="5">
        <v>1998</v>
      </c>
      <c r="U2767" s="233">
        <v>36003</v>
      </c>
      <c r="V2767" s="233" t="str">
        <f t="shared" si="91"/>
        <v>0727</v>
      </c>
      <c r="W2767" s="4">
        <f t="shared" si="92"/>
        <v>1998</v>
      </c>
    </row>
    <row r="2768" spans="19:23" x14ac:dyDescent="0.2">
      <c r="S2768" s="28" t="s">
        <v>293</v>
      </c>
      <c r="T2768" s="5">
        <v>1998</v>
      </c>
      <c r="U2768" s="233">
        <v>36004</v>
      </c>
      <c r="V2768" s="233" t="str">
        <f t="shared" si="91"/>
        <v>0728</v>
      </c>
      <c r="W2768" s="4">
        <f t="shared" si="92"/>
        <v>1998</v>
      </c>
    </row>
    <row r="2769" spans="19:23" x14ac:dyDescent="0.2">
      <c r="S2769" s="28" t="s">
        <v>294</v>
      </c>
      <c r="T2769" s="5">
        <v>1998</v>
      </c>
      <c r="U2769" s="233">
        <v>36005</v>
      </c>
      <c r="V2769" s="233" t="str">
        <f t="shared" si="91"/>
        <v>0729</v>
      </c>
      <c r="W2769" s="4">
        <f t="shared" si="92"/>
        <v>1998</v>
      </c>
    </row>
    <row r="2770" spans="19:23" x14ac:dyDescent="0.2">
      <c r="S2770" s="28" t="s">
        <v>295</v>
      </c>
      <c r="T2770" s="5">
        <v>1998</v>
      </c>
      <c r="U2770" s="233">
        <v>36006</v>
      </c>
      <c r="V2770" s="233" t="str">
        <f t="shared" si="91"/>
        <v>0730</v>
      </c>
      <c r="W2770" s="4">
        <f t="shared" si="92"/>
        <v>1998</v>
      </c>
    </row>
    <row r="2771" spans="19:23" x14ac:dyDescent="0.2">
      <c r="S2771" s="28" t="s">
        <v>296</v>
      </c>
      <c r="T2771" s="5">
        <v>1998</v>
      </c>
      <c r="U2771" s="233">
        <v>36007</v>
      </c>
      <c r="V2771" s="233" t="str">
        <f t="shared" si="91"/>
        <v>0731</v>
      </c>
      <c r="W2771" s="4">
        <f t="shared" si="92"/>
        <v>1998</v>
      </c>
    </row>
    <row r="2772" spans="19:23" x14ac:dyDescent="0.2">
      <c r="S2772" s="28" t="s">
        <v>297</v>
      </c>
      <c r="T2772" s="5">
        <v>1998</v>
      </c>
      <c r="U2772" s="233">
        <v>36008</v>
      </c>
      <c r="V2772" s="233" t="str">
        <f t="shared" si="91"/>
        <v>0801</v>
      </c>
      <c r="W2772" s="4">
        <f t="shared" si="92"/>
        <v>1998</v>
      </c>
    </row>
    <row r="2773" spans="19:23" x14ac:dyDescent="0.2">
      <c r="S2773" s="28" t="s">
        <v>298</v>
      </c>
      <c r="T2773" s="5">
        <v>1998</v>
      </c>
      <c r="U2773" s="233">
        <v>36009</v>
      </c>
      <c r="V2773" s="233" t="str">
        <f t="shared" si="91"/>
        <v>0802</v>
      </c>
      <c r="W2773" s="4">
        <f t="shared" si="92"/>
        <v>1998</v>
      </c>
    </row>
    <row r="2774" spans="19:23" x14ac:dyDescent="0.2">
      <c r="S2774" s="28" t="s">
        <v>299</v>
      </c>
      <c r="T2774" s="5">
        <v>1998</v>
      </c>
      <c r="U2774" s="233">
        <v>36010</v>
      </c>
      <c r="V2774" s="233" t="str">
        <f t="shared" si="91"/>
        <v>0803</v>
      </c>
      <c r="W2774" s="4">
        <f t="shared" si="92"/>
        <v>1998</v>
      </c>
    </row>
    <row r="2775" spans="19:23" x14ac:dyDescent="0.2">
      <c r="S2775" s="28" t="s">
        <v>300</v>
      </c>
      <c r="T2775" s="5">
        <v>1998</v>
      </c>
      <c r="U2775" s="233">
        <v>36011</v>
      </c>
      <c r="V2775" s="233" t="str">
        <f t="shared" si="91"/>
        <v>0804</v>
      </c>
      <c r="W2775" s="4">
        <f t="shared" si="92"/>
        <v>1998</v>
      </c>
    </row>
    <row r="2776" spans="19:23" x14ac:dyDescent="0.2">
      <c r="S2776" s="28" t="s">
        <v>301</v>
      </c>
      <c r="T2776" s="5">
        <v>1998</v>
      </c>
      <c r="U2776" s="233">
        <v>36012</v>
      </c>
      <c r="V2776" s="233" t="str">
        <f t="shared" si="91"/>
        <v>0805</v>
      </c>
      <c r="W2776" s="4">
        <f t="shared" si="92"/>
        <v>1998</v>
      </c>
    </row>
    <row r="2777" spans="19:23" x14ac:dyDescent="0.2">
      <c r="S2777" s="28" t="s">
        <v>302</v>
      </c>
      <c r="T2777" s="5">
        <v>1998</v>
      </c>
      <c r="U2777" s="233">
        <v>36013</v>
      </c>
      <c r="V2777" s="233" t="str">
        <f t="shared" si="91"/>
        <v>0806</v>
      </c>
      <c r="W2777" s="4">
        <f t="shared" si="92"/>
        <v>1998</v>
      </c>
    </row>
    <row r="2778" spans="19:23" x14ac:dyDescent="0.2">
      <c r="S2778" s="28" t="s">
        <v>303</v>
      </c>
      <c r="T2778" s="5">
        <v>1998</v>
      </c>
      <c r="U2778" s="233">
        <v>36014</v>
      </c>
      <c r="V2778" s="233" t="str">
        <f t="shared" si="91"/>
        <v>0807</v>
      </c>
      <c r="W2778" s="4">
        <f t="shared" si="92"/>
        <v>1998</v>
      </c>
    </row>
    <row r="2779" spans="19:23" x14ac:dyDescent="0.2">
      <c r="S2779" s="28" t="s">
        <v>304</v>
      </c>
      <c r="T2779" s="5">
        <v>1998</v>
      </c>
      <c r="U2779" s="233">
        <v>36015</v>
      </c>
      <c r="V2779" s="233" t="str">
        <f t="shared" si="91"/>
        <v>0808</v>
      </c>
      <c r="W2779" s="4">
        <f t="shared" si="92"/>
        <v>1998</v>
      </c>
    </row>
    <row r="2780" spans="19:23" x14ac:dyDescent="0.2">
      <c r="S2780" s="28" t="s">
        <v>305</v>
      </c>
      <c r="T2780" s="5">
        <v>1998</v>
      </c>
      <c r="U2780" s="233">
        <v>36016</v>
      </c>
      <c r="V2780" s="233" t="str">
        <f t="shared" si="91"/>
        <v>0809</v>
      </c>
      <c r="W2780" s="4">
        <f t="shared" si="92"/>
        <v>1998</v>
      </c>
    </row>
    <row r="2781" spans="19:23" x14ac:dyDescent="0.2">
      <c r="S2781" s="28" t="s">
        <v>306</v>
      </c>
      <c r="T2781" s="5">
        <v>1998</v>
      </c>
      <c r="U2781" s="233">
        <v>36017</v>
      </c>
      <c r="V2781" s="233" t="str">
        <f t="shared" si="91"/>
        <v>0810</v>
      </c>
      <c r="W2781" s="4">
        <f t="shared" si="92"/>
        <v>1998</v>
      </c>
    </row>
    <row r="2782" spans="19:23" x14ac:dyDescent="0.2">
      <c r="S2782" s="28" t="s">
        <v>307</v>
      </c>
      <c r="T2782" s="5">
        <v>1998</v>
      </c>
      <c r="U2782" s="233">
        <v>36018</v>
      </c>
      <c r="V2782" s="233" t="str">
        <f t="shared" si="91"/>
        <v>0811</v>
      </c>
      <c r="W2782" s="4">
        <f t="shared" si="92"/>
        <v>1998</v>
      </c>
    </row>
    <row r="2783" spans="19:23" x14ac:dyDescent="0.2">
      <c r="S2783" s="28" t="s">
        <v>308</v>
      </c>
      <c r="T2783" s="5">
        <v>1998</v>
      </c>
      <c r="U2783" s="233">
        <v>36019</v>
      </c>
      <c r="V2783" s="233" t="str">
        <f t="shared" si="91"/>
        <v>0812</v>
      </c>
      <c r="W2783" s="4">
        <f t="shared" si="92"/>
        <v>1998</v>
      </c>
    </row>
    <row r="2784" spans="19:23" x14ac:dyDescent="0.2">
      <c r="S2784" s="28" t="s">
        <v>309</v>
      </c>
      <c r="T2784" s="5">
        <v>1998</v>
      </c>
      <c r="U2784" s="233">
        <v>36020</v>
      </c>
      <c r="V2784" s="233" t="str">
        <f t="shared" si="91"/>
        <v>0813</v>
      </c>
      <c r="W2784" s="4">
        <f t="shared" si="92"/>
        <v>1998</v>
      </c>
    </row>
    <row r="2785" spans="19:23" x14ac:dyDescent="0.2">
      <c r="S2785" s="28" t="s">
        <v>310</v>
      </c>
      <c r="T2785" s="5">
        <v>1998</v>
      </c>
      <c r="U2785" s="233">
        <v>36021</v>
      </c>
      <c r="V2785" s="233" t="str">
        <f t="shared" si="91"/>
        <v>0814</v>
      </c>
      <c r="W2785" s="4">
        <f t="shared" si="92"/>
        <v>1998</v>
      </c>
    </row>
    <row r="2786" spans="19:23" x14ac:dyDescent="0.2">
      <c r="S2786" s="28" t="s">
        <v>311</v>
      </c>
      <c r="T2786" s="5">
        <v>1998</v>
      </c>
      <c r="U2786" s="233">
        <v>36022</v>
      </c>
      <c r="V2786" s="233" t="str">
        <f t="shared" si="91"/>
        <v>0815</v>
      </c>
      <c r="W2786" s="4">
        <f t="shared" si="92"/>
        <v>1998</v>
      </c>
    </row>
    <row r="2787" spans="19:23" x14ac:dyDescent="0.2">
      <c r="S2787" s="28" t="s">
        <v>312</v>
      </c>
      <c r="T2787" s="5">
        <v>1998</v>
      </c>
      <c r="U2787" s="233">
        <v>36023</v>
      </c>
      <c r="V2787" s="233" t="str">
        <f t="shared" si="91"/>
        <v>0816</v>
      </c>
      <c r="W2787" s="4">
        <f t="shared" si="92"/>
        <v>1998</v>
      </c>
    </row>
    <row r="2788" spans="19:23" x14ac:dyDescent="0.2">
      <c r="S2788" s="28" t="s">
        <v>313</v>
      </c>
      <c r="T2788" s="5">
        <v>1998</v>
      </c>
      <c r="U2788" s="233">
        <v>36024</v>
      </c>
      <c r="V2788" s="233" t="str">
        <f t="shared" si="91"/>
        <v>0817</v>
      </c>
      <c r="W2788" s="4">
        <f t="shared" si="92"/>
        <v>1998</v>
      </c>
    </row>
    <row r="2789" spans="19:23" x14ac:dyDescent="0.2">
      <c r="S2789" s="28" t="s">
        <v>314</v>
      </c>
      <c r="T2789" s="5">
        <v>1998</v>
      </c>
      <c r="U2789" s="233">
        <v>36025</v>
      </c>
      <c r="V2789" s="233" t="str">
        <f t="shared" si="91"/>
        <v>0818</v>
      </c>
      <c r="W2789" s="4">
        <f t="shared" si="92"/>
        <v>1998</v>
      </c>
    </row>
    <row r="2790" spans="19:23" x14ac:dyDescent="0.2">
      <c r="S2790" s="28" t="s">
        <v>315</v>
      </c>
      <c r="T2790" s="5">
        <v>1998</v>
      </c>
      <c r="U2790" s="233">
        <v>36026</v>
      </c>
      <c r="V2790" s="233" t="str">
        <f t="shared" si="91"/>
        <v>0819</v>
      </c>
      <c r="W2790" s="4">
        <f t="shared" si="92"/>
        <v>1998</v>
      </c>
    </row>
    <row r="2791" spans="19:23" x14ac:dyDescent="0.2">
      <c r="S2791" s="28" t="s">
        <v>316</v>
      </c>
      <c r="T2791" s="5">
        <v>1998</v>
      </c>
      <c r="U2791" s="233">
        <v>36027</v>
      </c>
      <c r="V2791" s="233" t="str">
        <f t="shared" si="91"/>
        <v>0820</v>
      </c>
      <c r="W2791" s="4">
        <f t="shared" si="92"/>
        <v>1998</v>
      </c>
    </row>
    <row r="2792" spans="19:23" x14ac:dyDescent="0.2">
      <c r="S2792" s="28" t="s">
        <v>317</v>
      </c>
      <c r="T2792" s="5">
        <v>1998</v>
      </c>
      <c r="U2792" s="233">
        <v>36028</v>
      </c>
      <c r="V2792" s="233" t="str">
        <f t="shared" si="91"/>
        <v>0821</v>
      </c>
      <c r="W2792" s="4">
        <f t="shared" si="92"/>
        <v>1998</v>
      </c>
    </row>
    <row r="2793" spans="19:23" x14ac:dyDescent="0.2">
      <c r="S2793" s="28" t="s">
        <v>318</v>
      </c>
      <c r="T2793" s="5">
        <v>1998</v>
      </c>
      <c r="U2793" s="233">
        <v>36029</v>
      </c>
      <c r="V2793" s="233" t="str">
        <f t="shared" si="91"/>
        <v>0822</v>
      </c>
      <c r="W2793" s="4">
        <f t="shared" si="92"/>
        <v>1998</v>
      </c>
    </row>
    <row r="2794" spans="19:23" x14ac:dyDescent="0.2">
      <c r="S2794" s="28" t="s">
        <v>319</v>
      </c>
      <c r="T2794" s="5">
        <v>1998</v>
      </c>
      <c r="U2794" s="233">
        <v>36030</v>
      </c>
      <c r="V2794" s="233" t="str">
        <f t="shared" si="91"/>
        <v>0823</v>
      </c>
      <c r="W2794" s="4">
        <f t="shared" si="92"/>
        <v>1998</v>
      </c>
    </row>
    <row r="2795" spans="19:23" x14ac:dyDescent="0.2">
      <c r="S2795" s="28" t="s">
        <v>320</v>
      </c>
      <c r="T2795" s="5">
        <v>1998</v>
      </c>
      <c r="U2795" s="233">
        <v>36031</v>
      </c>
      <c r="V2795" s="233" t="str">
        <f t="shared" si="91"/>
        <v>0824</v>
      </c>
      <c r="W2795" s="4">
        <f t="shared" si="92"/>
        <v>1998</v>
      </c>
    </row>
    <row r="2796" spans="19:23" x14ac:dyDescent="0.2">
      <c r="S2796" s="28" t="s">
        <v>321</v>
      </c>
      <c r="T2796" s="5">
        <v>1998</v>
      </c>
      <c r="U2796" s="233">
        <v>36032</v>
      </c>
      <c r="V2796" s="233" t="str">
        <f t="shared" si="91"/>
        <v>0825</v>
      </c>
      <c r="W2796" s="4">
        <f t="shared" si="92"/>
        <v>1998</v>
      </c>
    </row>
    <row r="2797" spans="19:23" x14ac:dyDescent="0.2">
      <c r="S2797" s="28" t="s">
        <v>322</v>
      </c>
      <c r="T2797" s="5">
        <v>1998</v>
      </c>
      <c r="U2797" s="233">
        <v>36033</v>
      </c>
      <c r="V2797" s="233" t="str">
        <f t="shared" si="91"/>
        <v>0826</v>
      </c>
      <c r="W2797" s="4">
        <f t="shared" si="92"/>
        <v>1998</v>
      </c>
    </row>
    <row r="2798" spans="19:23" x14ac:dyDescent="0.2">
      <c r="S2798" s="28" t="s">
        <v>323</v>
      </c>
      <c r="T2798" s="5">
        <v>1998</v>
      </c>
      <c r="U2798" s="233">
        <v>36034</v>
      </c>
      <c r="V2798" s="233" t="str">
        <f t="shared" si="91"/>
        <v>0827</v>
      </c>
      <c r="W2798" s="4">
        <f t="shared" si="92"/>
        <v>1998</v>
      </c>
    </row>
    <row r="2799" spans="19:23" x14ac:dyDescent="0.2">
      <c r="S2799" s="28" t="s">
        <v>324</v>
      </c>
      <c r="T2799" s="5">
        <v>1998</v>
      </c>
      <c r="U2799" s="233">
        <v>36035</v>
      </c>
      <c r="V2799" s="233" t="str">
        <f t="shared" si="91"/>
        <v>0828</v>
      </c>
      <c r="W2799" s="4">
        <f t="shared" si="92"/>
        <v>1998</v>
      </c>
    </row>
    <row r="2800" spans="19:23" x14ac:dyDescent="0.2">
      <c r="S2800" s="28" t="s">
        <v>325</v>
      </c>
      <c r="T2800" s="5">
        <v>1998</v>
      </c>
      <c r="U2800" s="233">
        <v>36036</v>
      </c>
      <c r="V2800" s="233" t="str">
        <f t="shared" si="91"/>
        <v>0829</v>
      </c>
      <c r="W2800" s="4">
        <f t="shared" si="92"/>
        <v>1998</v>
      </c>
    </row>
    <row r="2801" spans="19:23" x14ac:dyDescent="0.2">
      <c r="S2801" s="28" t="s">
        <v>326</v>
      </c>
      <c r="T2801" s="5">
        <v>1998</v>
      </c>
      <c r="U2801" s="233">
        <v>36037</v>
      </c>
      <c r="V2801" s="233" t="str">
        <f t="shared" si="91"/>
        <v>0830</v>
      </c>
      <c r="W2801" s="4">
        <f t="shared" si="92"/>
        <v>1998</v>
      </c>
    </row>
    <row r="2802" spans="19:23" x14ac:dyDescent="0.2">
      <c r="S2802" s="28" t="s">
        <v>327</v>
      </c>
      <c r="T2802" s="5">
        <v>1998</v>
      </c>
      <c r="U2802" s="233">
        <v>36038</v>
      </c>
      <c r="V2802" s="233" t="str">
        <f t="shared" si="91"/>
        <v>0831</v>
      </c>
      <c r="W2802" s="4">
        <f t="shared" si="92"/>
        <v>1998</v>
      </c>
    </row>
    <row r="2803" spans="19:23" x14ac:dyDescent="0.2">
      <c r="S2803" s="28" t="s">
        <v>328</v>
      </c>
      <c r="T2803" s="5">
        <v>1998</v>
      </c>
      <c r="U2803" s="233">
        <v>36039</v>
      </c>
      <c r="V2803" s="233" t="str">
        <f t="shared" si="91"/>
        <v>0901</v>
      </c>
      <c r="W2803" s="4">
        <f t="shared" si="92"/>
        <v>1998</v>
      </c>
    </row>
    <row r="2804" spans="19:23" x14ac:dyDescent="0.2">
      <c r="S2804" s="28" t="s">
        <v>329</v>
      </c>
      <c r="T2804" s="5">
        <v>1998</v>
      </c>
      <c r="U2804" s="233">
        <v>36040</v>
      </c>
      <c r="V2804" s="233" t="str">
        <f t="shared" si="91"/>
        <v>0902</v>
      </c>
      <c r="W2804" s="4">
        <f t="shared" si="92"/>
        <v>1998</v>
      </c>
    </row>
    <row r="2805" spans="19:23" x14ac:dyDescent="0.2">
      <c r="S2805" s="28" t="s">
        <v>330</v>
      </c>
      <c r="T2805" s="5">
        <v>1998</v>
      </c>
      <c r="U2805" s="233">
        <v>36041</v>
      </c>
      <c r="V2805" s="233" t="str">
        <f t="shared" si="91"/>
        <v>0903</v>
      </c>
      <c r="W2805" s="4">
        <f t="shared" si="92"/>
        <v>1998</v>
      </c>
    </row>
    <row r="2806" spans="19:23" x14ac:dyDescent="0.2">
      <c r="S2806" s="28" t="s">
        <v>331</v>
      </c>
      <c r="T2806" s="5">
        <v>1998</v>
      </c>
      <c r="U2806" s="233">
        <v>36042</v>
      </c>
      <c r="V2806" s="233" t="str">
        <f t="shared" si="91"/>
        <v>0904</v>
      </c>
      <c r="W2806" s="4">
        <f t="shared" si="92"/>
        <v>1998</v>
      </c>
    </row>
    <row r="2807" spans="19:23" x14ac:dyDescent="0.2">
      <c r="S2807" s="28" t="s">
        <v>332</v>
      </c>
      <c r="T2807" s="5">
        <v>1998</v>
      </c>
      <c r="U2807" s="233">
        <v>36043</v>
      </c>
      <c r="V2807" s="233" t="str">
        <f t="shared" si="91"/>
        <v>0905</v>
      </c>
      <c r="W2807" s="4">
        <f t="shared" si="92"/>
        <v>1998</v>
      </c>
    </row>
    <row r="2808" spans="19:23" x14ac:dyDescent="0.2">
      <c r="S2808" s="28" t="s">
        <v>333</v>
      </c>
      <c r="T2808" s="5">
        <v>1998</v>
      </c>
      <c r="U2808" s="233">
        <v>36044</v>
      </c>
      <c r="V2808" s="233" t="str">
        <f t="shared" si="91"/>
        <v>0906</v>
      </c>
      <c r="W2808" s="4">
        <f t="shared" si="92"/>
        <v>1998</v>
      </c>
    </row>
    <row r="2809" spans="19:23" x14ac:dyDescent="0.2">
      <c r="S2809" s="28" t="s">
        <v>334</v>
      </c>
      <c r="T2809" s="5">
        <v>1998</v>
      </c>
      <c r="U2809" s="233">
        <v>36045</v>
      </c>
      <c r="V2809" s="233" t="str">
        <f t="shared" si="91"/>
        <v>0907</v>
      </c>
      <c r="W2809" s="4">
        <f t="shared" si="92"/>
        <v>1998</v>
      </c>
    </row>
    <row r="2810" spans="19:23" x14ac:dyDescent="0.2">
      <c r="S2810" s="28" t="s">
        <v>335</v>
      </c>
      <c r="T2810" s="5">
        <v>1998</v>
      </c>
      <c r="U2810" s="233">
        <v>36046</v>
      </c>
      <c r="V2810" s="233" t="str">
        <f t="shared" si="91"/>
        <v>0908</v>
      </c>
      <c r="W2810" s="4">
        <f t="shared" si="92"/>
        <v>1998</v>
      </c>
    </row>
    <row r="2811" spans="19:23" x14ac:dyDescent="0.2">
      <c r="S2811" s="28" t="s">
        <v>336</v>
      </c>
      <c r="T2811" s="5">
        <v>1998</v>
      </c>
      <c r="U2811" s="233">
        <v>36047</v>
      </c>
      <c r="V2811" s="233" t="str">
        <f t="shared" si="91"/>
        <v>0909</v>
      </c>
      <c r="W2811" s="4">
        <f t="shared" si="92"/>
        <v>1998</v>
      </c>
    </row>
    <row r="2812" spans="19:23" x14ac:dyDescent="0.2">
      <c r="S2812" s="28" t="s">
        <v>337</v>
      </c>
      <c r="T2812" s="5">
        <v>1998</v>
      </c>
      <c r="U2812" s="233">
        <v>36048</v>
      </c>
      <c r="V2812" s="233" t="str">
        <f t="shared" si="91"/>
        <v>0910</v>
      </c>
      <c r="W2812" s="4">
        <f t="shared" si="92"/>
        <v>1998</v>
      </c>
    </row>
    <row r="2813" spans="19:23" x14ac:dyDescent="0.2">
      <c r="S2813" s="28" t="s">
        <v>338</v>
      </c>
      <c r="T2813" s="5">
        <v>1998</v>
      </c>
      <c r="U2813" s="233">
        <v>36049</v>
      </c>
      <c r="V2813" s="233" t="str">
        <f t="shared" si="91"/>
        <v>0911</v>
      </c>
      <c r="W2813" s="4">
        <f t="shared" si="92"/>
        <v>1998</v>
      </c>
    </row>
    <row r="2814" spans="19:23" x14ac:dyDescent="0.2">
      <c r="S2814" s="28" t="s">
        <v>339</v>
      </c>
      <c r="T2814" s="5">
        <v>1998</v>
      </c>
      <c r="U2814" s="233">
        <v>36050</v>
      </c>
      <c r="V2814" s="233" t="str">
        <f t="shared" si="91"/>
        <v>0912</v>
      </c>
      <c r="W2814" s="4">
        <f t="shared" si="92"/>
        <v>1998</v>
      </c>
    </row>
    <row r="2815" spans="19:23" x14ac:dyDescent="0.2">
      <c r="S2815" s="28" t="s">
        <v>340</v>
      </c>
      <c r="T2815" s="5">
        <v>1998</v>
      </c>
      <c r="U2815" s="233">
        <v>36051</v>
      </c>
      <c r="V2815" s="233" t="str">
        <f t="shared" si="91"/>
        <v>0913</v>
      </c>
      <c r="W2815" s="4">
        <f t="shared" si="92"/>
        <v>1998</v>
      </c>
    </row>
    <row r="2816" spans="19:23" x14ac:dyDescent="0.2">
      <c r="S2816" s="28" t="s">
        <v>341</v>
      </c>
      <c r="T2816" s="5">
        <v>1998</v>
      </c>
      <c r="U2816" s="233">
        <v>36052</v>
      </c>
      <c r="V2816" s="233" t="str">
        <f t="shared" si="91"/>
        <v>0914</v>
      </c>
      <c r="W2816" s="4">
        <f t="shared" si="92"/>
        <v>1998</v>
      </c>
    </row>
    <row r="2817" spans="19:23" x14ac:dyDescent="0.2">
      <c r="S2817" s="28" t="s">
        <v>342</v>
      </c>
      <c r="T2817" s="5">
        <v>1998</v>
      </c>
      <c r="U2817" s="233">
        <v>36053</v>
      </c>
      <c r="V2817" s="233" t="str">
        <f t="shared" si="91"/>
        <v>0915</v>
      </c>
      <c r="W2817" s="4">
        <f t="shared" si="92"/>
        <v>1998</v>
      </c>
    </row>
    <row r="2818" spans="19:23" x14ac:dyDescent="0.2">
      <c r="S2818" s="28" t="s">
        <v>343</v>
      </c>
      <c r="T2818" s="5">
        <v>1998</v>
      </c>
      <c r="U2818" s="233">
        <v>36054</v>
      </c>
      <c r="V2818" s="233" t="str">
        <f t="shared" si="91"/>
        <v>0916</v>
      </c>
      <c r="W2818" s="4">
        <f t="shared" si="92"/>
        <v>1998</v>
      </c>
    </row>
    <row r="2819" spans="19:23" x14ac:dyDescent="0.2">
      <c r="S2819" s="28" t="s">
        <v>344</v>
      </c>
      <c r="T2819" s="5">
        <v>1998</v>
      </c>
      <c r="U2819" s="233">
        <v>36055</v>
      </c>
      <c r="V2819" s="233" t="str">
        <f t="shared" si="91"/>
        <v>0917</v>
      </c>
      <c r="W2819" s="4">
        <f t="shared" si="92"/>
        <v>1998</v>
      </c>
    </row>
    <row r="2820" spans="19:23" x14ac:dyDescent="0.2">
      <c r="S2820" s="28" t="s">
        <v>345</v>
      </c>
      <c r="T2820" s="5">
        <v>1998</v>
      </c>
      <c r="U2820" s="233">
        <v>36056</v>
      </c>
      <c r="V2820" s="233" t="str">
        <f t="shared" ref="V2820:V2883" si="93">TEXT(MONTH(U2820),"00") &amp;TEXT(DAY(U2820),"00")</f>
        <v>0918</v>
      </c>
      <c r="W2820" s="4">
        <f t="shared" ref="W2820:W2883" si="94">YEAR(U2820)</f>
        <v>1998</v>
      </c>
    </row>
    <row r="2821" spans="19:23" x14ac:dyDescent="0.2">
      <c r="S2821" s="28" t="s">
        <v>346</v>
      </c>
      <c r="T2821" s="5">
        <v>1998</v>
      </c>
      <c r="U2821" s="233">
        <v>36057</v>
      </c>
      <c r="V2821" s="233" t="str">
        <f t="shared" si="93"/>
        <v>0919</v>
      </c>
      <c r="W2821" s="4">
        <f t="shared" si="94"/>
        <v>1998</v>
      </c>
    </row>
    <row r="2822" spans="19:23" x14ac:dyDescent="0.2">
      <c r="S2822" s="28" t="s">
        <v>347</v>
      </c>
      <c r="T2822" s="5">
        <v>1998</v>
      </c>
      <c r="U2822" s="233">
        <v>36058</v>
      </c>
      <c r="V2822" s="233" t="str">
        <f t="shared" si="93"/>
        <v>0920</v>
      </c>
      <c r="W2822" s="4">
        <f t="shared" si="94"/>
        <v>1998</v>
      </c>
    </row>
    <row r="2823" spans="19:23" x14ac:dyDescent="0.2">
      <c r="S2823" s="28" t="s">
        <v>348</v>
      </c>
      <c r="T2823" s="5">
        <v>1998</v>
      </c>
      <c r="U2823" s="233">
        <v>36059</v>
      </c>
      <c r="V2823" s="233" t="str">
        <f t="shared" si="93"/>
        <v>0921</v>
      </c>
      <c r="W2823" s="4">
        <f t="shared" si="94"/>
        <v>1998</v>
      </c>
    </row>
    <row r="2824" spans="19:23" x14ac:dyDescent="0.2">
      <c r="S2824" s="28" t="s">
        <v>349</v>
      </c>
      <c r="T2824" s="5">
        <v>1998</v>
      </c>
      <c r="U2824" s="233">
        <v>36060</v>
      </c>
      <c r="V2824" s="233" t="str">
        <f t="shared" si="93"/>
        <v>0922</v>
      </c>
      <c r="W2824" s="4">
        <f t="shared" si="94"/>
        <v>1998</v>
      </c>
    </row>
    <row r="2825" spans="19:23" x14ac:dyDescent="0.2">
      <c r="S2825" s="28" t="s">
        <v>350</v>
      </c>
      <c r="T2825" s="5">
        <v>1998</v>
      </c>
      <c r="U2825" s="233">
        <v>36061</v>
      </c>
      <c r="V2825" s="233" t="str">
        <f t="shared" si="93"/>
        <v>0923</v>
      </c>
      <c r="W2825" s="4">
        <f t="shared" si="94"/>
        <v>1998</v>
      </c>
    </row>
    <row r="2826" spans="19:23" x14ac:dyDescent="0.2">
      <c r="S2826" s="28" t="s">
        <v>351</v>
      </c>
      <c r="T2826" s="5">
        <v>1998</v>
      </c>
      <c r="U2826" s="233">
        <v>36062</v>
      </c>
      <c r="V2826" s="233" t="str">
        <f t="shared" si="93"/>
        <v>0924</v>
      </c>
      <c r="W2826" s="4">
        <f t="shared" si="94"/>
        <v>1998</v>
      </c>
    </row>
    <row r="2827" spans="19:23" x14ac:dyDescent="0.2">
      <c r="S2827" s="28" t="s">
        <v>352</v>
      </c>
      <c r="T2827" s="5">
        <v>1998</v>
      </c>
      <c r="U2827" s="233">
        <v>36063</v>
      </c>
      <c r="V2827" s="233" t="str">
        <f t="shared" si="93"/>
        <v>0925</v>
      </c>
      <c r="W2827" s="4">
        <f t="shared" si="94"/>
        <v>1998</v>
      </c>
    </row>
    <row r="2828" spans="19:23" x14ac:dyDescent="0.2">
      <c r="S2828" s="28" t="s">
        <v>353</v>
      </c>
      <c r="T2828" s="5">
        <v>1998</v>
      </c>
      <c r="U2828" s="233">
        <v>36064</v>
      </c>
      <c r="V2828" s="233" t="str">
        <f t="shared" si="93"/>
        <v>0926</v>
      </c>
      <c r="W2828" s="4">
        <f t="shared" si="94"/>
        <v>1998</v>
      </c>
    </row>
    <row r="2829" spans="19:23" x14ac:dyDescent="0.2">
      <c r="S2829" s="28" t="s">
        <v>354</v>
      </c>
      <c r="T2829" s="5">
        <v>1998</v>
      </c>
      <c r="U2829" s="233">
        <v>36065</v>
      </c>
      <c r="V2829" s="233" t="str">
        <f t="shared" si="93"/>
        <v>0927</v>
      </c>
      <c r="W2829" s="4">
        <f t="shared" si="94"/>
        <v>1998</v>
      </c>
    </row>
    <row r="2830" spans="19:23" x14ac:dyDescent="0.2">
      <c r="S2830" s="28" t="s">
        <v>355</v>
      </c>
      <c r="T2830" s="5">
        <v>1998</v>
      </c>
      <c r="U2830" s="233">
        <v>36066</v>
      </c>
      <c r="V2830" s="233" t="str">
        <f t="shared" si="93"/>
        <v>0928</v>
      </c>
      <c r="W2830" s="4">
        <f t="shared" si="94"/>
        <v>1998</v>
      </c>
    </row>
    <row r="2831" spans="19:23" x14ac:dyDescent="0.2">
      <c r="S2831" s="28" t="s">
        <v>356</v>
      </c>
      <c r="T2831" s="5">
        <v>1998</v>
      </c>
      <c r="U2831" s="233">
        <v>36067</v>
      </c>
      <c r="V2831" s="233" t="str">
        <f t="shared" si="93"/>
        <v>0929</v>
      </c>
      <c r="W2831" s="4">
        <f t="shared" si="94"/>
        <v>1998</v>
      </c>
    </row>
    <row r="2832" spans="19:23" x14ac:dyDescent="0.2">
      <c r="S2832" s="28" t="s">
        <v>357</v>
      </c>
      <c r="T2832" s="5">
        <v>1998</v>
      </c>
      <c r="U2832" s="233">
        <v>36068</v>
      </c>
      <c r="V2832" s="233" t="str">
        <f t="shared" si="93"/>
        <v>0930</v>
      </c>
      <c r="W2832" s="4">
        <f t="shared" si="94"/>
        <v>1998</v>
      </c>
    </row>
    <row r="2833" spans="19:23" x14ac:dyDescent="0.2">
      <c r="S2833" s="28" t="s">
        <v>358</v>
      </c>
      <c r="T2833" s="5">
        <v>1998</v>
      </c>
      <c r="U2833" s="233">
        <v>36069</v>
      </c>
      <c r="V2833" s="233" t="str">
        <f t="shared" si="93"/>
        <v>1001</v>
      </c>
      <c r="W2833" s="4">
        <f t="shared" si="94"/>
        <v>1998</v>
      </c>
    </row>
    <row r="2834" spans="19:23" x14ac:dyDescent="0.2">
      <c r="S2834" s="28" t="s">
        <v>359</v>
      </c>
      <c r="T2834" s="5">
        <v>1998</v>
      </c>
      <c r="U2834" s="233">
        <v>36070</v>
      </c>
      <c r="V2834" s="233" t="str">
        <f t="shared" si="93"/>
        <v>1002</v>
      </c>
      <c r="W2834" s="4">
        <f t="shared" si="94"/>
        <v>1998</v>
      </c>
    </row>
    <row r="2835" spans="19:23" x14ac:dyDescent="0.2">
      <c r="S2835" s="28" t="s">
        <v>360</v>
      </c>
      <c r="T2835" s="5">
        <v>1998</v>
      </c>
      <c r="U2835" s="233">
        <v>36071</v>
      </c>
      <c r="V2835" s="233" t="str">
        <f t="shared" si="93"/>
        <v>1003</v>
      </c>
      <c r="W2835" s="4">
        <f t="shared" si="94"/>
        <v>1998</v>
      </c>
    </row>
    <row r="2836" spans="19:23" x14ac:dyDescent="0.2">
      <c r="S2836" s="28" t="s">
        <v>361</v>
      </c>
      <c r="T2836" s="5">
        <v>1998</v>
      </c>
      <c r="U2836" s="233">
        <v>36072</v>
      </c>
      <c r="V2836" s="233" t="str">
        <f t="shared" si="93"/>
        <v>1004</v>
      </c>
      <c r="W2836" s="4">
        <f t="shared" si="94"/>
        <v>1998</v>
      </c>
    </row>
    <row r="2837" spans="19:23" x14ac:dyDescent="0.2">
      <c r="S2837" s="28" t="s">
        <v>362</v>
      </c>
      <c r="T2837" s="5">
        <v>1998</v>
      </c>
      <c r="U2837" s="233">
        <v>36073</v>
      </c>
      <c r="V2837" s="233" t="str">
        <f t="shared" si="93"/>
        <v>1005</v>
      </c>
      <c r="W2837" s="4">
        <f t="shared" si="94"/>
        <v>1998</v>
      </c>
    </row>
    <row r="2838" spans="19:23" x14ac:dyDescent="0.2">
      <c r="S2838" s="28" t="s">
        <v>363</v>
      </c>
      <c r="T2838" s="5">
        <v>1998</v>
      </c>
      <c r="U2838" s="233">
        <v>36074</v>
      </c>
      <c r="V2838" s="233" t="str">
        <f t="shared" si="93"/>
        <v>1006</v>
      </c>
      <c r="W2838" s="4">
        <f t="shared" si="94"/>
        <v>1998</v>
      </c>
    </row>
    <row r="2839" spans="19:23" x14ac:dyDescent="0.2">
      <c r="S2839" s="28" t="s">
        <v>364</v>
      </c>
      <c r="T2839" s="5">
        <v>1998</v>
      </c>
      <c r="U2839" s="233">
        <v>36075</v>
      </c>
      <c r="V2839" s="233" t="str">
        <f t="shared" si="93"/>
        <v>1007</v>
      </c>
      <c r="W2839" s="4">
        <f t="shared" si="94"/>
        <v>1998</v>
      </c>
    </row>
    <row r="2840" spans="19:23" x14ac:dyDescent="0.2">
      <c r="S2840" s="28" t="s">
        <v>365</v>
      </c>
      <c r="T2840" s="5">
        <v>1998</v>
      </c>
      <c r="U2840" s="233">
        <v>36076</v>
      </c>
      <c r="V2840" s="233" t="str">
        <f t="shared" si="93"/>
        <v>1008</v>
      </c>
      <c r="W2840" s="4">
        <f t="shared" si="94"/>
        <v>1998</v>
      </c>
    </row>
    <row r="2841" spans="19:23" x14ac:dyDescent="0.2">
      <c r="S2841" s="28" t="s">
        <v>366</v>
      </c>
      <c r="T2841" s="5">
        <v>1998</v>
      </c>
      <c r="U2841" s="233">
        <v>36077</v>
      </c>
      <c r="V2841" s="233" t="str">
        <f t="shared" si="93"/>
        <v>1009</v>
      </c>
      <c r="W2841" s="4">
        <f t="shared" si="94"/>
        <v>1998</v>
      </c>
    </row>
    <row r="2842" spans="19:23" x14ac:dyDescent="0.2">
      <c r="S2842" s="28" t="s">
        <v>367</v>
      </c>
      <c r="T2842" s="5">
        <v>1998</v>
      </c>
      <c r="U2842" s="233">
        <v>36078</v>
      </c>
      <c r="V2842" s="233" t="str">
        <f t="shared" si="93"/>
        <v>1010</v>
      </c>
      <c r="W2842" s="4">
        <f t="shared" si="94"/>
        <v>1998</v>
      </c>
    </row>
    <row r="2843" spans="19:23" x14ac:dyDescent="0.2">
      <c r="S2843" s="28" t="s">
        <v>368</v>
      </c>
      <c r="T2843" s="5">
        <v>1998</v>
      </c>
      <c r="U2843" s="233">
        <v>36079</v>
      </c>
      <c r="V2843" s="233" t="str">
        <f t="shared" si="93"/>
        <v>1011</v>
      </c>
      <c r="W2843" s="4">
        <f t="shared" si="94"/>
        <v>1998</v>
      </c>
    </row>
    <row r="2844" spans="19:23" x14ac:dyDescent="0.2">
      <c r="S2844" s="28" t="s">
        <v>369</v>
      </c>
      <c r="T2844" s="5">
        <v>1998</v>
      </c>
      <c r="U2844" s="233">
        <v>36080</v>
      </c>
      <c r="V2844" s="233" t="str">
        <f t="shared" si="93"/>
        <v>1012</v>
      </c>
      <c r="W2844" s="4">
        <f t="shared" si="94"/>
        <v>1998</v>
      </c>
    </row>
    <row r="2845" spans="19:23" x14ac:dyDescent="0.2">
      <c r="S2845" s="28" t="s">
        <v>370</v>
      </c>
      <c r="T2845" s="5">
        <v>1998</v>
      </c>
      <c r="U2845" s="233">
        <v>36081</v>
      </c>
      <c r="V2845" s="233" t="str">
        <f t="shared" si="93"/>
        <v>1013</v>
      </c>
      <c r="W2845" s="4">
        <f t="shared" si="94"/>
        <v>1998</v>
      </c>
    </row>
    <row r="2846" spans="19:23" x14ac:dyDescent="0.2">
      <c r="S2846" s="28" t="s">
        <v>371</v>
      </c>
      <c r="T2846" s="5">
        <v>1998</v>
      </c>
      <c r="U2846" s="233">
        <v>36082</v>
      </c>
      <c r="V2846" s="233" t="str">
        <f t="shared" si="93"/>
        <v>1014</v>
      </c>
      <c r="W2846" s="4">
        <f t="shared" si="94"/>
        <v>1998</v>
      </c>
    </row>
    <row r="2847" spans="19:23" x14ac:dyDescent="0.2">
      <c r="S2847" s="28" t="s">
        <v>372</v>
      </c>
      <c r="T2847" s="5">
        <v>1998</v>
      </c>
      <c r="U2847" s="233">
        <v>36083</v>
      </c>
      <c r="V2847" s="233" t="str">
        <f t="shared" si="93"/>
        <v>1015</v>
      </c>
      <c r="W2847" s="4">
        <f t="shared" si="94"/>
        <v>1998</v>
      </c>
    </row>
    <row r="2848" spans="19:23" x14ac:dyDescent="0.2">
      <c r="S2848" s="28" t="s">
        <v>373</v>
      </c>
      <c r="T2848" s="5">
        <v>1998</v>
      </c>
      <c r="U2848" s="233">
        <v>36084</v>
      </c>
      <c r="V2848" s="233" t="str">
        <f t="shared" si="93"/>
        <v>1016</v>
      </c>
      <c r="W2848" s="4">
        <f t="shared" si="94"/>
        <v>1998</v>
      </c>
    </row>
    <row r="2849" spans="19:23" x14ac:dyDescent="0.2">
      <c r="S2849" s="28" t="s">
        <v>374</v>
      </c>
      <c r="T2849" s="5">
        <v>1998</v>
      </c>
      <c r="U2849" s="233">
        <v>36085</v>
      </c>
      <c r="V2849" s="233" t="str">
        <f t="shared" si="93"/>
        <v>1017</v>
      </c>
      <c r="W2849" s="4">
        <f t="shared" si="94"/>
        <v>1998</v>
      </c>
    </row>
    <row r="2850" spans="19:23" x14ac:dyDescent="0.2">
      <c r="S2850" s="28" t="s">
        <v>375</v>
      </c>
      <c r="T2850" s="5">
        <v>1998</v>
      </c>
      <c r="U2850" s="233">
        <v>36086</v>
      </c>
      <c r="V2850" s="233" t="str">
        <f t="shared" si="93"/>
        <v>1018</v>
      </c>
      <c r="W2850" s="4">
        <f t="shared" si="94"/>
        <v>1998</v>
      </c>
    </row>
    <row r="2851" spans="19:23" x14ac:dyDescent="0.2">
      <c r="S2851" s="28" t="s">
        <v>376</v>
      </c>
      <c r="T2851" s="5">
        <v>1998</v>
      </c>
      <c r="U2851" s="233">
        <v>36087</v>
      </c>
      <c r="V2851" s="233" t="str">
        <f t="shared" si="93"/>
        <v>1019</v>
      </c>
      <c r="W2851" s="4">
        <f t="shared" si="94"/>
        <v>1998</v>
      </c>
    </row>
    <row r="2852" spans="19:23" x14ac:dyDescent="0.2">
      <c r="S2852" s="28" t="s">
        <v>377</v>
      </c>
      <c r="T2852" s="5">
        <v>1998</v>
      </c>
      <c r="U2852" s="233">
        <v>36088</v>
      </c>
      <c r="V2852" s="233" t="str">
        <f t="shared" si="93"/>
        <v>1020</v>
      </c>
      <c r="W2852" s="4">
        <f t="shared" si="94"/>
        <v>1998</v>
      </c>
    </row>
    <row r="2853" spans="19:23" x14ac:dyDescent="0.2">
      <c r="S2853" s="28" t="s">
        <v>378</v>
      </c>
      <c r="T2853" s="5">
        <v>1998</v>
      </c>
      <c r="U2853" s="233">
        <v>36089</v>
      </c>
      <c r="V2853" s="233" t="str">
        <f t="shared" si="93"/>
        <v>1021</v>
      </c>
      <c r="W2853" s="4">
        <f t="shared" si="94"/>
        <v>1998</v>
      </c>
    </row>
    <row r="2854" spans="19:23" x14ac:dyDescent="0.2">
      <c r="S2854" s="28" t="s">
        <v>379</v>
      </c>
      <c r="T2854" s="5">
        <v>1998</v>
      </c>
      <c r="U2854" s="233">
        <v>36090</v>
      </c>
      <c r="V2854" s="233" t="str">
        <f t="shared" si="93"/>
        <v>1022</v>
      </c>
      <c r="W2854" s="4">
        <f t="shared" si="94"/>
        <v>1998</v>
      </c>
    </row>
    <row r="2855" spans="19:23" x14ac:dyDescent="0.2">
      <c r="S2855" s="28" t="s">
        <v>380</v>
      </c>
      <c r="T2855" s="5">
        <v>1998</v>
      </c>
      <c r="U2855" s="233">
        <v>36091</v>
      </c>
      <c r="V2855" s="233" t="str">
        <f t="shared" si="93"/>
        <v>1023</v>
      </c>
      <c r="W2855" s="4">
        <f t="shared" si="94"/>
        <v>1998</v>
      </c>
    </row>
    <row r="2856" spans="19:23" x14ac:dyDescent="0.2">
      <c r="S2856" s="28" t="s">
        <v>381</v>
      </c>
      <c r="T2856" s="5">
        <v>1998</v>
      </c>
      <c r="U2856" s="233">
        <v>36092</v>
      </c>
      <c r="V2856" s="233" t="str">
        <f t="shared" si="93"/>
        <v>1024</v>
      </c>
      <c r="W2856" s="4">
        <f t="shared" si="94"/>
        <v>1998</v>
      </c>
    </row>
    <row r="2857" spans="19:23" x14ac:dyDescent="0.2">
      <c r="S2857" s="28" t="s">
        <v>382</v>
      </c>
      <c r="T2857" s="5">
        <v>1998</v>
      </c>
      <c r="U2857" s="233">
        <v>36093</v>
      </c>
      <c r="V2857" s="233" t="str">
        <f t="shared" si="93"/>
        <v>1025</v>
      </c>
      <c r="W2857" s="4">
        <f t="shared" si="94"/>
        <v>1998</v>
      </c>
    </row>
    <row r="2858" spans="19:23" x14ac:dyDescent="0.2">
      <c r="S2858" s="28" t="s">
        <v>383</v>
      </c>
      <c r="T2858" s="5">
        <v>1998</v>
      </c>
      <c r="U2858" s="233">
        <v>36094</v>
      </c>
      <c r="V2858" s="233" t="str">
        <f t="shared" si="93"/>
        <v>1026</v>
      </c>
      <c r="W2858" s="4">
        <f t="shared" si="94"/>
        <v>1998</v>
      </c>
    </row>
    <row r="2859" spans="19:23" x14ac:dyDescent="0.2">
      <c r="S2859" s="28" t="s">
        <v>384</v>
      </c>
      <c r="T2859" s="5">
        <v>1998</v>
      </c>
      <c r="U2859" s="233">
        <v>36095</v>
      </c>
      <c r="V2859" s="233" t="str">
        <f t="shared" si="93"/>
        <v>1027</v>
      </c>
      <c r="W2859" s="4">
        <f t="shared" si="94"/>
        <v>1998</v>
      </c>
    </row>
    <row r="2860" spans="19:23" x14ac:dyDescent="0.2">
      <c r="S2860" s="28" t="s">
        <v>385</v>
      </c>
      <c r="T2860" s="5">
        <v>1998</v>
      </c>
      <c r="U2860" s="233">
        <v>36096</v>
      </c>
      <c r="V2860" s="233" t="str">
        <f t="shared" si="93"/>
        <v>1028</v>
      </c>
      <c r="W2860" s="4">
        <f t="shared" si="94"/>
        <v>1998</v>
      </c>
    </row>
    <row r="2861" spans="19:23" x14ac:dyDescent="0.2">
      <c r="S2861" s="28" t="s">
        <v>386</v>
      </c>
      <c r="T2861" s="5">
        <v>1998</v>
      </c>
      <c r="U2861" s="233">
        <v>36097</v>
      </c>
      <c r="V2861" s="233" t="str">
        <f t="shared" si="93"/>
        <v>1029</v>
      </c>
      <c r="W2861" s="4">
        <f t="shared" si="94"/>
        <v>1998</v>
      </c>
    </row>
    <row r="2862" spans="19:23" x14ac:dyDescent="0.2">
      <c r="S2862" s="28" t="s">
        <v>387</v>
      </c>
      <c r="T2862" s="5">
        <v>1998</v>
      </c>
      <c r="U2862" s="233">
        <v>36098</v>
      </c>
      <c r="V2862" s="233" t="str">
        <f t="shared" si="93"/>
        <v>1030</v>
      </c>
      <c r="W2862" s="4">
        <f t="shared" si="94"/>
        <v>1998</v>
      </c>
    </row>
    <row r="2863" spans="19:23" x14ac:dyDescent="0.2">
      <c r="S2863" s="28" t="s">
        <v>388</v>
      </c>
      <c r="T2863" s="5">
        <v>1998</v>
      </c>
      <c r="U2863" s="233">
        <v>36099</v>
      </c>
      <c r="V2863" s="233" t="str">
        <f t="shared" si="93"/>
        <v>1031</v>
      </c>
      <c r="W2863" s="4">
        <f t="shared" si="94"/>
        <v>1998</v>
      </c>
    </row>
    <row r="2864" spans="19:23" x14ac:dyDescent="0.2">
      <c r="S2864" s="28" t="s">
        <v>389</v>
      </c>
      <c r="T2864" s="5">
        <v>1998</v>
      </c>
      <c r="U2864" s="233">
        <v>36100</v>
      </c>
      <c r="V2864" s="233" t="str">
        <f t="shared" si="93"/>
        <v>1101</v>
      </c>
      <c r="W2864" s="4">
        <f t="shared" si="94"/>
        <v>1998</v>
      </c>
    </row>
    <row r="2865" spans="19:23" x14ac:dyDescent="0.2">
      <c r="S2865" s="28" t="s">
        <v>390</v>
      </c>
      <c r="T2865" s="5">
        <v>1998</v>
      </c>
      <c r="U2865" s="233">
        <v>36101</v>
      </c>
      <c r="V2865" s="233" t="str">
        <f t="shared" si="93"/>
        <v>1102</v>
      </c>
      <c r="W2865" s="4">
        <f t="shared" si="94"/>
        <v>1998</v>
      </c>
    </row>
    <row r="2866" spans="19:23" x14ac:dyDescent="0.2">
      <c r="S2866" s="28" t="s">
        <v>391</v>
      </c>
      <c r="T2866" s="5">
        <v>1998</v>
      </c>
      <c r="U2866" s="233">
        <v>36102</v>
      </c>
      <c r="V2866" s="233" t="str">
        <f t="shared" si="93"/>
        <v>1103</v>
      </c>
      <c r="W2866" s="4">
        <f t="shared" si="94"/>
        <v>1998</v>
      </c>
    </row>
    <row r="2867" spans="19:23" x14ac:dyDescent="0.2">
      <c r="S2867" s="28" t="s">
        <v>392</v>
      </c>
      <c r="T2867" s="5">
        <v>1998</v>
      </c>
      <c r="U2867" s="233">
        <v>36103</v>
      </c>
      <c r="V2867" s="233" t="str">
        <f t="shared" si="93"/>
        <v>1104</v>
      </c>
      <c r="W2867" s="4">
        <f t="shared" si="94"/>
        <v>1998</v>
      </c>
    </row>
    <row r="2868" spans="19:23" x14ac:dyDescent="0.2">
      <c r="S2868" s="28" t="s">
        <v>393</v>
      </c>
      <c r="T2868" s="5">
        <v>1998</v>
      </c>
      <c r="U2868" s="233">
        <v>36104</v>
      </c>
      <c r="V2868" s="233" t="str">
        <f t="shared" si="93"/>
        <v>1105</v>
      </c>
      <c r="W2868" s="4">
        <f t="shared" si="94"/>
        <v>1998</v>
      </c>
    </row>
    <row r="2869" spans="19:23" x14ac:dyDescent="0.2">
      <c r="S2869" s="28" t="s">
        <v>394</v>
      </c>
      <c r="T2869" s="5">
        <v>1998</v>
      </c>
      <c r="U2869" s="233">
        <v>36105</v>
      </c>
      <c r="V2869" s="233" t="str">
        <f t="shared" si="93"/>
        <v>1106</v>
      </c>
      <c r="W2869" s="4">
        <f t="shared" si="94"/>
        <v>1998</v>
      </c>
    </row>
    <row r="2870" spans="19:23" x14ac:dyDescent="0.2">
      <c r="S2870" s="28" t="s">
        <v>395</v>
      </c>
      <c r="T2870" s="5">
        <v>1998</v>
      </c>
      <c r="U2870" s="233">
        <v>36106</v>
      </c>
      <c r="V2870" s="233" t="str">
        <f t="shared" si="93"/>
        <v>1107</v>
      </c>
      <c r="W2870" s="4">
        <f t="shared" si="94"/>
        <v>1998</v>
      </c>
    </row>
    <row r="2871" spans="19:23" x14ac:dyDescent="0.2">
      <c r="S2871" s="28" t="s">
        <v>396</v>
      </c>
      <c r="T2871" s="5">
        <v>1998</v>
      </c>
      <c r="U2871" s="233">
        <v>36107</v>
      </c>
      <c r="V2871" s="233" t="str">
        <f t="shared" si="93"/>
        <v>1108</v>
      </c>
      <c r="W2871" s="4">
        <f t="shared" si="94"/>
        <v>1998</v>
      </c>
    </row>
    <row r="2872" spans="19:23" x14ac:dyDescent="0.2">
      <c r="S2872" s="28" t="s">
        <v>397</v>
      </c>
      <c r="T2872" s="5">
        <v>1998</v>
      </c>
      <c r="U2872" s="233">
        <v>36108</v>
      </c>
      <c r="V2872" s="233" t="str">
        <f t="shared" si="93"/>
        <v>1109</v>
      </c>
      <c r="W2872" s="4">
        <f t="shared" si="94"/>
        <v>1998</v>
      </c>
    </row>
    <row r="2873" spans="19:23" x14ac:dyDescent="0.2">
      <c r="S2873" s="28" t="s">
        <v>398</v>
      </c>
      <c r="T2873" s="5">
        <v>1998</v>
      </c>
      <c r="U2873" s="233">
        <v>36109</v>
      </c>
      <c r="V2873" s="233" t="str">
        <f t="shared" si="93"/>
        <v>1110</v>
      </c>
      <c r="W2873" s="4">
        <f t="shared" si="94"/>
        <v>1998</v>
      </c>
    </row>
    <row r="2874" spans="19:23" x14ac:dyDescent="0.2">
      <c r="S2874" s="28" t="s">
        <v>399</v>
      </c>
      <c r="T2874" s="5">
        <v>1998</v>
      </c>
      <c r="U2874" s="233">
        <v>36110</v>
      </c>
      <c r="V2874" s="233" t="str">
        <f t="shared" si="93"/>
        <v>1111</v>
      </c>
      <c r="W2874" s="4">
        <f t="shared" si="94"/>
        <v>1998</v>
      </c>
    </row>
    <row r="2875" spans="19:23" x14ac:dyDescent="0.2">
      <c r="S2875" s="28" t="s">
        <v>400</v>
      </c>
      <c r="T2875" s="5">
        <v>1998</v>
      </c>
      <c r="U2875" s="233">
        <v>36111</v>
      </c>
      <c r="V2875" s="233" t="str">
        <f t="shared" si="93"/>
        <v>1112</v>
      </c>
      <c r="W2875" s="4">
        <f t="shared" si="94"/>
        <v>1998</v>
      </c>
    </row>
    <row r="2876" spans="19:23" x14ac:dyDescent="0.2">
      <c r="S2876" s="28" t="s">
        <v>401</v>
      </c>
      <c r="T2876" s="5">
        <v>1998</v>
      </c>
      <c r="U2876" s="233">
        <v>36112</v>
      </c>
      <c r="V2876" s="233" t="str">
        <f t="shared" si="93"/>
        <v>1113</v>
      </c>
      <c r="W2876" s="4">
        <f t="shared" si="94"/>
        <v>1998</v>
      </c>
    </row>
    <row r="2877" spans="19:23" x14ac:dyDescent="0.2">
      <c r="S2877" s="28" t="s">
        <v>402</v>
      </c>
      <c r="T2877" s="5">
        <v>1998</v>
      </c>
      <c r="U2877" s="233">
        <v>36113</v>
      </c>
      <c r="V2877" s="233" t="str">
        <f t="shared" si="93"/>
        <v>1114</v>
      </c>
      <c r="W2877" s="4">
        <f t="shared" si="94"/>
        <v>1998</v>
      </c>
    </row>
    <row r="2878" spans="19:23" x14ac:dyDescent="0.2">
      <c r="S2878" s="28" t="s">
        <v>403</v>
      </c>
      <c r="T2878" s="5">
        <v>1998</v>
      </c>
      <c r="U2878" s="233">
        <v>36114</v>
      </c>
      <c r="V2878" s="233" t="str">
        <f t="shared" si="93"/>
        <v>1115</v>
      </c>
      <c r="W2878" s="4">
        <f t="shared" si="94"/>
        <v>1998</v>
      </c>
    </row>
    <row r="2879" spans="19:23" x14ac:dyDescent="0.2">
      <c r="S2879" s="28" t="s">
        <v>404</v>
      </c>
      <c r="T2879" s="5">
        <v>1998</v>
      </c>
      <c r="U2879" s="233">
        <v>36115</v>
      </c>
      <c r="V2879" s="233" t="str">
        <f t="shared" si="93"/>
        <v>1116</v>
      </c>
      <c r="W2879" s="4">
        <f t="shared" si="94"/>
        <v>1998</v>
      </c>
    </row>
    <row r="2880" spans="19:23" x14ac:dyDescent="0.2">
      <c r="S2880" s="28" t="s">
        <v>405</v>
      </c>
      <c r="T2880" s="5">
        <v>1998</v>
      </c>
      <c r="U2880" s="233">
        <v>36116</v>
      </c>
      <c r="V2880" s="233" t="str">
        <f t="shared" si="93"/>
        <v>1117</v>
      </c>
      <c r="W2880" s="4">
        <f t="shared" si="94"/>
        <v>1998</v>
      </c>
    </row>
    <row r="2881" spans="19:23" x14ac:dyDescent="0.2">
      <c r="S2881" s="28" t="s">
        <v>406</v>
      </c>
      <c r="T2881" s="5">
        <v>1998</v>
      </c>
      <c r="U2881" s="233">
        <v>36117</v>
      </c>
      <c r="V2881" s="233" t="str">
        <f t="shared" si="93"/>
        <v>1118</v>
      </c>
      <c r="W2881" s="4">
        <f t="shared" si="94"/>
        <v>1998</v>
      </c>
    </row>
    <row r="2882" spans="19:23" x14ac:dyDescent="0.2">
      <c r="S2882" s="28" t="s">
        <v>407</v>
      </c>
      <c r="T2882" s="5">
        <v>1998</v>
      </c>
      <c r="U2882" s="233">
        <v>36118</v>
      </c>
      <c r="V2882" s="233" t="str">
        <f t="shared" si="93"/>
        <v>1119</v>
      </c>
      <c r="W2882" s="4">
        <f t="shared" si="94"/>
        <v>1998</v>
      </c>
    </row>
    <row r="2883" spans="19:23" x14ac:dyDescent="0.2">
      <c r="S2883" s="28" t="s">
        <v>408</v>
      </c>
      <c r="T2883" s="5">
        <v>1998</v>
      </c>
      <c r="U2883" s="233">
        <v>36119</v>
      </c>
      <c r="V2883" s="233" t="str">
        <f t="shared" si="93"/>
        <v>1120</v>
      </c>
      <c r="W2883" s="4">
        <f t="shared" si="94"/>
        <v>1998</v>
      </c>
    </row>
    <row r="2884" spans="19:23" x14ac:dyDescent="0.2">
      <c r="S2884" s="28" t="s">
        <v>409</v>
      </c>
      <c r="T2884" s="5">
        <v>1998</v>
      </c>
      <c r="U2884" s="233">
        <v>36120</v>
      </c>
      <c r="V2884" s="233" t="str">
        <f t="shared" ref="V2884:V2947" si="95">TEXT(MONTH(U2884),"00") &amp;TEXT(DAY(U2884),"00")</f>
        <v>1121</v>
      </c>
      <c r="W2884" s="4">
        <f t="shared" ref="W2884:W2947" si="96">YEAR(U2884)</f>
        <v>1998</v>
      </c>
    </row>
    <row r="2885" spans="19:23" x14ac:dyDescent="0.2">
      <c r="S2885" s="28" t="s">
        <v>410</v>
      </c>
      <c r="T2885" s="5">
        <v>1998</v>
      </c>
      <c r="U2885" s="233">
        <v>36121</v>
      </c>
      <c r="V2885" s="233" t="str">
        <f t="shared" si="95"/>
        <v>1122</v>
      </c>
      <c r="W2885" s="4">
        <f t="shared" si="96"/>
        <v>1998</v>
      </c>
    </row>
    <row r="2886" spans="19:23" x14ac:dyDescent="0.2">
      <c r="S2886" s="28" t="s">
        <v>411</v>
      </c>
      <c r="T2886" s="5">
        <v>1998</v>
      </c>
      <c r="U2886" s="233">
        <v>36122</v>
      </c>
      <c r="V2886" s="233" t="str">
        <f t="shared" si="95"/>
        <v>1123</v>
      </c>
      <c r="W2886" s="4">
        <f t="shared" si="96"/>
        <v>1998</v>
      </c>
    </row>
    <row r="2887" spans="19:23" x14ac:dyDescent="0.2">
      <c r="S2887" s="28" t="s">
        <v>412</v>
      </c>
      <c r="T2887" s="5">
        <v>1998</v>
      </c>
      <c r="U2887" s="233">
        <v>36123</v>
      </c>
      <c r="V2887" s="233" t="str">
        <f t="shared" si="95"/>
        <v>1124</v>
      </c>
      <c r="W2887" s="4">
        <f t="shared" si="96"/>
        <v>1998</v>
      </c>
    </row>
    <row r="2888" spans="19:23" x14ac:dyDescent="0.2">
      <c r="S2888" s="28" t="s">
        <v>413</v>
      </c>
      <c r="T2888" s="5">
        <v>1998</v>
      </c>
      <c r="U2888" s="233">
        <v>36124</v>
      </c>
      <c r="V2888" s="233" t="str">
        <f t="shared" si="95"/>
        <v>1125</v>
      </c>
      <c r="W2888" s="4">
        <f t="shared" si="96"/>
        <v>1998</v>
      </c>
    </row>
    <row r="2889" spans="19:23" x14ac:dyDescent="0.2">
      <c r="S2889" s="28" t="s">
        <v>414</v>
      </c>
      <c r="T2889" s="5">
        <v>1998</v>
      </c>
      <c r="U2889" s="233">
        <v>36125</v>
      </c>
      <c r="V2889" s="233" t="str">
        <f t="shared" si="95"/>
        <v>1126</v>
      </c>
      <c r="W2889" s="4">
        <f t="shared" si="96"/>
        <v>1998</v>
      </c>
    </row>
    <row r="2890" spans="19:23" x14ac:dyDescent="0.2">
      <c r="S2890" s="28" t="s">
        <v>415</v>
      </c>
      <c r="T2890" s="5">
        <v>1998</v>
      </c>
      <c r="U2890" s="233">
        <v>36126</v>
      </c>
      <c r="V2890" s="233" t="str">
        <f t="shared" si="95"/>
        <v>1127</v>
      </c>
      <c r="W2890" s="4">
        <f t="shared" si="96"/>
        <v>1998</v>
      </c>
    </row>
    <row r="2891" spans="19:23" x14ac:dyDescent="0.2">
      <c r="S2891" s="28" t="s">
        <v>416</v>
      </c>
      <c r="T2891" s="5">
        <v>1998</v>
      </c>
      <c r="U2891" s="233">
        <v>36127</v>
      </c>
      <c r="V2891" s="233" t="str">
        <f t="shared" si="95"/>
        <v>1128</v>
      </c>
      <c r="W2891" s="4">
        <f t="shared" si="96"/>
        <v>1998</v>
      </c>
    </row>
    <row r="2892" spans="19:23" x14ac:dyDescent="0.2">
      <c r="S2892" s="28" t="s">
        <v>417</v>
      </c>
      <c r="T2892" s="5">
        <v>1998</v>
      </c>
      <c r="U2892" s="233">
        <v>36128</v>
      </c>
      <c r="V2892" s="233" t="str">
        <f t="shared" si="95"/>
        <v>1129</v>
      </c>
      <c r="W2892" s="4">
        <f t="shared" si="96"/>
        <v>1998</v>
      </c>
    </row>
    <row r="2893" spans="19:23" x14ac:dyDescent="0.2">
      <c r="S2893" s="28" t="s">
        <v>418</v>
      </c>
      <c r="T2893" s="5">
        <v>1998</v>
      </c>
      <c r="U2893" s="233">
        <v>36129</v>
      </c>
      <c r="V2893" s="233" t="str">
        <f t="shared" si="95"/>
        <v>1130</v>
      </c>
      <c r="W2893" s="4">
        <f t="shared" si="96"/>
        <v>1998</v>
      </c>
    </row>
    <row r="2894" spans="19:23" x14ac:dyDescent="0.2">
      <c r="S2894" s="28" t="s">
        <v>419</v>
      </c>
      <c r="T2894" s="5">
        <v>1998</v>
      </c>
      <c r="U2894" s="233">
        <v>36130</v>
      </c>
      <c r="V2894" s="233" t="str">
        <f t="shared" si="95"/>
        <v>1201</v>
      </c>
      <c r="W2894" s="4">
        <f t="shared" si="96"/>
        <v>1998</v>
      </c>
    </row>
    <row r="2895" spans="19:23" x14ac:dyDescent="0.2">
      <c r="S2895" s="28" t="s">
        <v>420</v>
      </c>
      <c r="T2895" s="5">
        <v>1998</v>
      </c>
      <c r="U2895" s="233">
        <v>36131</v>
      </c>
      <c r="V2895" s="233" t="str">
        <f t="shared" si="95"/>
        <v>1202</v>
      </c>
      <c r="W2895" s="4">
        <f t="shared" si="96"/>
        <v>1998</v>
      </c>
    </row>
    <row r="2896" spans="19:23" x14ac:dyDescent="0.2">
      <c r="S2896" s="28" t="s">
        <v>421</v>
      </c>
      <c r="T2896" s="5">
        <v>1998</v>
      </c>
      <c r="U2896" s="233">
        <v>36132</v>
      </c>
      <c r="V2896" s="233" t="str">
        <f t="shared" si="95"/>
        <v>1203</v>
      </c>
      <c r="W2896" s="4">
        <f t="shared" si="96"/>
        <v>1998</v>
      </c>
    </row>
    <row r="2897" spans="19:23" x14ac:dyDescent="0.2">
      <c r="S2897" s="28" t="s">
        <v>422</v>
      </c>
      <c r="T2897" s="5">
        <v>1998</v>
      </c>
      <c r="U2897" s="233">
        <v>36133</v>
      </c>
      <c r="V2897" s="233" t="str">
        <f t="shared" si="95"/>
        <v>1204</v>
      </c>
      <c r="W2897" s="4">
        <f t="shared" si="96"/>
        <v>1998</v>
      </c>
    </row>
    <row r="2898" spans="19:23" x14ac:dyDescent="0.2">
      <c r="S2898" s="28" t="s">
        <v>423</v>
      </c>
      <c r="T2898" s="5">
        <v>1998</v>
      </c>
      <c r="U2898" s="233">
        <v>36134</v>
      </c>
      <c r="V2898" s="233" t="str">
        <f t="shared" si="95"/>
        <v>1205</v>
      </c>
      <c r="W2898" s="4">
        <f t="shared" si="96"/>
        <v>1998</v>
      </c>
    </row>
    <row r="2899" spans="19:23" x14ac:dyDescent="0.2">
      <c r="S2899" s="28" t="s">
        <v>424</v>
      </c>
      <c r="T2899" s="5">
        <v>1998</v>
      </c>
      <c r="U2899" s="233">
        <v>36135</v>
      </c>
      <c r="V2899" s="233" t="str">
        <f t="shared" si="95"/>
        <v>1206</v>
      </c>
      <c r="W2899" s="4">
        <f t="shared" si="96"/>
        <v>1998</v>
      </c>
    </row>
    <row r="2900" spans="19:23" x14ac:dyDescent="0.2">
      <c r="S2900" s="28" t="s">
        <v>425</v>
      </c>
      <c r="T2900" s="5">
        <v>1998</v>
      </c>
      <c r="U2900" s="233">
        <v>36136</v>
      </c>
      <c r="V2900" s="233" t="str">
        <f t="shared" si="95"/>
        <v>1207</v>
      </c>
      <c r="W2900" s="4">
        <f t="shared" si="96"/>
        <v>1998</v>
      </c>
    </row>
    <row r="2901" spans="19:23" x14ac:dyDescent="0.2">
      <c r="S2901" s="28" t="s">
        <v>426</v>
      </c>
      <c r="T2901" s="5">
        <v>1998</v>
      </c>
      <c r="U2901" s="233">
        <v>36137</v>
      </c>
      <c r="V2901" s="233" t="str">
        <f t="shared" si="95"/>
        <v>1208</v>
      </c>
      <c r="W2901" s="4">
        <f t="shared" si="96"/>
        <v>1998</v>
      </c>
    </row>
    <row r="2902" spans="19:23" x14ac:dyDescent="0.2">
      <c r="S2902" s="28" t="s">
        <v>427</v>
      </c>
      <c r="T2902" s="5">
        <v>1998</v>
      </c>
      <c r="U2902" s="233">
        <v>36138</v>
      </c>
      <c r="V2902" s="233" t="str">
        <f t="shared" si="95"/>
        <v>1209</v>
      </c>
      <c r="W2902" s="4">
        <f t="shared" si="96"/>
        <v>1998</v>
      </c>
    </row>
    <row r="2903" spans="19:23" x14ac:dyDescent="0.2">
      <c r="S2903" s="28" t="s">
        <v>428</v>
      </c>
      <c r="T2903" s="5">
        <v>1998</v>
      </c>
      <c r="U2903" s="233">
        <v>36139</v>
      </c>
      <c r="V2903" s="233" t="str">
        <f t="shared" si="95"/>
        <v>1210</v>
      </c>
      <c r="W2903" s="4">
        <f t="shared" si="96"/>
        <v>1998</v>
      </c>
    </row>
    <row r="2904" spans="19:23" x14ac:dyDescent="0.2">
      <c r="S2904" s="28" t="s">
        <v>429</v>
      </c>
      <c r="T2904" s="5">
        <v>1998</v>
      </c>
      <c r="U2904" s="233">
        <v>36140</v>
      </c>
      <c r="V2904" s="233" t="str">
        <f t="shared" si="95"/>
        <v>1211</v>
      </c>
      <c r="W2904" s="4">
        <f t="shared" si="96"/>
        <v>1998</v>
      </c>
    </row>
    <row r="2905" spans="19:23" x14ac:dyDescent="0.2">
      <c r="S2905" s="28" t="s">
        <v>430</v>
      </c>
      <c r="T2905" s="5">
        <v>1998</v>
      </c>
      <c r="U2905" s="233">
        <v>36141</v>
      </c>
      <c r="V2905" s="233" t="str">
        <f t="shared" si="95"/>
        <v>1212</v>
      </c>
      <c r="W2905" s="4">
        <f t="shared" si="96"/>
        <v>1998</v>
      </c>
    </row>
    <row r="2906" spans="19:23" x14ac:dyDescent="0.2">
      <c r="S2906" s="28" t="s">
        <v>431</v>
      </c>
      <c r="T2906" s="5">
        <v>1998</v>
      </c>
      <c r="U2906" s="233">
        <v>36142</v>
      </c>
      <c r="V2906" s="233" t="str">
        <f t="shared" si="95"/>
        <v>1213</v>
      </c>
      <c r="W2906" s="4">
        <f t="shared" si="96"/>
        <v>1998</v>
      </c>
    </row>
    <row r="2907" spans="19:23" x14ac:dyDescent="0.2">
      <c r="S2907" s="28" t="s">
        <v>432</v>
      </c>
      <c r="T2907" s="5">
        <v>1998</v>
      </c>
      <c r="U2907" s="233">
        <v>36143</v>
      </c>
      <c r="V2907" s="233" t="str">
        <f t="shared" si="95"/>
        <v>1214</v>
      </c>
      <c r="W2907" s="4">
        <f t="shared" si="96"/>
        <v>1998</v>
      </c>
    </row>
    <row r="2908" spans="19:23" x14ac:dyDescent="0.2">
      <c r="S2908" s="28" t="s">
        <v>433</v>
      </c>
      <c r="T2908" s="5">
        <v>1998</v>
      </c>
      <c r="U2908" s="233">
        <v>36144</v>
      </c>
      <c r="V2908" s="233" t="str">
        <f t="shared" si="95"/>
        <v>1215</v>
      </c>
      <c r="W2908" s="4">
        <f t="shared" si="96"/>
        <v>1998</v>
      </c>
    </row>
    <row r="2909" spans="19:23" x14ac:dyDescent="0.2">
      <c r="S2909" s="28" t="s">
        <v>434</v>
      </c>
      <c r="T2909" s="5">
        <v>1998</v>
      </c>
      <c r="U2909" s="233">
        <v>36145</v>
      </c>
      <c r="V2909" s="233" t="str">
        <f t="shared" si="95"/>
        <v>1216</v>
      </c>
      <c r="W2909" s="4">
        <f t="shared" si="96"/>
        <v>1998</v>
      </c>
    </row>
    <row r="2910" spans="19:23" x14ac:dyDescent="0.2">
      <c r="S2910" s="28" t="s">
        <v>435</v>
      </c>
      <c r="T2910" s="5">
        <v>1998</v>
      </c>
      <c r="U2910" s="233">
        <v>36146</v>
      </c>
      <c r="V2910" s="233" t="str">
        <f t="shared" si="95"/>
        <v>1217</v>
      </c>
      <c r="W2910" s="4">
        <f t="shared" si="96"/>
        <v>1998</v>
      </c>
    </row>
    <row r="2911" spans="19:23" x14ac:dyDescent="0.2">
      <c r="S2911" s="28" t="s">
        <v>436</v>
      </c>
      <c r="T2911" s="5">
        <v>1998</v>
      </c>
      <c r="U2911" s="233">
        <v>36147</v>
      </c>
      <c r="V2911" s="233" t="str">
        <f t="shared" si="95"/>
        <v>1218</v>
      </c>
      <c r="W2911" s="4">
        <f t="shared" si="96"/>
        <v>1998</v>
      </c>
    </row>
    <row r="2912" spans="19:23" x14ac:dyDescent="0.2">
      <c r="S2912" s="28" t="s">
        <v>437</v>
      </c>
      <c r="T2912" s="5">
        <v>1998</v>
      </c>
      <c r="U2912" s="233">
        <v>36148</v>
      </c>
      <c r="V2912" s="233" t="str">
        <f t="shared" si="95"/>
        <v>1219</v>
      </c>
      <c r="W2912" s="4">
        <f t="shared" si="96"/>
        <v>1998</v>
      </c>
    </row>
    <row r="2913" spans="19:23" x14ac:dyDescent="0.2">
      <c r="S2913" s="28" t="s">
        <v>438</v>
      </c>
      <c r="T2913" s="5">
        <v>1998</v>
      </c>
      <c r="U2913" s="233">
        <v>36149</v>
      </c>
      <c r="V2913" s="233" t="str">
        <f t="shared" si="95"/>
        <v>1220</v>
      </c>
      <c r="W2913" s="4">
        <f t="shared" si="96"/>
        <v>1998</v>
      </c>
    </row>
    <row r="2914" spans="19:23" x14ac:dyDescent="0.2">
      <c r="S2914" s="28" t="s">
        <v>439</v>
      </c>
      <c r="T2914" s="5">
        <v>1998</v>
      </c>
      <c r="U2914" s="233">
        <v>36150</v>
      </c>
      <c r="V2914" s="233" t="str">
        <f t="shared" si="95"/>
        <v>1221</v>
      </c>
      <c r="W2914" s="4">
        <f t="shared" si="96"/>
        <v>1998</v>
      </c>
    </row>
    <row r="2915" spans="19:23" x14ac:dyDescent="0.2">
      <c r="S2915" s="28" t="s">
        <v>440</v>
      </c>
      <c r="T2915" s="5">
        <v>1998</v>
      </c>
      <c r="U2915" s="233">
        <v>36151</v>
      </c>
      <c r="V2915" s="233" t="str">
        <f t="shared" si="95"/>
        <v>1222</v>
      </c>
      <c r="W2915" s="4">
        <f t="shared" si="96"/>
        <v>1998</v>
      </c>
    </row>
    <row r="2916" spans="19:23" x14ac:dyDescent="0.2">
      <c r="S2916" s="28" t="s">
        <v>441</v>
      </c>
      <c r="T2916" s="5">
        <v>1998</v>
      </c>
      <c r="U2916" s="233">
        <v>36152</v>
      </c>
      <c r="V2916" s="233" t="str">
        <f t="shared" si="95"/>
        <v>1223</v>
      </c>
      <c r="W2916" s="4">
        <f t="shared" si="96"/>
        <v>1998</v>
      </c>
    </row>
    <row r="2917" spans="19:23" x14ac:dyDescent="0.2">
      <c r="S2917" s="28" t="s">
        <v>442</v>
      </c>
      <c r="T2917" s="5">
        <v>1998</v>
      </c>
      <c r="U2917" s="233">
        <v>36153</v>
      </c>
      <c r="V2917" s="233" t="str">
        <f t="shared" si="95"/>
        <v>1224</v>
      </c>
      <c r="W2917" s="4">
        <f t="shared" si="96"/>
        <v>1998</v>
      </c>
    </row>
    <row r="2918" spans="19:23" x14ac:dyDescent="0.2">
      <c r="S2918" s="28" t="s">
        <v>443</v>
      </c>
      <c r="T2918" s="5">
        <v>1998</v>
      </c>
      <c r="U2918" s="233">
        <v>36154</v>
      </c>
      <c r="V2918" s="233" t="str">
        <f t="shared" si="95"/>
        <v>1225</v>
      </c>
      <c r="W2918" s="4">
        <f t="shared" si="96"/>
        <v>1998</v>
      </c>
    </row>
    <row r="2919" spans="19:23" x14ac:dyDescent="0.2">
      <c r="S2919" s="28" t="s">
        <v>444</v>
      </c>
      <c r="T2919" s="5">
        <v>1998</v>
      </c>
      <c r="U2919" s="233">
        <v>36155</v>
      </c>
      <c r="V2919" s="233" t="str">
        <f t="shared" si="95"/>
        <v>1226</v>
      </c>
      <c r="W2919" s="4">
        <f t="shared" si="96"/>
        <v>1998</v>
      </c>
    </row>
    <row r="2920" spans="19:23" x14ac:dyDescent="0.2">
      <c r="S2920" s="28" t="s">
        <v>445</v>
      </c>
      <c r="T2920" s="5">
        <v>1998</v>
      </c>
      <c r="U2920" s="233">
        <v>36156</v>
      </c>
      <c r="V2920" s="233" t="str">
        <f t="shared" si="95"/>
        <v>1227</v>
      </c>
      <c r="W2920" s="4">
        <f t="shared" si="96"/>
        <v>1998</v>
      </c>
    </row>
    <row r="2921" spans="19:23" x14ac:dyDescent="0.2">
      <c r="S2921" s="28" t="s">
        <v>446</v>
      </c>
      <c r="T2921" s="5">
        <v>1998</v>
      </c>
      <c r="U2921" s="233">
        <v>36157</v>
      </c>
      <c r="V2921" s="233" t="str">
        <f t="shared" si="95"/>
        <v>1228</v>
      </c>
      <c r="W2921" s="4">
        <f t="shared" si="96"/>
        <v>1998</v>
      </c>
    </row>
    <row r="2922" spans="19:23" x14ac:dyDescent="0.2">
      <c r="S2922" s="28" t="s">
        <v>447</v>
      </c>
      <c r="T2922" s="5">
        <v>1998</v>
      </c>
      <c r="U2922" s="233">
        <v>36158</v>
      </c>
      <c r="V2922" s="233" t="str">
        <f t="shared" si="95"/>
        <v>1229</v>
      </c>
      <c r="W2922" s="4">
        <f t="shared" si="96"/>
        <v>1998</v>
      </c>
    </row>
    <row r="2923" spans="19:23" x14ac:dyDescent="0.2">
      <c r="S2923" s="28" t="s">
        <v>448</v>
      </c>
      <c r="T2923" s="5">
        <v>1998</v>
      </c>
      <c r="U2923" s="233">
        <v>36159</v>
      </c>
      <c r="V2923" s="233" t="str">
        <f t="shared" si="95"/>
        <v>1230</v>
      </c>
      <c r="W2923" s="4">
        <f t="shared" si="96"/>
        <v>1998</v>
      </c>
    </row>
    <row r="2924" spans="19:23" x14ac:dyDescent="0.2">
      <c r="S2924" s="28" t="s">
        <v>449</v>
      </c>
      <c r="T2924" s="5">
        <v>1998</v>
      </c>
      <c r="U2924" s="233">
        <v>36160</v>
      </c>
      <c r="V2924" s="233" t="str">
        <f t="shared" si="95"/>
        <v>1231</v>
      </c>
      <c r="W2924" s="4">
        <f t="shared" si="96"/>
        <v>1998</v>
      </c>
    </row>
    <row r="2925" spans="19:23" x14ac:dyDescent="0.2">
      <c r="S2925" s="28" t="s">
        <v>450</v>
      </c>
      <c r="T2925" s="5">
        <v>1999</v>
      </c>
      <c r="U2925" s="233">
        <v>36161</v>
      </c>
      <c r="V2925" s="233" t="str">
        <f t="shared" si="95"/>
        <v>0101</v>
      </c>
      <c r="W2925" s="4">
        <f t="shared" si="96"/>
        <v>1999</v>
      </c>
    </row>
    <row r="2926" spans="19:23" x14ac:dyDescent="0.2">
      <c r="S2926" s="28" t="s">
        <v>90</v>
      </c>
      <c r="T2926" s="5">
        <v>1999</v>
      </c>
      <c r="U2926" s="233">
        <v>36162</v>
      </c>
      <c r="V2926" s="233" t="str">
        <f t="shared" si="95"/>
        <v>0102</v>
      </c>
      <c r="W2926" s="4">
        <f t="shared" si="96"/>
        <v>1999</v>
      </c>
    </row>
    <row r="2927" spans="19:23" x14ac:dyDescent="0.2">
      <c r="S2927" s="28" t="s">
        <v>91</v>
      </c>
      <c r="T2927" s="5">
        <v>1999</v>
      </c>
      <c r="U2927" s="233">
        <v>36163</v>
      </c>
      <c r="V2927" s="233" t="str">
        <f t="shared" si="95"/>
        <v>0103</v>
      </c>
      <c r="W2927" s="4">
        <f t="shared" si="96"/>
        <v>1999</v>
      </c>
    </row>
    <row r="2928" spans="19:23" x14ac:dyDescent="0.2">
      <c r="S2928" s="28" t="s">
        <v>92</v>
      </c>
      <c r="T2928" s="5">
        <v>1999</v>
      </c>
      <c r="U2928" s="233">
        <v>36164</v>
      </c>
      <c r="V2928" s="233" t="str">
        <f t="shared" si="95"/>
        <v>0104</v>
      </c>
      <c r="W2928" s="4">
        <f t="shared" si="96"/>
        <v>1999</v>
      </c>
    </row>
    <row r="2929" spans="19:23" x14ac:dyDescent="0.2">
      <c r="S2929" s="28" t="s">
        <v>93</v>
      </c>
      <c r="T2929" s="5">
        <v>1999</v>
      </c>
      <c r="U2929" s="233">
        <v>36165</v>
      </c>
      <c r="V2929" s="233" t="str">
        <f t="shared" si="95"/>
        <v>0105</v>
      </c>
      <c r="W2929" s="4">
        <f t="shared" si="96"/>
        <v>1999</v>
      </c>
    </row>
    <row r="2930" spans="19:23" x14ac:dyDescent="0.2">
      <c r="S2930" s="28" t="s">
        <v>94</v>
      </c>
      <c r="T2930" s="5">
        <v>1999</v>
      </c>
      <c r="U2930" s="233">
        <v>36166</v>
      </c>
      <c r="V2930" s="233" t="str">
        <f t="shared" si="95"/>
        <v>0106</v>
      </c>
      <c r="W2930" s="4">
        <f t="shared" si="96"/>
        <v>1999</v>
      </c>
    </row>
    <row r="2931" spans="19:23" x14ac:dyDescent="0.2">
      <c r="S2931" s="28" t="s">
        <v>95</v>
      </c>
      <c r="T2931" s="5">
        <v>1999</v>
      </c>
      <c r="U2931" s="233">
        <v>36167</v>
      </c>
      <c r="V2931" s="233" t="str">
        <f t="shared" si="95"/>
        <v>0107</v>
      </c>
      <c r="W2931" s="4">
        <f t="shared" si="96"/>
        <v>1999</v>
      </c>
    </row>
    <row r="2932" spans="19:23" x14ac:dyDescent="0.2">
      <c r="S2932" s="28" t="s">
        <v>96</v>
      </c>
      <c r="T2932" s="5">
        <v>1999</v>
      </c>
      <c r="U2932" s="233">
        <v>36168</v>
      </c>
      <c r="V2932" s="233" t="str">
        <f t="shared" si="95"/>
        <v>0108</v>
      </c>
      <c r="W2932" s="4">
        <f t="shared" si="96"/>
        <v>1999</v>
      </c>
    </row>
    <row r="2933" spans="19:23" x14ac:dyDescent="0.2">
      <c r="S2933" s="28" t="s">
        <v>97</v>
      </c>
      <c r="T2933" s="5">
        <v>1999</v>
      </c>
      <c r="U2933" s="233">
        <v>36169</v>
      </c>
      <c r="V2933" s="233" t="str">
        <f t="shared" si="95"/>
        <v>0109</v>
      </c>
      <c r="W2933" s="4">
        <f t="shared" si="96"/>
        <v>1999</v>
      </c>
    </row>
    <row r="2934" spans="19:23" x14ac:dyDescent="0.2">
      <c r="S2934" s="28" t="s">
        <v>98</v>
      </c>
      <c r="T2934" s="5">
        <v>1999</v>
      </c>
      <c r="U2934" s="233">
        <v>36170</v>
      </c>
      <c r="V2934" s="233" t="str">
        <f t="shared" si="95"/>
        <v>0110</v>
      </c>
      <c r="W2934" s="4">
        <f t="shared" si="96"/>
        <v>1999</v>
      </c>
    </row>
    <row r="2935" spans="19:23" x14ac:dyDescent="0.2">
      <c r="S2935" s="28" t="s">
        <v>99</v>
      </c>
      <c r="T2935" s="5">
        <v>1999</v>
      </c>
      <c r="U2935" s="233">
        <v>36171</v>
      </c>
      <c r="V2935" s="233" t="str">
        <f t="shared" si="95"/>
        <v>0111</v>
      </c>
      <c r="W2935" s="4">
        <f t="shared" si="96"/>
        <v>1999</v>
      </c>
    </row>
    <row r="2936" spans="19:23" x14ac:dyDescent="0.2">
      <c r="S2936" s="28" t="s">
        <v>100</v>
      </c>
      <c r="T2936" s="5">
        <v>1999</v>
      </c>
      <c r="U2936" s="233">
        <v>36172</v>
      </c>
      <c r="V2936" s="233" t="str">
        <f t="shared" si="95"/>
        <v>0112</v>
      </c>
      <c r="W2936" s="4">
        <f t="shared" si="96"/>
        <v>1999</v>
      </c>
    </row>
    <row r="2937" spans="19:23" x14ac:dyDescent="0.2">
      <c r="S2937" s="28" t="s">
        <v>101</v>
      </c>
      <c r="T2937" s="5">
        <v>1999</v>
      </c>
      <c r="U2937" s="233">
        <v>36173</v>
      </c>
      <c r="V2937" s="233" t="str">
        <f t="shared" si="95"/>
        <v>0113</v>
      </c>
      <c r="W2937" s="4">
        <f t="shared" si="96"/>
        <v>1999</v>
      </c>
    </row>
    <row r="2938" spans="19:23" x14ac:dyDescent="0.2">
      <c r="S2938" s="28" t="s">
        <v>102</v>
      </c>
      <c r="T2938" s="5">
        <v>1999</v>
      </c>
      <c r="U2938" s="233">
        <v>36174</v>
      </c>
      <c r="V2938" s="233" t="str">
        <f t="shared" si="95"/>
        <v>0114</v>
      </c>
      <c r="W2938" s="4">
        <f t="shared" si="96"/>
        <v>1999</v>
      </c>
    </row>
    <row r="2939" spans="19:23" x14ac:dyDescent="0.2">
      <c r="S2939" s="28" t="s">
        <v>103</v>
      </c>
      <c r="T2939" s="5">
        <v>1999</v>
      </c>
      <c r="U2939" s="233">
        <v>36175</v>
      </c>
      <c r="V2939" s="233" t="str">
        <f t="shared" si="95"/>
        <v>0115</v>
      </c>
      <c r="W2939" s="4">
        <f t="shared" si="96"/>
        <v>1999</v>
      </c>
    </row>
    <row r="2940" spans="19:23" x14ac:dyDescent="0.2">
      <c r="S2940" s="28" t="s">
        <v>104</v>
      </c>
      <c r="T2940" s="5">
        <v>1999</v>
      </c>
      <c r="U2940" s="233">
        <v>36176</v>
      </c>
      <c r="V2940" s="233" t="str">
        <f t="shared" si="95"/>
        <v>0116</v>
      </c>
      <c r="W2940" s="4">
        <f t="shared" si="96"/>
        <v>1999</v>
      </c>
    </row>
    <row r="2941" spans="19:23" x14ac:dyDescent="0.2">
      <c r="S2941" s="28" t="s">
        <v>105</v>
      </c>
      <c r="T2941" s="5">
        <v>1999</v>
      </c>
      <c r="U2941" s="233">
        <v>36177</v>
      </c>
      <c r="V2941" s="233" t="str">
        <f t="shared" si="95"/>
        <v>0117</v>
      </c>
      <c r="W2941" s="4">
        <f t="shared" si="96"/>
        <v>1999</v>
      </c>
    </row>
    <row r="2942" spans="19:23" x14ac:dyDescent="0.2">
      <c r="S2942" s="28" t="s">
        <v>106</v>
      </c>
      <c r="T2942" s="5">
        <v>1999</v>
      </c>
      <c r="U2942" s="233">
        <v>36178</v>
      </c>
      <c r="V2942" s="233" t="str">
        <f t="shared" si="95"/>
        <v>0118</v>
      </c>
      <c r="W2942" s="4">
        <f t="shared" si="96"/>
        <v>1999</v>
      </c>
    </row>
    <row r="2943" spans="19:23" x14ac:dyDescent="0.2">
      <c r="S2943" s="28" t="s">
        <v>107</v>
      </c>
      <c r="T2943" s="5">
        <v>1999</v>
      </c>
      <c r="U2943" s="233">
        <v>36179</v>
      </c>
      <c r="V2943" s="233" t="str">
        <f t="shared" si="95"/>
        <v>0119</v>
      </c>
      <c r="W2943" s="4">
        <f t="shared" si="96"/>
        <v>1999</v>
      </c>
    </row>
    <row r="2944" spans="19:23" x14ac:dyDescent="0.2">
      <c r="S2944" s="28" t="s">
        <v>108</v>
      </c>
      <c r="T2944" s="5">
        <v>1999</v>
      </c>
      <c r="U2944" s="233">
        <v>36180</v>
      </c>
      <c r="V2944" s="233" t="str">
        <f t="shared" si="95"/>
        <v>0120</v>
      </c>
      <c r="W2944" s="4">
        <f t="shared" si="96"/>
        <v>1999</v>
      </c>
    </row>
    <row r="2945" spans="19:23" x14ac:dyDescent="0.2">
      <c r="S2945" s="28" t="s">
        <v>109</v>
      </c>
      <c r="T2945" s="5">
        <v>1999</v>
      </c>
      <c r="U2945" s="233">
        <v>36181</v>
      </c>
      <c r="V2945" s="233" t="str">
        <f t="shared" si="95"/>
        <v>0121</v>
      </c>
      <c r="W2945" s="4">
        <f t="shared" si="96"/>
        <v>1999</v>
      </c>
    </row>
    <row r="2946" spans="19:23" x14ac:dyDescent="0.2">
      <c r="S2946" s="28" t="s">
        <v>110</v>
      </c>
      <c r="T2946" s="5">
        <v>1999</v>
      </c>
      <c r="U2946" s="233">
        <v>36182</v>
      </c>
      <c r="V2946" s="233" t="str">
        <f t="shared" si="95"/>
        <v>0122</v>
      </c>
      <c r="W2946" s="4">
        <f t="shared" si="96"/>
        <v>1999</v>
      </c>
    </row>
    <row r="2947" spans="19:23" x14ac:dyDescent="0.2">
      <c r="S2947" s="28" t="s">
        <v>111</v>
      </c>
      <c r="T2947" s="5">
        <v>1999</v>
      </c>
      <c r="U2947" s="233">
        <v>36183</v>
      </c>
      <c r="V2947" s="233" t="str">
        <f t="shared" si="95"/>
        <v>0123</v>
      </c>
      <c r="W2947" s="4">
        <f t="shared" si="96"/>
        <v>1999</v>
      </c>
    </row>
    <row r="2948" spans="19:23" x14ac:dyDescent="0.2">
      <c r="S2948" s="28" t="s">
        <v>112</v>
      </c>
      <c r="T2948" s="5">
        <v>1999</v>
      </c>
      <c r="U2948" s="233">
        <v>36184</v>
      </c>
      <c r="V2948" s="233" t="str">
        <f t="shared" ref="V2948:V3011" si="97">TEXT(MONTH(U2948),"00") &amp;TEXT(DAY(U2948),"00")</f>
        <v>0124</v>
      </c>
      <c r="W2948" s="4">
        <f t="shared" ref="W2948:W3011" si="98">YEAR(U2948)</f>
        <v>1999</v>
      </c>
    </row>
    <row r="2949" spans="19:23" x14ac:dyDescent="0.2">
      <c r="S2949" s="28" t="s">
        <v>113</v>
      </c>
      <c r="T2949" s="5">
        <v>1999</v>
      </c>
      <c r="U2949" s="233">
        <v>36185</v>
      </c>
      <c r="V2949" s="233" t="str">
        <f t="shared" si="97"/>
        <v>0125</v>
      </c>
      <c r="W2949" s="4">
        <f t="shared" si="98"/>
        <v>1999</v>
      </c>
    </row>
    <row r="2950" spans="19:23" x14ac:dyDescent="0.2">
      <c r="S2950" s="28" t="s">
        <v>114</v>
      </c>
      <c r="T2950" s="5">
        <v>1999</v>
      </c>
      <c r="U2950" s="233">
        <v>36186</v>
      </c>
      <c r="V2950" s="233" t="str">
        <f t="shared" si="97"/>
        <v>0126</v>
      </c>
      <c r="W2950" s="4">
        <f t="shared" si="98"/>
        <v>1999</v>
      </c>
    </row>
    <row r="2951" spans="19:23" x14ac:dyDescent="0.2">
      <c r="S2951" s="28" t="s">
        <v>115</v>
      </c>
      <c r="T2951" s="5">
        <v>1999</v>
      </c>
      <c r="U2951" s="233">
        <v>36187</v>
      </c>
      <c r="V2951" s="233" t="str">
        <f t="shared" si="97"/>
        <v>0127</v>
      </c>
      <c r="W2951" s="4">
        <f t="shared" si="98"/>
        <v>1999</v>
      </c>
    </row>
    <row r="2952" spans="19:23" x14ac:dyDescent="0.2">
      <c r="S2952" s="28" t="s">
        <v>116</v>
      </c>
      <c r="T2952" s="5">
        <v>1999</v>
      </c>
      <c r="U2952" s="233">
        <v>36188</v>
      </c>
      <c r="V2952" s="233" t="str">
        <f t="shared" si="97"/>
        <v>0128</v>
      </c>
      <c r="W2952" s="4">
        <f t="shared" si="98"/>
        <v>1999</v>
      </c>
    </row>
    <row r="2953" spans="19:23" x14ac:dyDescent="0.2">
      <c r="S2953" s="28" t="s">
        <v>117</v>
      </c>
      <c r="T2953" s="5">
        <v>1999</v>
      </c>
      <c r="U2953" s="233">
        <v>36189</v>
      </c>
      <c r="V2953" s="233" t="str">
        <f t="shared" si="97"/>
        <v>0129</v>
      </c>
      <c r="W2953" s="4">
        <f t="shared" si="98"/>
        <v>1999</v>
      </c>
    </row>
    <row r="2954" spans="19:23" x14ac:dyDescent="0.2">
      <c r="S2954" s="28" t="s">
        <v>118</v>
      </c>
      <c r="T2954" s="5">
        <v>1999</v>
      </c>
      <c r="U2954" s="233">
        <v>36190</v>
      </c>
      <c r="V2954" s="233" t="str">
        <f t="shared" si="97"/>
        <v>0130</v>
      </c>
      <c r="W2954" s="4">
        <f t="shared" si="98"/>
        <v>1999</v>
      </c>
    </row>
    <row r="2955" spans="19:23" x14ac:dyDescent="0.2">
      <c r="S2955" s="28" t="s">
        <v>119</v>
      </c>
      <c r="T2955" s="5">
        <v>1999</v>
      </c>
      <c r="U2955" s="233">
        <v>36191</v>
      </c>
      <c r="V2955" s="233" t="str">
        <f t="shared" si="97"/>
        <v>0131</v>
      </c>
      <c r="W2955" s="4">
        <f t="shared" si="98"/>
        <v>1999</v>
      </c>
    </row>
    <row r="2956" spans="19:23" x14ac:dyDescent="0.2">
      <c r="S2956" s="28" t="s">
        <v>120</v>
      </c>
      <c r="T2956" s="5">
        <v>1999</v>
      </c>
      <c r="U2956" s="233">
        <v>36192</v>
      </c>
      <c r="V2956" s="233" t="str">
        <f t="shared" si="97"/>
        <v>0201</v>
      </c>
      <c r="W2956" s="4">
        <f t="shared" si="98"/>
        <v>1999</v>
      </c>
    </row>
    <row r="2957" spans="19:23" x14ac:dyDescent="0.2">
      <c r="S2957" s="28" t="s">
        <v>121</v>
      </c>
      <c r="T2957" s="5">
        <v>1999</v>
      </c>
      <c r="U2957" s="233">
        <v>36193</v>
      </c>
      <c r="V2957" s="233" t="str">
        <f t="shared" si="97"/>
        <v>0202</v>
      </c>
      <c r="W2957" s="4">
        <f t="shared" si="98"/>
        <v>1999</v>
      </c>
    </row>
    <row r="2958" spans="19:23" x14ac:dyDescent="0.2">
      <c r="S2958" s="28" t="s">
        <v>122</v>
      </c>
      <c r="T2958" s="5">
        <v>1999</v>
      </c>
      <c r="U2958" s="233">
        <v>36194</v>
      </c>
      <c r="V2958" s="233" t="str">
        <f t="shared" si="97"/>
        <v>0203</v>
      </c>
      <c r="W2958" s="4">
        <f t="shared" si="98"/>
        <v>1999</v>
      </c>
    </row>
    <row r="2959" spans="19:23" x14ac:dyDescent="0.2">
      <c r="S2959" s="28" t="s">
        <v>123</v>
      </c>
      <c r="T2959" s="5">
        <v>1999</v>
      </c>
      <c r="U2959" s="233">
        <v>36195</v>
      </c>
      <c r="V2959" s="233" t="str">
        <f t="shared" si="97"/>
        <v>0204</v>
      </c>
      <c r="W2959" s="4">
        <f t="shared" si="98"/>
        <v>1999</v>
      </c>
    </row>
    <row r="2960" spans="19:23" x14ac:dyDescent="0.2">
      <c r="S2960" s="28" t="s">
        <v>124</v>
      </c>
      <c r="T2960" s="5">
        <v>1999</v>
      </c>
      <c r="U2960" s="233">
        <v>36196</v>
      </c>
      <c r="V2960" s="233" t="str">
        <f t="shared" si="97"/>
        <v>0205</v>
      </c>
      <c r="W2960" s="4">
        <f t="shared" si="98"/>
        <v>1999</v>
      </c>
    </row>
    <row r="2961" spans="19:23" x14ac:dyDescent="0.2">
      <c r="S2961" s="28" t="s">
        <v>125</v>
      </c>
      <c r="T2961" s="5">
        <v>1999</v>
      </c>
      <c r="U2961" s="233">
        <v>36197</v>
      </c>
      <c r="V2961" s="233" t="str">
        <f t="shared" si="97"/>
        <v>0206</v>
      </c>
      <c r="W2961" s="4">
        <f t="shared" si="98"/>
        <v>1999</v>
      </c>
    </row>
    <row r="2962" spans="19:23" x14ac:dyDescent="0.2">
      <c r="S2962" s="28" t="s">
        <v>126</v>
      </c>
      <c r="T2962" s="5">
        <v>1999</v>
      </c>
      <c r="U2962" s="233">
        <v>36198</v>
      </c>
      <c r="V2962" s="233" t="str">
        <f t="shared" si="97"/>
        <v>0207</v>
      </c>
      <c r="W2962" s="4">
        <f t="shared" si="98"/>
        <v>1999</v>
      </c>
    </row>
    <row r="2963" spans="19:23" x14ac:dyDescent="0.2">
      <c r="S2963" s="28" t="s">
        <v>86</v>
      </c>
      <c r="T2963" s="5">
        <v>1999</v>
      </c>
      <c r="U2963" s="233">
        <v>36199</v>
      </c>
      <c r="V2963" s="233" t="str">
        <f t="shared" si="97"/>
        <v>0208</v>
      </c>
      <c r="W2963" s="4">
        <f t="shared" si="98"/>
        <v>1999</v>
      </c>
    </row>
    <row r="2964" spans="19:23" x14ac:dyDescent="0.2">
      <c r="S2964" s="28" t="s">
        <v>87</v>
      </c>
      <c r="T2964" s="5">
        <v>1999</v>
      </c>
      <c r="U2964" s="233">
        <v>36200</v>
      </c>
      <c r="V2964" s="233" t="str">
        <f t="shared" si="97"/>
        <v>0209</v>
      </c>
      <c r="W2964" s="4">
        <f t="shared" si="98"/>
        <v>1999</v>
      </c>
    </row>
    <row r="2965" spans="19:23" x14ac:dyDescent="0.2">
      <c r="S2965" s="28" t="s">
        <v>88</v>
      </c>
      <c r="T2965" s="5">
        <v>1999</v>
      </c>
      <c r="U2965" s="233">
        <v>36201</v>
      </c>
      <c r="V2965" s="233" t="str">
        <f t="shared" si="97"/>
        <v>0210</v>
      </c>
      <c r="W2965" s="4">
        <f t="shared" si="98"/>
        <v>1999</v>
      </c>
    </row>
    <row r="2966" spans="19:23" x14ac:dyDescent="0.2">
      <c r="S2966" s="28" t="s">
        <v>89</v>
      </c>
      <c r="T2966" s="5">
        <v>1999</v>
      </c>
      <c r="U2966" s="233">
        <v>36202</v>
      </c>
      <c r="V2966" s="233" t="str">
        <f t="shared" si="97"/>
        <v>0211</v>
      </c>
      <c r="W2966" s="4">
        <f t="shared" si="98"/>
        <v>1999</v>
      </c>
    </row>
    <row r="2967" spans="19:23" x14ac:dyDescent="0.2">
      <c r="S2967" s="28" t="s">
        <v>127</v>
      </c>
      <c r="T2967" s="5">
        <v>1999</v>
      </c>
      <c r="U2967" s="233">
        <v>36203</v>
      </c>
      <c r="V2967" s="233" t="str">
        <f t="shared" si="97"/>
        <v>0212</v>
      </c>
      <c r="W2967" s="4">
        <f t="shared" si="98"/>
        <v>1999</v>
      </c>
    </row>
    <row r="2968" spans="19:23" x14ac:dyDescent="0.2">
      <c r="S2968" s="28" t="s">
        <v>128</v>
      </c>
      <c r="T2968" s="5">
        <v>1999</v>
      </c>
      <c r="U2968" s="233">
        <v>36204</v>
      </c>
      <c r="V2968" s="233" t="str">
        <f t="shared" si="97"/>
        <v>0213</v>
      </c>
      <c r="W2968" s="4">
        <f t="shared" si="98"/>
        <v>1999</v>
      </c>
    </row>
    <row r="2969" spans="19:23" x14ac:dyDescent="0.2">
      <c r="S2969" s="28" t="s">
        <v>129</v>
      </c>
      <c r="T2969" s="5">
        <v>1999</v>
      </c>
      <c r="U2969" s="233">
        <v>36205</v>
      </c>
      <c r="V2969" s="233" t="str">
        <f t="shared" si="97"/>
        <v>0214</v>
      </c>
      <c r="W2969" s="4">
        <f t="shared" si="98"/>
        <v>1999</v>
      </c>
    </row>
    <row r="2970" spans="19:23" x14ac:dyDescent="0.2">
      <c r="S2970" s="28" t="s">
        <v>130</v>
      </c>
      <c r="T2970" s="5">
        <v>1999</v>
      </c>
      <c r="U2970" s="233">
        <v>36206</v>
      </c>
      <c r="V2970" s="233" t="str">
        <f t="shared" si="97"/>
        <v>0215</v>
      </c>
      <c r="W2970" s="4">
        <f t="shared" si="98"/>
        <v>1999</v>
      </c>
    </row>
    <row r="2971" spans="19:23" x14ac:dyDescent="0.2">
      <c r="S2971" s="28" t="s">
        <v>131</v>
      </c>
      <c r="T2971" s="5">
        <v>1999</v>
      </c>
      <c r="U2971" s="233">
        <v>36207</v>
      </c>
      <c r="V2971" s="233" t="str">
        <f t="shared" si="97"/>
        <v>0216</v>
      </c>
      <c r="W2971" s="4">
        <f t="shared" si="98"/>
        <v>1999</v>
      </c>
    </row>
    <row r="2972" spans="19:23" x14ac:dyDescent="0.2">
      <c r="S2972" s="28" t="s">
        <v>132</v>
      </c>
      <c r="T2972" s="5">
        <v>1999</v>
      </c>
      <c r="U2972" s="233">
        <v>36208</v>
      </c>
      <c r="V2972" s="233" t="str">
        <f t="shared" si="97"/>
        <v>0217</v>
      </c>
      <c r="W2972" s="4">
        <f t="shared" si="98"/>
        <v>1999</v>
      </c>
    </row>
    <row r="2973" spans="19:23" x14ac:dyDescent="0.2">
      <c r="S2973" s="28" t="s">
        <v>133</v>
      </c>
      <c r="T2973" s="5">
        <v>1999</v>
      </c>
      <c r="U2973" s="233">
        <v>36209</v>
      </c>
      <c r="V2973" s="233" t="str">
        <f t="shared" si="97"/>
        <v>0218</v>
      </c>
      <c r="W2973" s="4">
        <f t="shared" si="98"/>
        <v>1999</v>
      </c>
    </row>
    <row r="2974" spans="19:23" x14ac:dyDescent="0.2">
      <c r="S2974" s="28" t="s">
        <v>134</v>
      </c>
      <c r="T2974" s="5">
        <v>1999</v>
      </c>
      <c r="U2974" s="233">
        <v>36210</v>
      </c>
      <c r="V2974" s="233" t="str">
        <f t="shared" si="97"/>
        <v>0219</v>
      </c>
      <c r="W2974" s="4">
        <f t="shared" si="98"/>
        <v>1999</v>
      </c>
    </row>
    <row r="2975" spans="19:23" x14ac:dyDescent="0.2">
      <c r="S2975" s="28" t="s">
        <v>135</v>
      </c>
      <c r="T2975" s="5">
        <v>1999</v>
      </c>
      <c r="U2975" s="233">
        <v>36211</v>
      </c>
      <c r="V2975" s="233" t="str">
        <f t="shared" si="97"/>
        <v>0220</v>
      </c>
      <c r="W2975" s="4">
        <f t="shared" si="98"/>
        <v>1999</v>
      </c>
    </row>
    <row r="2976" spans="19:23" x14ac:dyDescent="0.2">
      <c r="S2976" s="28" t="s">
        <v>136</v>
      </c>
      <c r="T2976" s="5">
        <v>1999</v>
      </c>
      <c r="U2976" s="233">
        <v>36212</v>
      </c>
      <c r="V2976" s="233" t="str">
        <f t="shared" si="97"/>
        <v>0221</v>
      </c>
      <c r="W2976" s="4">
        <f t="shared" si="98"/>
        <v>1999</v>
      </c>
    </row>
    <row r="2977" spans="19:23" x14ac:dyDescent="0.2">
      <c r="S2977" s="28" t="s">
        <v>137</v>
      </c>
      <c r="T2977" s="5">
        <v>1999</v>
      </c>
      <c r="U2977" s="233">
        <v>36213</v>
      </c>
      <c r="V2977" s="233" t="str">
        <f t="shared" si="97"/>
        <v>0222</v>
      </c>
      <c r="W2977" s="4">
        <f t="shared" si="98"/>
        <v>1999</v>
      </c>
    </row>
    <row r="2978" spans="19:23" x14ac:dyDescent="0.2">
      <c r="S2978" s="28" t="s">
        <v>138</v>
      </c>
      <c r="T2978" s="5">
        <v>1999</v>
      </c>
      <c r="U2978" s="233">
        <v>36214</v>
      </c>
      <c r="V2978" s="233" t="str">
        <f t="shared" si="97"/>
        <v>0223</v>
      </c>
      <c r="W2978" s="4">
        <f t="shared" si="98"/>
        <v>1999</v>
      </c>
    </row>
    <row r="2979" spans="19:23" x14ac:dyDescent="0.2">
      <c r="S2979" s="28" t="s">
        <v>139</v>
      </c>
      <c r="T2979" s="5">
        <v>1999</v>
      </c>
      <c r="U2979" s="233">
        <v>36215</v>
      </c>
      <c r="V2979" s="233" t="str">
        <f t="shared" si="97"/>
        <v>0224</v>
      </c>
      <c r="W2979" s="4">
        <f t="shared" si="98"/>
        <v>1999</v>
      </c>
    </row>
    <row r="2980" spans="19:23" x14ac:dyDescent="0.2">
      <c r="S2980" s="28" t="s">
        <v>140</v>
      </c>
      <c r="T2980" s="5">
        <v>1999</v>
      </c>
      <c r="U2980" s="233">
        <v>36216</v>
      </c>
      <c r="V2980" s="233" t="str">
        <f t="shared" si="97"/>
        <v>0225</v>
      </c>
      <c r="W2980" s="4">
        <f t="shared" si="98"/>
        <v>1999</v>
      </c>
    </row>
    <row r="2981" spans="19:23" x14ac:dyDescent="0.2">
      <c r="S2981" s="28" t="s">
        <v>141</v>
      </c>
      <c r="T2981" s="5">
        <v>1999</v>
      </c>
      <c r="U2981" s="233">
        <v>36217</v>
      </c>
      <c r="V2981" s="233" t="str">
        <f t="shared" si="97"/>
        <v>0226</v>
      </c>
      <c r="W2981" s="4">
        <f t="shared" si="98"/>
        <v>1999</v>
      </c>
    </row>
    <row r="2982" spans="19:23" x14ac:dyDescent="0.2">
      <c r="S2982" s="28" t="s">
        <v>142</v>
      </c>
      <c r="T2982" s="5">
        <v>1999</v>
      </c>
      <c r="U2982" s="233">
        <v>36218</v>
      </c>
      <c r="V2982" s="233" t="str">
        <f t="shared" si="97"/>
        <v>0227</v>
      </c>
      <c r="W2982" s="4">
        <f t="shared" si="98"/>
        <v>1999</v>
      </c>
    </row>
    <row r="2983" spans="19:23" x14ac:dyDescent="0.2">
      <c r="S2983" s="28" t="s">
        <v>143</v>
      </c>
      <c r="T2983" s="5">
        <v>1999</v>
      </c>
      <c r="U2983" s="233">
        <v>36219</v>
      </c>
      <c r="V2983" s="233" t="str">
        <f t="shared" si="97"/>
        <v>0228</v>
      </c>
      <c r="W2983" s="4">
        <f t="shared" si="98"/>
        <v>1999</v>
      </c>
    </row>
    <row r="2984" spans="19:23" x14ac:dyDescent="0.2">
      <c r="S2984" s="28" t="s">
        <v>144</v>
      </c>
      <c r="T2984" s="5">
        <v>1999</v>
      </c>
      <c r="U2984" s="233">
        <v>36220</v>
      </c>
      <c r="V2984" s="233" t="str">
        <f t="shared" si="97"/>
        <v>0301</v>
      </c>
      <c r="W2984" s="4">
        <f t="shared" si="98"/>
        <v>1999</v>
      </c>
    </row>
    <row r="2985" spans="19:23" x14ac:dyDescent="0.2">
      <c r="S2985" s="28" t="s">
        <v>145</v>
      </c>
      <c r="T2985" s="5">
        <v>1999</v>
      </c>
      <c r="U2985" s="233">
        <v>36221</v>
      </c>
      <c r="V2985" s="233" t="str">
        <f t="shared" si="97"/>
        <v>0302</v>
      </c>
      <c r="W2985" s="4">
        <f t="shared" si="98"/>
        <v>1999</v>
      </c>
    </row>
    <row r="2986" spans="19:23" x14ac:dyDescent="0.2">
      <c r="S2986" s="28" t="s">
        <v>146</v>
      </c>
      <c r="T2986" s="5">
        <v>1999</v>
      </c>
      <c r="U2986" s="233">
        <v>36222</v>
      </c>
      <c r="V2986" s="233" t="str">
        <f t="shared" si="97"/>
        <v>0303</v>
      </c>
      <c r="W2986" s="4">
        <f t="shared" si="98"/>
        <v>1999</v>
      </c>
    </row>
    <row r="2987" spans="19:23" x14ac:dyDescent="0.2">
      <c r="S2987" s="28" t="s">
        <v>147</v>
      </c>
      <c r="T2987" s="5">
        <v>1999</v>
      </c>
      <c r="U2987" s="233">
        <v>36223</v>
      </c>
      <c r="V2987" s="233" t="str">
        <f t="shared" si="97"/>
        <v>0304</v>
      </c>
      <c r="W2987" s="4">
        <f t="shared" si="98"/>
        <v>1999</v>
      </c>
    </row>
    <row r="2988" spans="19:23" x14ac:dyDescent="0.2">
      <c r="S2988" s="28" t="s">
        <v>148</v>
      </c>
      <c r="T2988" s="5">
        <v>1999</v>
      </c>
      <c r="U2988" s="233">
        <v>36224</v>
      </c>
      <c r="V2988" s="233" t="str">
        <f t="shared" si="97"/>
        <v>0305</v>
      </c>
      <c r="W2988" s="4">
        <f t="shared" si="98"/>
        <v>1999</v>
      </c>
    </row>
    <row r="2989" spans="19:23" x14ac:dyDescent="0.2">
      <c r="S2989" s="28" t="s">
        <v>149</v>
      </c>
      <c r="T2989" s="5">
        <v>1999</v>
      </c>
      <c r="U2989" s="233">
        <v>36225</v>
      </c>
      <c r="V2989" s="233" t="str">
        <f t="shared" si="97"/>
        <v>0306</v>
      </c>
      <c r="W2989" s="4">
        <f t="shared" si="98"/>
        <v>1999</v>
      </c>
    </row>
    <row r="2990" spans="19:23" x14ac:dyDescent="0.2">
      <c r="S2990" s="28" t="s">
        <v>150</v>
      </c>
      <c r="T2990" s="5">
        <v>1999</v>
      </c>
      <c r="U2990" s="233">
        <v>36226</v>
      </c>
      <c r="V2990" s="233" t="str">
        <f t="shared" si="97"/>
        <v>0307</v>
      </c>
      <c r="W2990" s="4">
        <f t="shared" si="98"/>
        <v>1999</v>
      </c>
    </row>
    <row r="2991" spans="19:23" x14ac:dyDescent="0.2">
      <c r="S2991" s="28" t="s">
        <v>151</v>
      </c>
      <c r="T2991" s="5">
        <v>1999</v>
      </c>
      <c r="U2991" s="233">
        <v>36227</v>
      </c>
      <c r="V2991" s="233" t="str">
        <f t="shared" si="97"/>
        <v>0308</v>
      </c>
      <c r="W2991" s="4">
        <f t="shared" si="98"/>
        <v>1999</v>
      </c>
    </row>
    <row r="2992" spans="19:23" x14ac:dyDescent="0.2">
      <c r="S2992" s="28" t="s">
        <v>152</v>
      </c>
      <c r="T2992" s="5">
        <v>1999</v>
      </c>
      <c r="U2992" s="233">
        <v>36228</v>
      </c>
      <c r="V2992" s="233" t="str">
        <f t="shared" si="97"/>
        <v>0309</v>
      </c>
      <c r="W2992" s="4">
        <f t="shared" si="98"/>
        <v>1999</v>
      </c>
    </row>
    <row r="2993" spans="19:23" x14ac:dyDescent="0.2">
      <c r="S2993" s="28" t="s">
        <v>153</v>
      </c>
      <c r="T2993" s="5">
        <v>1999</v>
      </c>
      <c r="U2993" s="233">
        <v>36229</v>
      </c>
      <c r="V2993" s="233" t="str">
        <f t="shared" si="97"/>
        <v>0310</v>
      </c>
      <c r="W2993" s="4">
        <f t="shared" si="98"/>
        <v>1999</v>
      </c>
    </row>
    <row r="2994" spans="19:23" x14ac:dyDescent="0.2">
      <c r="S2994" s="28" t="s">
        <v>154</v>
      </c>
      <c r="T2994" s="5">
        <v>1999</v>
      </c>
      <c r="U2994" s="233">
        <v>36230</v>
      </c>
      <c r="V2994" s="233" t="str">
        <f t="shared" si="97"/>
        <v>0311</v>
      </c>
      <c r="W2994" s="4">
        <f t="shared" si="98"/>
        <v>1999</v>
      </c>
    </row>
    <row r="2995" spans="19:23" x14ac:dyDescent="0.2">
      <c r="S2995" s="28" t="s">
        <v>155</v>
      </c>
      <c r="T2995" s="5">
        <v>1999</v>
      </c>
      <c r="U2995" s="233">
        <v>36231</v>
      </c>
      <c r="V2995" s="233" t="str">
        <f t="shared" si="97"/>
        <v>0312</v>
      </c>
      <c r="W2995" s="4">
        <f t="shared" si="98"/>
        <v>1999</v>
      </c>
    </row>
    <row r="2996" spans="19:23" x14ac:dyDescent="0.2">
      <c r="S2996" s="28" t="s">
        <v>156</v>
      </c>
      <c r="T2996" s="5">
        <v>1999</v>
      </c>
      <c r="U2996" s="233">
        <v>36232</v>
      </c>
      <c r="V2996" s="233" t="str">
        <f t="shared" si="97"/>
        <v>0313</v>
      </c>
      <c r="W2996" s="4">
        <f t="shared" si="98"/>
        <v>1999</v>
      </c>
    </row>
    <row r="2997" spans="19:23" x14ac:dyDescent="0.2">
      <c r="S2997" s="28" t="s">
        <v>157</v>
      </c>
      <c r="T2997" s="5">
        <v>1999</v>
      </c>
      <c r="U2997" s="233">
        <v>36233</v>
      </c>
      <c r="V2997" s="233" t="str">
        <f t="shared" si="97"/>
        <v>0314</v>
      </c>
      <c r="W2997" s="4">
        <f t="shared" si="98"/>
        <v>1999</v>
      </c>
    </row>
    <row r="2998" spans="19:23" x14ac:dyDescent="0.2">
      <c r="S2998" s="28" t="s">
        <v>158</v>
      </c>
      <c r="T2998" s="5">
        <v>1999</v>
      </c>
      <c r="U2998" s="233">
        <v>36234</v>
      </c>
      <c r="V2998" s="233" t="str">
        <f t="shared" si="97"/>
        <v>0315</v>
      </c>
      <c r="W2998" s="4">
        <f t="shared" si="98"/>
        <v>1999</v>
      </c>
    </row>
    <row r="2999" spans="19:23" x14ac:dyDescent="0.2">
      <c r="S2999" s="28" t="s">
        <v>159</v>
      </c>
      <c r="T2999" s="5">
        <v>1999</v>
      </c>
      <c r="U2999" s="233">
        <v>36235</v>
      </c>
      <c r="V2999" s="233" t="str">
        <f t="shared" si="97"/>
        <v>0316</v>
      </c>
      <c r="W2999" s="4">
        <f t="shared" si="98"/>
        <v>1999</v>
      </c>
    </row>
    <row r="3000" spans="19:23" x14ac:dyDescent="0.2">
      <c r="S3000" s="28" t="s">
        <v>160</v>
      </c>
      <c r="T3000" s="5">
        <v>1999</v>
      </c>
      <c r="U3000" s="233">
        <v>36236</v>
      </c>
      <c r="V3000" s="233" t="str">
        <f t="shared" si="97"/>
        <v>0317</v>
      </c>
      <c r="W3000" s="4">
        <f t="shared" si="98"/>
        <v>1999</v>
      </c>
    </row>
    <row r="3001" spans="19:23" x14ac:dyDescent="0.2">
      <c r="S3001" s="28" t="s">
        <v>161</v>
      </c>
      <c r="T3001" s="5">
        <v>1999</v>
      </c>
      <c r="U3001" s="233">
        <v>36237</v>
      </c>
      <c r="V3001" s="233" t="str">
        <f t="shared" si="97"/>
        <v>0318</v>
      </c>
      <c r="W3001" s="4">
        <f t="shared" si="98"/>
        <v>1999</v>
      </c>
    </row>
    <row r="3002" spans="19:23" x14ac:dyDescent="0.2">
      <c r="S3002" s="28" t="s">
        <v>162</v>
      </c>
      <c r="T3002" s="5">
        <v>1999</v>
      </c>
      <c r="U3002" s="233">
        <v>36238</v>
      </c>
      <c r="V3002" s="233" t="str">
        <f t="shared" si="97"/>
        <v>0319</v>
      </c>
      <c r="W3002" s="4">
        <f t="shared" si="98"/>
        <v>1999</v>
      </c>
    </row>
    <row r="3003" spans="19:23" x14ac:dyDescent="0.2">
      <c r="S3003" s="28" t="s">
        <v>163</v>
      </c>
      <c r="T3003" s="5">
        <v>1999</v>
      </c>
      <c r="U3003" s="233">
        <v>36239</v>
      </c>
      <c r="V3003" s="233" t="str">
        <f t="shared" si="97"/>
        <v>0320</v>
      </c>
      <c r="W3003" s="4">
        <f t="shared" si="98"/>
        <v>1999</v>
      </c>
    </row>
    <row r="3004" spans="19:23" x14ac:dyDescent="0.2">
      <c r="S3004" s="28" t="s">
        <v>164</v>
      </c>
      <c r="T3004" s="5">
        <v>1999</v>
      </c>
      <c r="U3004" s="233">
        <v>36240</v>
      </c>
      <c r="V3004" s="233" t="str">
        <f t="shared" si="97"/>
        <v>0321</v>
      </c>
      <c r="W3004" s="4">
        <f t="shared" si="98"/>
        <v>1999</v>
      </c>
    </row>
    <row r="3005" spans="19:23" x14ac:dyDescent="0.2">
      <c r="S3005" s="28" t="s">
        <v>165</v>
      </c>
      <c r="T3005" s="5">
        <v>1999</v>
      </c>
      <c r="U3005" s="233">
        <v>36241</v>
      </c>
      <c r="V3005" s="233" t="str">
        <f t="shared" si="97"/>
        <v>0322</v>
      </c>
      <c r="W3005" s="4">
        <f t="shared" si="98"/>
        <v>1999</v>
      </c>
    </row>
    <row r="3006" spans="19:23" x14ac:dyDescent="0.2">
      <c r="S3006" s="28" t="s">
        <v>166</v>
      </c>
      <c r="T3006" s="5">
        <v>1999</v>
      </c>
      <c r="U3006" s="233">
        <v>36242</v>
      </c>
      <c r="V3006" s="233" t="str">
        <f t="shared" si="97"/>
        <v>0323</v>
      </c>
      <c r="W3006" s="4">
        <f t="shared" si="98"/>
        <v>1999</v>
      </c>
    </row>
    <row r="3007" spans="19:23" x14ac:dyDescent="0.2">
      <c r="S3007" s="28" t="s">
        <v>167</v>
      </c>
      <c r="T3007" s="5">
        <v>1999</v>
      </c>
      <c r="U3007" s="233">
        <v>36243</v>
      </c>
      <c r="V3007" s="233" t="str">
        <f t="shared" si="97"/>
        <v>0324</v>
      </c>
      <c r="W3007" s="4">
        <f t="shared" si="98"/>
        <v>1999</v>
      </c>
    </row>
    <row r="3008" spans="19:23" x14ac:dyDescent="0.2">
      <c r="S3008" s="28" t="s">
        <v>168</v>
      </c>
      <c r="T3008" s="5">
        <v>1999</v>
      </c>
      <c r="U3008" s="233">
        <v>36244</v>
      </c>
      <c r="V3008" s="233" t="str">
        <f t="shared" si="97"/>
        <v>0325</v>
      </c>
      <c r="W3008" s="4">
        <f t="shared" si="98"/>
        <v>1999</v>
      </c>
    </row>
    <row r="3009" spans="19:23" x14ac:dyDescent="0.2">
      <c r="S3009" s="28" t="s">
        <v>169</v>
      </c>
      <c r="T3009" s="5">
        <v>1999</v>
      </c>
      <c r="U3009" s="233">
        <v>36245</v>
      </c>
      <c r="V3009" s="233" t="str">
        <f t="shared" si="97"/>
        <v>0326</v>
      </c>
      <c r="W3009" s="4">
        <f t="shared" si="98"/>
        <v>1999</v>
      </c>
    </row>
    <row r="3010" spans="19:23" x14ac:dyDescent="0.2">
      <c r="S3010" s="28" t="s">
        <v>170</v>
      </c>
      <c r="T3010" s="5">
        <v>1999</v>
      </c>
      <c r="U3010" s="233">
        <v>36246</v>
      </c>
      <c r="V3010" s="233" t="str">
        <f t="shared" si="97"/>
        <v>0327</v>
      </c>
      <c r="W3010" s="4">
        <f t="shared" si="98"/>
        <v>1999</v>
      </c>
    </row>
    <row r="3011" spans="19:23" x14ac:dyDescent="0.2">
      <c r="S3011" s="28" t="s">
        <v>171</v>
      </c>
      <c r="T3011" s="5">
        <v>1999</v>
      </c>
      <c r="U3011" s="233">
        <v>36247</v>
      </c>
      <c r="V3011" s="233" t="str">
        <f t="shared" si="97"/>
        <v>0328</v>
      </c>
      <c r="W3011" s="4">
        <f t="shared" si="98"/>
        <v>1999</v>
      </c>
    </row>
    <row r="3012" spans="19:23" x14ac:dyDescent="0.2">
      <c r="S3012" s="28" t="s">
        <v>172</v>
      </c>
      <c r="T3012" s="5">
        <v>1999</v>
      </c>
      <c r="U3012" s="233">
        <v>36248</v>
      </c>
      <c r="V3012" s="233" t="str">
        <f t="shared" ref="V3012:V3075" si="99">TEXT(MONTH(U3012),"00") &amp;TEXT(DAY(U3012),"00")</f>
        <v>0329</v>
      </c>
      <c r="W3012" s="4">
        <f t="shared" ref="W3012:W3075" si="100">YEAR(U3012)</f>
        <v>1999</v>
      </c>
    </row>
    <row r="3013" spans="19:23" x14ac:dyDescent="0.2">
      <c r="S3013" s="28" t="s">
        <v>173</v>
      </c>
      <c r="T3013" s="5">
        <v>1999</v>
      </c>
      <c r="U3013" s="233">
        <v>36249</v>
      </c>
      <c r="V3013" s="233" t="str">
        <f t="shared" si="99"/>
        <v>0330</v>
      </c>
      <c r="W3013" s="4">
        <f t="shared" si="100"/>
        <v>1999</v>
      </c>
    </row>
    <row r="3014" spans="19:23" x14ac:dyDescent="0.2">
      <c r="S3014" s="28" t="s">
        <v>174</v>
      </c>
      <c r="T3014" s="5">
        <v>1999</v>
      </c>
      <c r="U3014" s="233">
        <v>36250</v>
      </c>
      <c r="V3014" s="233" t="str">
        <f t="shared" si="99"/>
        <v>0331</v>
      </c>
      <c r="W3014" s="4">
        <f t="shared" si="100"/>
        <v>1999</v>
      </c>
    </row>
    <row r="3015" spans="19:23" x14ac:dyDescent="0.2">
      <c r="S3015" s="28" t="s">
        <v>175</v>
      </c>
      <c r="T3015" s="5">
        <v>1999</v>
      </c>
      <c r="U3015" s="233">
        <v>36251</v>
      </c>
      <c r="V3015" s="233" t="str">
        <f t="shared" si="99"/>
        <v>0401</v>
      </c>
      <c r="W3015" s="4">
        <f t="shared" si="100"/>
        <v>1999</v>
      </c>
    </row>
    <row r="3016" spans="19:23" x14ac:dyDescent="0.2">
      <c r="S3016" s="28" t="s">
        <v>176</v>
      </c>
      <c r="T3016" s="5">
        <v>1999</v>
      </c>
      <c r="U3016" s="233">
        <v>36252</v>
      </c>
      <c r="V3016" s="233" t="str">
        <f t="shared" si="99"/>
        <v>0402</v>
      </c>
      <c r="W3016" s="4">
        <f t="shared" si="100"/>
        <v>1999</v>
      </c>
    </row>
    <row r="3017" spans="19:23" x14ac:dyDescent="0.2">
      <c r="S3017" s="28" t="s">
        <v>177</v>
      </c>
      <c r="T3017" s="5">
        <v>1999</v>
      </c>
      <c r="U3017" s="233">
        <v>36253</v>
      </c>
      <c r="V3017" s="233" t="str">
        <f t="shared" si="99"/>
        <v>0403</v>
      </c>
      <c r="W3017" s="4">
        <f t="shared" si="100"/>
        <v>1999</v>
      </c>
    </row>
    <row r="3018" spans="19:23" x14ac:dyDescent="0.2">
      <c r="S3018" s="28" t="s">
        <v>178</v>
      </c>
      <c r="T3018" s="5">
        <v>1999</v>
      </c>
      <c r="U3018" s="233">
        <v>36254</v>
      </c>
      <c r="V3018" s="233" t="str">
        <f t="shared" si="99"/>
        <v>0404</v>
      </c>
      <c r="W3018" s="4">
        <f t="shared" si="100"/>
        <v>1999</v>
      </c>
    </row>
    <row r="3019" spans="19:23" x14ac:dyDescent="0.2">
      <c r="S3019" s="28" t="s">
        <v>179</v>
      </c>
      <c r="T3019" s="5">
        <v>1999</v>
      </c>
      <c r="U3019" s="233">
        <v>36255</v>
      </c>
      <c r="V3019" s="233" t="str">
        <f t="shared" si="99"/>
        <v>0405</v>
      </c>
      <c r="W3019" s="4">
        <f t="shared" si="100"/>
        <v>1999</v>
      </c>
    </row>
    <row r="3020" spans="19:23" x14ac:dyDescent="0.2">
      <c r="S3020" s="28" t="s">
        <v>180</v>
      </c>
      <c r="T3020" s="5">
        <v>1999</v>
      </c>
      <c r="U3020" s="233">
        <v>36256</v>
      </c>
      <c r="V3020" s="233" t="str">
        <f t="shared" si="99"/>
        <v>0406</v>
      </c>
      <c r="W3020" s="4">
        <f t="shared" si="100"/>
        <v>1999</v>
      </c>
    </row>
    <row r="3021" spans="19:23" x14ac:dyDescent="0.2">
      <c r="S3021" s="28" t="s">
        <v>181</v>
      </c>
      <c r="T3021" s="5">
        <v>1999</v>
      </c>
      <c r="U3021" s="233">
        <v>36257</v>
      </c>
      <c r="V3021" s="233" t="str">
        <f t="shared" si="99"/>
        <v>0407</v>
      </c>
      <c r="W3021" s="4">
        <f t="shared" si="100"/>
        <v>1999</v>
      </c>
    </row>
    <row r="3022" spans="19:23" x14ac:dyDescent="0.2">
      <c r="S3022" s="28" t="s">
        <v>182</v>
      </c>
      <c r="T3022" s="5">
        <v>1999</v>
      </c>
      <c r="U3022" s="233">
        <v>36258</v>
      </c>
      <c r="V3022" s="233" t="str">
        <f t="shared" si="99"/>
        <v>0408</v>
      </c>
      <c r="W3022" s="4">
        <f t="shared" si="100"/>
        <v>1999</v>
      </c>
    </row>
    <row r="3023" spans="19:23" x14ac:dyDescent="0.2">
      <c r="S3023" s="28" t="s">
        <v>183</v>
      </c>
      <c r="T3023" s="5">
        <v>1999</v>
      </c>
      <c r="U3023" s="233">
        <v>36259</v>
      </c>
      <c r="V3023" s="233" t="str">
        <f t="shared" si="99"/>
        <v>0409</v>
      </c>
      <c r="W3023" s="4">
        <f t="shared" si="100"/>
        <v>1999</v>
      </c>
    </row>
    <row r="3024" spans="19:23" x14ac:dyDescent="0.2">
      <c r="S3024" s="28" t="s">
        <v>184</v>
      </c>
      <c r="T3024" s="5">
        <v>1999</v>
      </c>
      <c r="U3024" s="233">
        <v>36260</v>
      </c>
      <c r="V3024" s="233" t="str">
        <f t="shared" si="99"/>
        <v>0410</v>
      </c>
      <c r="W3024" s="4">
        <f t="shared" si="100"/>
        <v>1999</v>
      </c>
    </row>
    <row r="3025" spans="19:23" x14ac:dyDescent="0.2">
      <c r="S3025" s="28" t="s">
        <v>185</v>
      </c>
      <c r="T3025" s="5">
        <v>1999</v>
      </c>
      <c r="U3025" s="233">
        <v>36261</v>
      </c>
      <c r="V3025" s="233" t="str">
        <f t="shared" si="99"/>
        <v>0411</v>
      </c>
      <c r="W3025" s="4">
        <f t="shared" si="100"/>
        <v>1999</v>
      </c>
    </row>
    <row r="3026" spans="19:23" x14ac:dyDescent="0.2">
      <c r="S3026" s="28" t="s">
        <v>186</v>
      </c>
      <c r="T3026" s="5">
        <v>1999</v>
      </c>
      <c r="U3026" s="233">
        <v>36262</v>
      </c>
      <c r="V3026" s="233" t="str">
        <f t="shared" si="99"/>
        <v>0412</v>
      </c>
      <c r="W3026" s="4">
        <f t="shared" si="100"/>
        <v>1999</v>
      </c>
    </row>
    <row r="3027" spans="19:23" x14ac:dyDescent="0.2">
      <c r="S3027" s="28" t="s">
        <v>187</v>
      </c>
      <c r="T3027" s="5">
        <v>1999</v>
      </c>
      <c r="U3027" s="233">
        <v>36263</v>
      </c>
      <c r="V3027" s="233" t="str">
        <f t="shared" si="99"/>
        <v>0413</v>
      </c>
      <c r="W3027" s="4">
        <f t="shared" si="100"/>
        <v>1999</v>
      </c>
    </row>
    <row r="3028" spans="19:23" x14ac:dyDescent="0.2">
      <c r="S3028" s="28" t="s">
        <v>188</v>
      </c>
      <c r="T3028" s="5">
        <v>1999</v>
      </c>
      <c r="U3028" s="233">
        <v>36264</v>
      </c>
      <c r="V3028" s="233" t="str">
        <f t="shared" si="99"/>
        <v>0414</v>
      </c>
      <c r="W3028" s="4">
        <f t="shared" si="100"/>
        <v>1999</v>
      </c>
    </row>
    <row r="3029" spans="19:23" x14ac:dyDescent="0.2">
      <c r="S3029" s="28" t="s">
        <v>189</v>
      </c>
      <c r="T3029" s="5">
        <v>1999</v>
      </c>
      <c r="U3029" s="233">
        <v>36265</v>
      </c>
      <c r="V3029" s="233" t="str">
        <f t="shared" si="99"/>
        <v>0415</v>
      </c>
      <c r="W3029" s="4">
        <f t="shared" si="100"/>
        <v>1999</v>
      </c>
    </row>
    <row r="3030" spans="19:23" x14ac:dyDescent="0.2">
      <c r="S3030" s="28" t="s">
        <v>190</v>
      </c>
      <c r="T3030" s="5">
        <v>1999</v>
      </c>
      <c r="U3030" s="233">
        <v>36266</v>
      </c>
      <c r="V3030" s="233" t="str">
        <f t="shared" si="99"/>
        <v>0416</v>
      </c>
      <c r="W3030" s="4">
        <f t="shared" si="100"/>
        <v>1999</v>
      </c>
    </row>
    <row r="3031" spans="19:23" x14ac:dyDescent="0.2">
      <c r="S3031" s="28" t="s">
        <v>191</v>
      </c>
      <c r="T3031" s="5">
        <v>1999</v>
      </c>
      <c r="U3031" s="233">
        <v>36267</v>
      </c>
      <c r="V3031" s="233" t="str">
        <f t="shared" si="99"/>
        <v>0417</v>
      </c>
      <c r="W3031" s="4">
        <f t="shared" si="100"/>
        <v>1999</v>
      </c>
    </row>
    <row r="3032" spans="19:23" x14ac:dyDescent="0.2">
      <c r="S3032" s="28" t="s">
        <v>192</v>
      </c>
      <c r="T3032" s="5">
        <v>1999</v>
      </c>
      <c r="U3032" s="233">
        <v>36268</v>
      </c>
      <c r="V3032" s="233" t="str">
        <f t="shared" si="99"/>
        <v>0418</v>
      </c>
      <c r="W3032" s="4">
        <f t="shared" si="100"/>
        <v>1999</v>
      </c>
    </row>
    <row r="3033" spans="19:23" x14ac:dyDescent="0.2">
      <c r="S3033" s="28" t="s">
        <v>193</v>
      </c>
      <c r="T3033" s="5">
        <v>1999</v>
      </c>
      <c r="U3033" s="233">
        <v>36269</v>
      </c>
      <c r="V3033" s="233" t="str">
        <f t="shared" si="99"/>
        <v>0419</v>
      </c>
      <c r="W3033" s="4">
        <f t="shared" si="100"/>
        <v>1999</v>
      </c>
    </row>
    <row r="3034" spans="19:23" x14ac:dyDescent="0.2">
      <c r="S3034" s="28" t="s">
        <v>194</v>
      </c>
      <c r="T3034" s="5">
        <v>1999</v>
      </c>
      <c r="U3034" s="233">
        <v>36270</v>
      </c>
      <c r="V3034" s="233" t="str">
        <f t="shared" si="99"/>
        <v>0420</v>
      </c>
      <c r="W3034" s="4">
        <f t="shared" si="100"/>
        <v>1999</v>
      </c>
    </row>
    <row r="3035" spans="19:23" x14ac:dyDescent="0.2">
      <c r="S3035" s="28" t="s">
        <v>195</v>
      </c>
      <c r="T3035" s="5">
        <v>1999</v>
      </c>
      <c r="U3035" s="233">
        <v>36271</v>
      </c>
      <c r="V3035" s="233" t="str">
        <f t="shared" si="99"/>
        <v>0421</v>
      </c>
      <c r="W3035" s="4">
        <f t="shared" si="100"/>
        <v>1999</v>
      </c>
    </row>
    <row r="3036" spans="19:23" x14ac:dyDescent="0.2">
      <c r="S3036" s="28" t="s">
        <v>196</v>
      </c>
      <c r="T3036" s="5">
        <v>1999</v>
      </c>
      <c r="U3036" s="233">
        <v>36272</v>
      </c>
      <c r="V3036" s="233" t="str">
        <f t="shared" si="99"/>
        <v>0422</v>
      </c>
      <c r="W3036" s="4">
        <f t="shared" si="100"/>
        <v>1999</v>
      </c>
    </row>
    <row r="3037" spans="19:23" x14ac:dyDescent="0.2">
      <c r="S3037" s="28" t="s">
        <v>197</v>
      </c>
      <c r="T3037" s="5">
        <v>1999</v>
      </c>
      <c r="U3037" s="233">
        <v>36273</v>
      </c>
      <c r="V3037" s="233" t="str">
        <f t="shared" si="99"/>
        <v>0423</v>
      </c>
      <c r="W3037" s="4">
        <f t="shared" si="100"/>
        <v>1999</v>
      </c>
    </row>
    <row r="3038" spans="19:23" x14ac:dyDescent="0.2">
      <c r="S3038" s="28" t="s">
        <v>198</v>
      </c>
      <c r="T3038" s="5">
        <v>1999</v>
      </c>
      <c r="U3038" s="233">
        <v>36274</v>
      </c>
      <c r="V3038" s="233" t="str">
        <f t="shared" si="99"/>
        <v>0424</v>
      </c>
      <c r="W3038" s="4">
        <f t="shared" si="100"/>
        <v>1999</v>
      </c>
    </row>
    <row r="3039" spans="19:23" x14ac:dyDescent="0.2">
      <c r="S3039" s="28" t="s">
        <v>199</v>
      </c>
      <c r="T3039" s="5">
        <v>1999</v>
      </c>
      <c r="U3039" s="233">
        <v>36275</v>
      </c>
      <c r="V3039" s="233" t="str">
        <f t="shared" si="99"/>
        <v>0425</v>
      </c>
      <c r="W3039" s="4">
        <f t="shared" si="100"/>
        <v>1999</v>
      </c>
    </row>
    <row r="3040" spans="19:23" x14ac:dyDescent="0.2">
      <c r="S3040" s="28" t="s">
        <v>200</v>
      </c>
      <c r="T3040" s="5">
        <v>1999</v>
      </c>
      <c r="U3040" s="233">
        <v>36276</v>
      </c>
      <c r="V3040" s="233" t="str">
        <f t="shared" si="99"/>
        <v>0426</v>
      </c>
      <c r="W3040" s="4">
        <f t="shared" si="100"/>
        <v>1999</v>
      </c>
    </row>
    <row r="3041" spans="19:23" x14ac:dyDescent="0.2">
      <c r="S3041" s="28" t="s">
        <v>201</v>
      </c>
      <c r="T3041" s="5">
        <v>1999</v>
      </c>
      <c r="U3041" s="233">
        <v>36277</v>
      </c>
      <c r="V3041" s="233" t="str">
        <f t="shared" si="99"/>
        <v>0427</v>
      </c>
      <c r="W3041" s="4">
        <f t="shared" si="100"/>
        <v>1999</v>
      </c>
    </row>
    <row r="3042" spans="19:23" x14ac:dyDescent="0.2">
      <c r="S3042" s="28" t="s">
        <v>202</v>
      </c>
      <c r="T3042" s="5">
        <v>1999</v>
      </c>
      <c r="U3042" s="233">
        <v>36278</v>
      </c>
      <c r="V3042" s="233" t="str">
        <f t="shared" si="99"/>
        <v>0428</v>
      </c>
      <c r="W3042" s="4">
        <f t="shared" si="100"/>
        <v>1999</v>
      </c>
    </row>
    <row r="3043" spans="19:23" x14ac:dyDescent="0.2">
      <c r="S3043" s="28" t="s">
        <v>203</v>
      </c>
      <c r="T3043" s="5">
        <v>1999</v>
      </c>
      <c r="U3043" s="233">
        <v>36279</v>
      </c>
      <c r="V3043" s="233" t="str">
        <f t="shared" si="99"/>
        <v>0429</v>
      </c>
      <c r="W3043" s="4">
        <f t="shared" si="100"/>
        <v>1999</v>
      </c>
    </row>
    <row r="3044" spans="19:23" x14ac:dyDescent="0.2">
      <c r="S3044" s="28" t="s">
        <v>204</v>
      </c>
      <c r="T3044" s="5">
        <v>1999</v>
      </c>
      <c r="U3044" s="233">
        <v>36280</v>
      </c>
      <c r="V3044" s="233" t="str">
        <f t="shared" si="99"/>
        <v>0430</v>
      </c>
      <c r="W3044" s="4">
        <f t="shared" si="100"/>
        <v>1999</v>
      </c>
    </row>
    <row r="3045" spans="19:23" x14ac:dyDescent="0.2">
      <c r="S3045" s="28" t="s">
        <v>205</v>
      </c>
      <c r="T3045" s="5">
        <v>1999</v>
      </c>
      <c r="U3045" s="233">
        <v>36281</v>
      </c>
      <c r="V3045" s="233" t="str">
        <f t="shared" si="99"/>
        <v>0501</v>
      </c>
      <c r="W3045" s="4">
        <f t="shared" si="100"/>
        <v>1999</v>
      </c>
    </row>
    <row r="3046" spans="19:23" x14ac:dyDescent="0.2">
      <c r="S3046" s="28" t="s">
        <v>206</v>
      </c>
      <c r="T3046" s="5">
        <v>1999</v>
      </c>
      <c r="U3046" s="233">
        <v>36282</v>
      </c>
      <c r="V3046" s="233" t="str">
        <f t="shared" si="99"/>
        <v>0502</v>
      </c>
      <c r="W3046" s="4">
        <f t="shared" si="100"/>
        <v>1999</v>
      </c>
    </row>
    <row r="3047" spans="19:23" x14ac:dyDescent="0.2">
      <c r="S3047" s="28" t="s">
        <v>207</v>
      </c>
      <c r="T3047" s="5">
        <v>1999</v>
      </c>
      <c r="U3047" s="233">
        <v>36283</v>
      </c>
      <c r="V3047" s="233" t="str">
        <f t="shared" si="99"/>
        <v>0503</v>
      </c>
      <c r="W3047" s="4">
        <f t="shared" si="100"/>
        <v>1999</v>
      </c>
    </row>
    <row r="3048" spans="19:23" x14ac:dyDescent="0.2">
      <c r="S3048" s="28" t="s">
        <v>208</v>
      </c>
      <c r="T3048" s="5">
        <v>1999</v>
      </c>
      <c r="U3048" s="233">
        <v>36284</v>
      </c>
      <c r="V3048" s="233" t="str">
        <f t="shared" si="99"/>
        <v>0504</v>
      </c>
      <c r="W3048" s="4">
        <f t="shared" si="100"/>
        <v>1999</v>
      </c>
    </row>
    <row r="3049" spans="19:23" x14ac:dyDescent="0.2">
      <c r="S3049" s="28" t="s">
        <v>209</v>
      </c>
      <c r="T3049" s="5">
        <v>1999</v>
      </c>
      <c r="U3049" s="233">
        <v>36285</v>
      </c>
      <c r="V3049" s="233" t="str">
        <f t="shared" si="99"/>
        <v>0505</v>
      </c>
      <c r="W3049" s="4">
        <f t="shared" si="100"/>
        <v>1999</v>
      </c>
    </row>
    <row r="3050" spans="19:23" x14ac:dyDescent="0.2">
      <c r="S3050" s="28" t="s">
        <v>210</v>
      </c>
      <c r="T3050" s="5">
        <v>1999</v>
      </c>
      <c r="U3050" s="233">
        <v>36286</v>
      </c>
      <c r="V3050" s="233" t="str">
        <f t="shared" si="99"/>
        <v>0506</v>
      </c>
      <c r="W3050" s="4">
        <f t="shared" si="100"/>
        <v>1999</v>
      </c>
    </row>
    <row r="3051" spans="19:23" x14ac:dyDescent="0.2">
      <c r="S3051" s="28" t="s">
        <v>211</v>
      </c>
      <c r="T3051" s="5">
        <v>1999</v>
      </c>
      <c r="U3051" s="233">
        <v>36287</v>
      </c>
      <c r="V3051" s="233" t="str">
        <f t="shared" si="99"/>
        <v>0507</v>
      </c>
      <c r="W3051" s="4">
        <f t="shared" si="100"/>
        <v>1999</v>
      </c>
    </row>
    <row r="3052" spans="19:23" x14ac:dyDescent="0.2">
      <c r="S3052" s="28" t="s">
        <v>212</v>
      </c>
      <c r="T3052" s="5">
        <v>1999</v>
      </c>
      <c r="U3052" s="233">
        <v>36288</v>
      </c>
      <c r="V3052" s="233" t="str">
        <f t="shared" si="99"/>
        <v>0508</v>
      </c>
      <c r="W3052" s="4">
        <f t="shared" si="100"/>
        <v>1999</v>
      </c>
    </row>
    <row r="3053" spans="19:23" x14ac:dyDescent="0.2">
      <c r="S3053" s="28" t="s">
        <v>213</v>
      </c>
      <c r="T3053" s="5">
        <v>1999</v>
      </c>
      <c r="U3053" s="233">
        <v>36289</v>
      </c>
      <c r="V3053" s="233" t="str">
        <f t="shared" si="99"/>
        <v>0509</v>
      </c>
      <c r="W3053" s="4">
        <f t="shared" si="100"/>
        <v>1999</v>
      </c>
    </row>
    <row r="3054" spans="19:23" x14ac:dyDescent="0.2">
      <c r="S3054" s="28" t="s">
        <v>214</v>
      </c>
      <c r="T3054" s="5">
        <v>1999</v>
      </c>
      <c r="U3054" s="233">
        <v>36290</v>
      </c>
      <c r="V3054" s="233" t="str">
        <f t="shared" si="99"/>
        <v>0510</v>
      </c>
      <c r="W3054" s="4">
        <f t="shared" si="100"/>
        <v>1999</v>
      </c>
    </row>
    <row r="3055" spans="19:23" x14ac:dyDescent="0.2">
      <c r="S3055" s="28" t="s">
        <v>215</v>
      </c>
      <c r="T3055" s="5">
        <v>1999</v>
      </c>
      <c r="U3055" s="233">
        <v>36291</v>
      </c>
      <c r="V3055" s="233" t="str">
        <f t="shared" si="99"/>
        <v>0511</v>
      </c>
      <c r="W3055" s="4">
        <f t="shared" si="100"/>
        <v>1999</v>
      </c>
    </row>
    <row r="3056" spans="19:23" x14ac:dyDescent="0.2">
      <c r="S3056" s="28" t="s">
        <v>216</v>
      </c>
      <c r="T3056" s="5">
        <v>1999</v>
      </c>
      <c r="U3056" s="233">
        <v>36292</v>
      </c>
      <c r="V3056" s="233" t="str">
        <f t="shared" si="99"/>
        <v>0512</v>
      </c>
      <c r="W3056" s="4">
        <f t="shared" si="100"/>
        <v>1999</v>
      </c>
    </row>
    <row r="3057" spans="19:23" x14ac:dyDescent="0.2">
      <c r="S3057" s="28" t="s">
        <v>217</v>
      </c>
      <c r="T3057" s="5">
        <v>1999</v>
      </c>
      <c r="U3057" s="233">
        <v>36293</v>
      </c>
      <c r="V3057" s="233" t="str">
        <f t="shared" si="99"/>
        <v>0513</v>
      </c>
      <c r="W3057" s="4">
        <f t="shared" si="100"/>
        <v>1999</v>
      </c>
    </row>
    <row r="3058" spans="19:23" x14ac:dyDescent="0.2">
      <c r="S3058" s="28" t="s">
        <v>218</v>
      </c>
      <c r="T3058" s="5">
        <v>1999</v>
      </c>
      <c r="U3058" s="233">
        <v>36294</v>
      </c>
      <c r="V3058" s="233" t="str">
        <f t="shared" si="99"/>
        <v>0514</v>
      </c>
      <c r="W3058" s="4">
        <f t="shared" si="100"/>
        <v>1999</v>
      </c>
    </row>
    <row r="3059" spans="19:23" x14ac:dyDescent="0.2">
      <c r="S3059" s="28" t="s">
        <v>219</v>
      </c>
      <c r="T3059" s="5">
        <v>1999</v>
      </c>
      <c r="U3059" s="233">
        <v>36295</v>
      </c>
      <c r="V3059" s="233" t="str">
        <f t="shared" si="99"/>
        <v>0515</v>
      </c>
      <c r="W3059" s="4">
        <f t="shared" si="100"/>
        <v>1999</v>
      </c>
    </row>
    <row r="3060" spans="19:23" x14ac:dyDescent="0.2">
      <c r="S3060" s="28" t="s">
        <v>220</v>
      </c>
      <c r="T3060" s="5">
        <v>1999</v>
      </c>
      <c r="U3060" s="233">
        <v>36296</v>
      </c>
      <c r="V3060" s="233" t="str">
        <f t="shared" si="99"/>
        <v>0516</v>
      </c>
      <c r="W3060" s="4">
        <f t="shared" si="100"/>
        <v>1999</v>
      </c>
    </row>
    <row r="3061" spans="19:23" x14ac:dyDescent="0.2">
      <c r="S3061" s="28" t="s">
        <v>221</v>
      </c>
      <c r="T3061" s="5">
        <v>1999</v>
      </c>
      <c r="U3061" s="233">
        <v>36297</v>
      </c>
      <c r="V3061" s="233" t="str">
        <f t="shared" si="99"/>
        <v>0517</v>
      </c>
      <c r="W3061" s="4">
        <f t="shared" si="100"/>
        <v>1999</v>
      </c>
    </row>
    <row r="3062" spans="19:23" x14ac:dyDescent="0.2">
      <c r="S3062" s="28" t="s">
        <v>222</v>
      </c>
      <c r="T3062" s="5">
        <v>1999</v>
      </c>
      <c r="U3062" s="233">
        <v>36298</v>
      </c>
      <c r="V3062" s="233" t="str">
        <f t="shared" si="99"/>
        <v>0518</v>
      </c>
      <c r="W3062" s="4">
        <f t="shared" si="100"/>
        <v>1999</v>
      </c>
    </row>
    <row r="3063" spans="19:23" x14ac:dyDescent="0.2">
      <c r="S3063" s="28" t="s">
        <v>223</v>
      </c>
      <c r="T3063" s="5">
        <v>1999</v>
      </c>
      <c r="U3063" s="233">
        <v>36299</v>
      </c>
      <c r="V3063" s="233" t="str">
        <f t="shared" si="99"/>
        <v>0519</v>
      </c>
      <c r="W3063" s="4">
        <f t="shared" si="100"/>
        <v>1999</v>
      </c>
    </row>
    <row r="3064" spans="19:23" x14ac:dyDescent="0.2">
      <c r="S3064" s="28" t="s">
        <v>224</v>
      </c>
      <c r="T3064" s="5">
        <v>1999</v>
      </c>
      <c r="U3064" s="233">
        <v>36300</v>
      </c>
      <c r="V3064" s="233" t="str">
        <f t="shared" si="99"/>
        <v>0520</v>
      </c>
      <c r="W3064" s="4">
        <f t="shared" si="100"/>
        <v>1999</v>
      </c>
    </row>
    <row r="3065" spans="19:23" x14ac:dyDescent="0.2">
      <c r="S3065" s="28" t="s">
        <v>225</v>
      </c>
      <c r="T3065" s="5">
        <v>1999</v>
      </c>
      <c r="U3065" s="233">
        <v>36301</v>
      </c>
      <c r="V3065" s="233" t="str">
        <f t="shared" si="99"/>
        <v>0521</v>
      </c>
      <c r="W3065" s="4">
        <f t="shared" si="100"/>
        <v>1999</v>
      </c>
    </row>
    <row r="3066" spans="19:23" x14ac:dyDescent="0.2">
      <c r="S3066" s="28" t="s">
        <v>226</v>
      </c>
      <c r="T3066" s="5">
        <v>1999</v>
      </c>
      <c r="U3066" s="233">
        <v>36302</v>
      </c>
      <c r="V3066" s="233" t="str">
        <f t="shared" si="99"/>
        <v>0522</v>
      </c>
      <c r="W3066" s="4">
        <f t="shared" si="100"/>
        <v>1999</v>
      </c>
    </row>
    <row r="3067" spans="19:23" x14ac:dyDescent="0.2">
      <c r="S3067" s="28" t="s">
        <v>227</v>
      </c>
      <c r="T3067" s="5">
        <v>1999</v>
      </c>
      <c r="U3067" s="233">
        <v>36303</v>
      </c>
      <c r="V3067" s="233" t="str">
        <f t="shared" si="99"/>
        <v>0523</v>
      </c>
      <c r="W3067" s="4">
        <f t="shared" si="100"/>
        <v>1999</v>
      </c>
    </row>
    <row r="3068" spans="19:23" x14ac:dyDescent="0.2">
      <c r="S3068" s="28" t="s">
        <v>228</v>
      </c>
      <c r="T3068" s="5">
        <v>1999</v>
      </c>
      <c r="U3068" s="233">
        <v>36304</v>
      </c>
      <c r="V3068" s="233" t="str">
        <f t="shared" si="99"/>
        <v>0524</v>
      </c>
      <c r="W3068" s="4">
        <f t="shared" si="100"/>
        <v>1999</v>
      </c>
    </row>
    <row r="3069" spans="19:23" x14ac:dyDescent="0.2">
      <c r="S3069" s="28" t="s">
        <v>229</v>
      </c>
      <c r="T3069" s="5">
        <v>1999</v>
      </c>
      <c r="U3069" s="233">
        <v>36305</v>
      </c>
      <c r="V3069" s="233" t="str">
        <f t="shared" si="99"/>
        <v>0525</v>
      </c>
      <c r="W3069" s="4">
        <f t="shared" si="100"/>
        <v>1999</v>
      </c>
    </row>
    <row r="3070" spans="19:23" x14ac:dyDescent="0.2">
      <c r="S3070" s="28" t="s">
        <v>230</v>
      </c>
      <c r="T3070" s="5">
        <v>1999</v>
      </c>
      <c r="U3070" s="233">
        <v>36306</v>
      </c>
      <c r="V3070" s="233" t="str">
        <f t="shared" si="99"/>
        <v>0526</v>
      </c>
      <c r="W3070" s="4">
        <f t="shared" si="100"/>
        <v>1999</v>
      </c>
    </row>
    <row r="3071" spans="19:23" x14ac:dyDescent="0.2">
      <c r="S3071" s="28" t="s">
        <v>231</v>
      </c>
      <c r="T3071" s="5">
        <v>1999</v>
      </c>
      <c r="U3071" s="233">
        <v>36307</v>
      </c>
      <c r="V3071" s="233" t="str">
        <f t="shared" si="99"/>
        <v>0527</v>
      </c>
      <c r="W3071" s="4">
        <f t="shared" si="100"/>
        <v>1999</v>
      </c>
    </row>
    <row r="3072" spans="19:23" x14ac:dyDescent="0.2">
      <c r="S3072" s="28" t="s">
        <v>232</v>
      </c>
      <c r="T3072" s="5">
        <v>1999</v>
      </c>
      <c r="U3072" s="233">
        <v>36308</v>
      </c>
      <c r="V3072" s="233" t="str">
        <f t="shared" si="99"/>
        <v>0528</v>
      </c>
      <c r="W3072" s="4">
        <f t="shared" si="100"/>
        <v>1999</v>
      </c>
    </row>
    <row r="3073" spans="19:23" x14ac:dyDescent="0.2">
      <c r="S3073" s="28" t="s">
        <v>233</v>
      </c>
      <c r="T3073" s="5">
        <v>1999</v>
      </c>
      <c r="U3073" s="233">
        <v>36309</v>
      </c>
      <c r="V3073" s="233" t="str">
        <f t="shared" si="99"/>
        <v>0529</v>
      </c>
      <c r="W3073" s="4">
        <f t="shared" si="100"/>
        <v>1999</v>
      </c>
    </row>
    <row r="3074" spans="19:23" x14ac:dyDescent="0.2">
      <c r="S3074" s="28" t="s">
        <v>234</v>
      </c>
      <c r="T3074" s="5">
        <v>1999</v>
      </c>
      <c r="U3074" s="233">
        <v>36310</v>
      </c>
      <c r="V3074" s="233" t="str">
        <f t="shared" si="99"/>
        <v>0530</v>
      </c>
      <c r="W3074" s="4">
        <f t="shared" si="100"/>
        <v>1999</v>
      </c>
    </row>
    <row r="3075" spans="19:23" x14ac:dyDescent="0.2">
      <c r="S3075" s="28" t="s">
        <v>235</v>
      </c>
      <c r="T3075" s="5">
        <v>1999</v>
      </c>
      <c r="U3075" s="233">
        <v>36311</v>
      </c>
      <c r="V3075" s="233" t="str">
        <f t="shared" si="99"/>
        <v>0531</v>
      </c>
      <c r="W3075" s="4">
        <f t="shared" si="100"/>
        <v>1999</v>
      </c>
    </row>
    <row r="3076" spans="19:23" x14ac:dyDescent="0.2">
      <c r="S3076" s="28" t="s">
        <v>236</v>
      </c>
      <c r="T3076" s="5">
        <v>1999</v>
      </c>
      <c r="U3076" s="233">
        <v>36312</v>
      </c>
      <c r="V3076" s="233" t="str">
        <f t="shared" ref="V3076:V3139" si="101">TEXT(MONTH(U3076),"00") &amp;TEXT(DAY(U3076),"00")</f>
        <v>0601</v>
      </c>
      <c r="W3076" s="4">
        <f t="shared" ref="W3076:W3139" si="102">YEAR(U3076)</f>
        <v>1999</v>
      </c>
    </row>
    <row r="3077" spans="19:23" x14ac:dyDescent="0.2">
      <c r="S3077" s="28" t="s">
        <v>237</v>
      </c>
      <c r="T3077" s="5">
        <v>1999</v>
      </c>
      <c r="U3077" s="233">
        <v>36313</v>
      </c>
      <c r="V3077" s="233" t="str">
        <f t="shared" si="101"/>
        <v>0602</v>
      </c>
      <c r="W3077" s="4">
        <f t="shared" si="102"/>
        <v>1999</v>
      </c>
    </row>
    <row r="3078" spans="19:23" x14ac:dyDescent="0.2">
      <c r="S3078" s="28" t="s">
        <v>238</v>
      </c>
      <c r="T3078" s="5">
        <v>1999</v>
      </c>
      <c r="U3078" s="233">
        <v>36314</v>
      </c>
      <c r="V3078" s="233" t="str">
        <f t="shared" si="101"/>
        <v>0603</v>
      </c>
      <c r="W3078" s="4">
        <f t="shared" si="102"/>
        <v>1999</v>
      </c>
    </row>
    <row r="3079" spans="19:23" x14ac:dyDescent="0.2">
      <c r="S3079" s="28" t="s">
        <v>239</v>
      </c>
      <c r="T3079" s="5">
        <v>1999</v>
      </c>
      <c r="U3079" s="233">
        <v>36315</v>
      </c>
      <c r="V3079" s="233" t="str">
        <f t="shared" si="101"/>
        <v>0604</v>
      </c>
      <c r="W3079" s="4">
        <f t="shared" si="102"/>
        <v>1999</v>
      </c>
    </row>
    <row r="3080" spans="19:23" x14ac:dyDescent="0.2">
      <c r="S3080" s="28" t="s">
        <v>240</v>
      </c>
      <c r="T3080" s="5">
        <v>1999</v>
      </c>
      <c r="U3080" s="233">
        <v>36316</v>
      </c>
      <c r="V3080" s="233" t="str">
        <f t="shared" si="101"/>
        <v>0605</v>
      </c>
      <c r="W3080" s="4">
        <f t="shared" si="102"/>
        <v>1999</v>
      </c>
    </row>
    <row r="3081" spans="19:23" x14ac:dyDescent="0.2">
      <c r="S3081" s="28" t="s">
        <v>241</v>
      </c>
      <c r="T3081" s="5">
        <v>1999</v>
      </c>
      <c r="U3081" s="233">
        <v>36317</v>
      </c>
      <c r="V3081" s="233" t="str">
        <f t="shared" si="101"/>
        <v>0606</v>
      </c>
      <c r="W3081" s="4">
        <f t="shared" si="102"/>
        <v>1999</v>
      </c>
    </row>
    <row r="3082" spans="19:23" x14ac:dyDescent="0.2">
      <c r="S3082" s="28" t="s">
        <v>242</v>
      </c>
      <c r="T3082" s="5">
        <v>1999</v>
      </c>
      <c r="U3082" s="233">
        <v>36318</v>
      </c>
      <c r="V3082" s="233" t="str">
        <f t="shared" si="101"/>
        <v>0607</v>
      </c>
      <c r="W3082" s="4">
        <f t="shared" si="102"/>
        <v>1999</v>
      </c>
    </row>
    <row r="3083" spans="19:23" x14ac:dyDescent="0.2">
      <c r="S3083" s="28" t="s">
        <v>243</v>
      </c>
      <c r="T3083" s="5">
        <v>1999</v>
      </c>
      <c r="U3083" s="233">
        <v>36319</v>
      </c>
      <c r="V3083" s="233" t="str">
        <f t="shared" si="101"/>
        <v>0608</v>
      </c>
      <c r="W3083" s="4">
        <f t="shared" si="102"/>
        <v>1999</v>
      </c>
    </row>
    <row r="3084" spans="19:23" x14ac:dyDescent="0.2">
      <c r="S3084" s="28" t="s">
        <v>244</v>
      </c>
      <c r="T3084" s="5">
        <v>1999</v>
      </c>
      <c r="U3084" s="233">
        <v>36320</v>
      </c>
      <c r="V3084" s="233" t="str">
        <f t="shared" si="101"/>
        <v>0609</v>
      </c>
      <c r="W3084" s="4">
        <f t="shared" si="102"/>
        <v>1999</v>
      </c>
    </row>
    <row r="3085" spans="19:23" x14ac:dyDescent="0.2">
      <c r="S3085" s="28" t="s">
        <v>245</v>
      </c>
      <c r="T3085" s="5">
        <v>1999</v>
      </c>
      <c r="U3085" s="233">
        <v>36321</v>
      </c>
      <c r="V3085" s="233" t="str">
        <f t="shared" si="101"/>
        <v>0610</v>
      </c>
      <c r="W3085" s="4">
        <f t="shared" si="102"/>
        <v>1999</v>
      </c>
    </row>
    <row r="3086" spans="19:23" x14ac:dyDescent="0.2">
      <c r="S3086" s="28" t="s">
        <v>246</v>
      </c>
      <c r="T3086" s="5">
        <v>1999</v>
      </c>
      <c r="U3086" s="233">
        <v>36322</v>
      </c>
      <c r="V3086" s="233" t="str">
        <f t="shared" si="101"/>
        <v>0611</v>
      </c>
      <c r="W3086" s="4">
        <f t="shared" si="102"/>
        <v>1999</v>
      </c>
    </row>
    <row r="3087" spans="19:23" x14ac:dyDescent="0.2">
      <c r="S3087" s="28" t="s">
        <v>247</v>
      </c>
      <c r="T3087" s="5">
        <v>1999</v>
      </c>
      <c r="U3087" s="233">
        <v>36323</v>
      </c>
      <c r="V3087" s="233" t="str">
        <f t="shared" si="101"/>
        <v>0612</v>
      </c>
      <c r="W3087" s="4">
        <f t="shared" si="102"/>
        <v>1999</v>
      </c>
    </row>
    <row r="3088" spans="19:23" x14ac:dyDescent="0.2">
      <c r="S3088" s="28" t="s">
        <v>248</v>
      </c>
      <c r="T3088" s="5">
        <v>1999</v>
      </c>
      <c r="U3088" s="233">
        <v>36324</v>
      </c>
      <c r="V3088" s="233" t="str">
        <f t="shared" si="101"/>
        <v>0613</v>
      </c>
      <c r="W3088" s="4">
        <f t="shared" si="102"/>
        <v>1999</v>
      </c>
    </row>
    <row r="3089" spans="19:23" x14ac:dyDescent="0.2">
      <c r="S3089" s="28" t="s">
        <v>249</v>
      </c>
      <c r="T3089" s="5">
        <v>1999</v>
      </c>
      <c r="U3089" s="233">
        <v>36325</v>
      </c>
      <c r="V3089" s="233" t="str">
        <f t="shared" si="101"/>
        <v>0614</v>
      </c>
      <c r="W3089" s="4">
        <f t="shared" si="102"/>
        <v>1999</v>
      </c>
    </row>
    <row r="3090" spans="19:23" x14ac:dyDescent="0.2">
      <c r="S3090" s="28" t="s">
        <v>250</v>
      </c>
      <c r="T3090" s="5">
        <v>1999</v>
      </c>
      <c r="U3090" s="233">
        <v>36326</v>
      </c>
      <c r="V3090" s="233" t="str">
        <f t="shared" si="101"/>
        <v>0615</v>
      </c>
      <c r="W3090" s="4">
        <f t="shared" si="102"/>
        <v>1999</v>
      </c>
    </row>
    <row r="3091" spans="19:23" x14ac:dyDescent="0.2">
      <c r="S3091" s="28" t="s">
        <v>251</v>
      </c>
      <c r="T3091" s="5">
        <v>1999</v>
      </c>
      <c r="U3091" s="233">
        <v>36327</v>
      </c>
      <c r="V3091" s="233" t="str">
        <f t="shared" si="101"/>
        <v>0616</v>
      </c>
      <c r="W3091" s="4">
        <f t="shared" si="102"/>
        <v>1999</v>
      </c>
    </row>
    <row r="3092" spans="19:23" x14ac:dyDescent="0.2">
      <c r="S3092" s="28" t="s">
        <v>252</v>
      </c>
      <c r="T3092" s="5">
        <v>1999</v>
      </c>
      <c r="U3092" s="233">
        <v>36328</v>
      </c>
      <c r="V3092" s="233" t="str">
        <f t="shared" si="101"/>
        <v>0617</v>
      </c>
      <c r="W3092" s="4">
        <f t="shared" si="102"/>
        <v>1999</v>
      </c>
    </row>
    <row r="3093" spans="19:23" x14ac:dyDescent="0.2">
      <c r="S3093" s="28" t="s">
        <v>253</v>
      </c>
      <c r="T3093" s="5">
        <v>1999</v>
      </c>
      <c r="U3093" s="233">
        <v>36329</v>
      </c>
      <c r="V3093" s="233" t="str">
        <f t="shared" si="101"/>
        <v>0618</v>
      </c>
      <c r="W3093" s="4">
        <f t="shared" si="102"/>
        <v>1999</v>
      </c>
    </row>
    <row r="3094" spans="19:23" x14ac:dyDescent="0.2">
      <c r="S3094" s="28" t="s">
        <v>254</v>
      </c>
      <c r="T3094" s="5">
        <v>1999</v>
      </c>
      <c r="U3094" s="233">
        <v>36330</v>
      </c>
      <c r="V3094" s="233" t="str">
        <f t="shared" si="101"/>
        <v>0619</v>
      </c>
      <c r="W3094" s="4">
        <f t="shared" si="102"/>
        <v>1999</v>
      </c>
    </row>
    <row r="3095" spans="19:23" x14ac:dyDescent="0.2">
      <c r="S3095" s="28" t="s">
        <v>255</v>
      </c>
      <c r="T3095" s="5">
        <v>1999</v>
      </c>
      <c r="U3095" s="233">
        <v>36331</v>
      </c>
      <c r="V3095" s="233" t="str">
        <f t="shared" si="101"/>
        <v>0620</v>
      </c>
      <c r="W3095" s="4">
        <f t="shared" si="102"/>
        <v>1999</v>
      </c>
    </row>
    <row r="3096" spans="19:23" x14ac:dyDescent="0.2">
      <c r="S3096" s="28" t="s">
        <v>256</v>
      </c>
      <c r="T3096" s="5">
        <v>1999</v>
      </c>
      <c r="U3096" s="233">
        <v>36332</v>
      </c>
      <c r="V3096" s="233" t="str">
        <f t="shared" si="101"/>
        <v>0621</v>
      </c>
      <c r="W3096" s="4">
        <f t="shared" si="102"/>
        <v>1999</v>
      </c>
    </row>
    <row r="3097" spans="19:23" x14ac:dyDescent="0.2">
      <c r="S3097" s="28" t="s">
        <v>257</v>
      </c>
      <c r="T3097" s="5">
        <v>1999</v>
      </c>
      <c r="U3097" s="233">
        <v>36333</v>
      </c>
      <c r="V3097" s="233" t="str">
        <f t="shared" si="101"/>
        <v>0622</v>
      </c>
      <c r="W3097" s="4">
        <f t="shared" si="102"/>
        <v>1999</v>
      </c>
    </row>
    <row r="3098" spans="19:23" x14ac:dyDescent="0.2">
      <c r="S3098" s="28" t="s">
        <v>258</v>
      </c>
      <c r="T3098" s="5">
        <v>1999</v>
      </c>
      <c r="U3098" s="233">
        <v>36334</v>
      </c>
      <c r="V3098" s="233" t="str">
        <f t="shared" si="101"/>
        <v>0623</v>
      </c>
      <c r="W3098" s="4">
        <f t="shared" si="102"/>
        <v>1999</v>
      </c>
    </row>
    <row r="3099" spans="19:23" x14ac:dyDescent="0.2">
      <c r="S3099" s="28" t="s">
        <v>259</v>
      </c>
      <c r="T3099" s="5">
        <v>1999</v>
      </c>
      <c r="U3099" s="233">
        <v>36335</v>
      </c>
      <c r="V3099" s="233" t="str">
        <f t="shared" si="101"/>
        <v>0624</v>
      </c>
      <c r="W3099" s="4">
        <f t="shared" si="102"/>
        <v>1999</v>
      </c>
    </row>
    <row r="3100" spans="19:23" x14ac:dyDescent="0.2">
      <c r="S3100" s="28" t="s">
        <v>260</v>
      </c>
      <c r="T3100" s="5">
        <v>1999</v>
      </c>
      <c r="U3100" s="233">
        <v>36336</v>
      </c>
      <c r="V3100" s="233" t="str">
        <f t="shared" si="101"/>
        <v>0625</v>
      </c>
      <c r="W3100" s="4">
        <f t="shared" si="102"/>
        <v>1999</v>
      </c>
    </row>
    <row r="3101" spans="19:23" x14ac:dyDescent="0.2">
      <c r="S3101" s="28" t="s">
        <v>261</v>
      </c>
      <c r="T3101" s="5">
        <v>1999</v>
      </c>
      <c r="U3101" s="233">
        <v>36337</v>
      </c>
      <c r="V3101" s="233" t="str">
        <f t="shared" si="101"/>
        <v>0626</v>
      </c>
      <c r="W3101" s="4">
        <f t="shared" si="102"/>
        <v>1999</v>
      </c>
    </row>
    <row r="3102" spans="19:23" x14ac:dyDescent="0.2">
      <c r="S3102" s="28" t="s">
        <v>262</v>
      </c>
      <c r="T3102" s="5">
        <v>1999</v>
      </c>
      <c r="U3102" s="233">
        <v>36338</v>
      </c>
      <c r="V3102" s="233" t="str">
        <f t="shared" si="101"/>
        <v>0627</v>
      </c>
      <c r="W3102" s="4">
        <f t="shared" si="102"/>
        <v>1999</v>
      </c>
    </row>
    <row r="3103" spans="19:23" x14ac:dyDescent="0.2">
      <c r="S3103" s="28" t="s">
        <v>263</v>
      </c>
      <c r="T3103" s="5">
        <v>1999</v>
      </c>
      <c r="U3103" s="233">
        <v>36339</v>
      </c>
      <c r="V3103" s="233" t="str">
        <f t="shared" si="101"/>
        <v>0628</v>
      </c>
      <c r="W3103" s="4">
        <f t="shared" si="102"/>
        <v>1999</v>
      </c>
    </row>
    <row r="3104" spans="19:23" x14ac:dyDescent="0.2">
      <c r="S3104" s="28" t="s">
        <v>264</v>
      </c>
      <c r="T3104" s="5">
        <v>1999</v>
      </c>
      <c r="U3104" s="233">
        <v>36340</v>
      </c>
      <c r="V3104" s="233" t="str">
        <f t="shared" si="101"/>
        <v>0629</v>
      </c>
      <c r="W3104" s="4">
        <f t="shared" si="102"/>
        <v>1999</v>
      </c>
    </row>
    <row r="3105" spans="19:23" x14ac:dyDescent="0.2">
      <c r="S3105" s="28" t="s">
        <v>265</v>
      </c>
      <c r="T3105" s="5">
        <v>1999</v>
      </c>
      <c r="U3105" s="233">
        <v>36341</v>
      </c>
      <c r="V3105" s="233" t="str">
        <f t="shared" si="101"/>
        <v>0630</v>
      </c>
      <c r="W3105" s="4">
        <f t="shared" si="102"/>
        <v>1999</v>
      </c>
    </row>
    <row r="3106" spans="19:23" x14ac:dyDescent="0.2">
      <c r="S3106" s="28" t="s">
        <v>266</v>
      </c>
      <c r="T3106" s="5">
        <v>1999</v>
      </c>
      <c r="U3106" s="233">
        <v>36342</v>
      </c>
      <c r="V3106" s="233" t="str">
        <f t="shared" si="101"/>
        <v>0701</v>
      </c>
      <c r="W3106" s="4">
        <f t="shared" si="102"/>
        <v>1999</v>
      </c>
    </row>
    <row r="3107" spans="19:23" x14ac:dyDescent="0.2">
      <c r="S3107" s="28" t="s">
        <v>267</v>
      </c>
      <c r="T3107" s="5">
        <v>1999</v>
      </c>
      <c r="U3107" s="233">
        <v>36343</v>
      </c>
      <c r="V3107" s="233" t="str">
        <f t="shared" si="101"/>
        <v>0702</v>
      </c>
      <c r="W3107" s="4">
        <f t="shared" si="102"/>
        <v>1999</v>
      </c>
    </row>
    <row r="3108" spans="19:23" x14ac:dyDescent="0.2">
      <c r="S3108" s="28" t="s">
        <v>268</v>
      </c>
      <c r="T3108" s="5">
        <v>1999</v>
      </c>
      <c r="U3108" s="233">
        <v>36344</v>
      </c>
      <c r="V3108" s="233" t="str">
        <f t="shared" si="101"/>
        <v>0703</v>
      </c>
      <c r="W3108" s="4">
        <f t="shared" si="102"/>
        <v>1999</v>
      </c>
    </row>
    <row r="3109" spans="19:23" x14ac:dyDescent="0.2">
      <c r="S3109" s="28" t="s">
        <v>269</v>
      </c>
      <c r="T3109" s="5">
        <v>1999</v>
      </c>
      <c r="U3109" s="233">
        <v>36345</v>
      </c>
      <c r="V3109" s="233" t="str">
        <f t="shared" si="101"/>
        <v>0704</v>
      </c>
      <c r="W3109" s="4">
        <f t="shared" si="102"/>
        <v>1999</v>
      </c>
    </row>
    <row r="3110" spans="19:23" x14ac:dyDescent="0.2">
      <c r="S3110" s="28" t="s">
        <v>270</v>
      </c>
      <c r="T3110" s="5">
        <v>1999</v>
      </c>
      <c r="U3110" s="233">
        <v>36346</v>
      </c>
      <c r="V3110" s="233" t="str">
        <f t="shared" si="101"/>
        <v>0705</v>
      </c>
      <c r="W3110" s="4">
        <f t="shared" si="102"/>
        <v>1999</v>
      </c>
    </row>
    <row r="3111" spans="19:23" x14ac:dyDescent="0.2">
      <c r="S3111" s="28" t="s">
        <v>271</v>
      </c>
      <c r="T3111" s="5">
        <v>1999</v>
      </c>
      <c r="U3111" s="233">
        <v>36347</v>
      </c>
      <c r="V3111" s="233" t="str">
        <f t="shared" si="101"/>
        <v>0706</v>
      </c>
      <c r="W3111" s="4">
        <f t="shared" si="102"/>
        <v>1999</v>
      </c>
    </row>
    <row r="3112" spans="19:23" x14ac:dyDescent="0.2">
      <c r="S3112" s="28" t="s">
        <v>272</v>
      </c>
      <c r="T3112" s="5">
        <v>1999</v>
      </c>
      <c r="U3112" s="233">
        <v>36348</v>
      </c>
      <c r="V3112" s="233" t="str">
        <f t="shared" si="101"/>
        <v>0707</v>
      </c>
      <c r="W3112" s="4">
        <f t="shared" si="102"/>
        <v>1999</v>
      </c>
    </row>
    <row r="3113" spans="19:23" x14ac:dyDescent="0.2">
      <c r="S3113" s="28" t="s">
        <v>273</v>
      </c>
      <c r="T3113" s="5">
        <v>1999</v>
      </c>
      <c r="U3113" s="233">
        <v>36349</v>
      </c>
      <c r="V3113" s="233" t="str">
        <f t="shared" si="101"/>
        <v>0708</v>
      </c>
      <c r="W3113" s="4">
        <f t="shared" si="102"/>
        <v>1999</v>
      </c>
    </row>
    <row r="3114" spans="19:23" x14ac:dyDescent="0.2">
      <c r="S3114" s="28" t="s">
        <v>274</v>
      </c>
      <c r="T3114" s="5">
        <v>1999</v>
      </c>
      <c r="U3114" s="233">
        <v>36350</v>
      </c>
      <c r="V3114" s="233" t="str">
        <f t="shared" si="101"/>
        <v>0709</v>
      </c>
      <c r="W3114" s="4">
        <f t="shared" si="102"/>
        <v>1999</v>
      </c>
    </row>
    <row r="3115" spans="19:23" x14ac:dyDescent="0.2">
      <c r="S3115" s="28" t="s">
        <v>275</v>
      </c>
      <c r="T3115" s="5">
        <v>1999</v>
      </c>
      <c r="U3115" s="233">
        <v>36351</v>
      </c>
      <c r="V3115" s="233" t="str">
        <f t="shared" si="101"/>
        <v>0710</v>
      </c>
      <c r="W3115" s="4">
        <f t="shared" si="102"/>
        <v>1999</v>
      </c>
    </row>
    <row r="3116" spans="19:23" x14ac:dyDescent="0.2">
      <c r="S3116" s="28" t="s">
        <v>276</v>
      </c>
      <c r="T3116" s="5">
        <v>1999</v>
      </c>
      <c r="U3116" s="233">
        <v>36352</v>
      </c>
      <c r="V3116" s="233" t="str">
        <f t="shared" si="101"/>
        <v>0711</v>
      </c>
      <c r="W3116" s="4">
        <f t="shared" si="102"/>
        <v>1999</v>
      </c>
    </row>
    <row r="3117" spans="19:23" x14ac:dyDescent="0.2">
      <c r="S3117" s="28" t="s">
        <v>277</v>
      </c>
      <c r="T3117" s="5">
        <v>1999</v>
      </c>
      <c r="U3117" s="233">
        <v>36353</v>
      </c>
      <c r="V3117" s="233" t="str">
        <f t="shared" si="101"/>
        <v>0712</v>
      </c>
      <c r="W3117" s="4">
        <f t="shared" si="102"/>
        <v>1999</v>
      </c>
    </row>
    <row r="3118" spans="19:23" x14ac:dyDescent="0.2">
      <c r="S3118" s="28" t="s">
        <v>278</v>
      </c>
      <c r="T3118" s="5">
        <v>1999</v>
      </c>
      <c r="U3118" s="233">
        <v>36354</v>
      </c>
      <c r="V3118" s="233" t="str">
        <f t="shared" si="101"/>
        <v>0713</v>
      </c>
      <c r="W3118" s="4">
        <f t="shared" si="102"/>
        <v>1999</v>
      </c>
    </row>
    <row r="3119" spans="19:23" x14ac:dyDescent="0.2">
      <c r="S3119" s="28" t="s">
        <v>279</v>
      </c>
      <c r="T3119" s="5">
        <v>1999</v>
      </c>
      <c r="U3119" s="233">
        <v>36355</v>
      </c>
      <c r="V3119" s="233" t="str">
        <f t="shared" si="101"/>
        <v>0714</v>
      </c>
      <c r="W3119" s="4">
        <f t="shared" si="102"/>
        <v>1999</v>
      </c>
    </row>
    <row r="3120" spans="19:23" x14ac:dyDescent="0.2">
      <c r="S3120" s="28" t="s">
        <v>280</v>
      </c>
      <c r="T3120" s="5">
        <v>1999</v>
      </c>
      <c r="U3120" s="233">
        <v>36356</v>
      </c>
      <c r="V3120" s="233" t="str">
        <f t="shared" si="101"/>
        <v>0715</v>
      </c>
      <c r="W3120" s="4">
        <f t="shared" si="102"/>
        <v>1999</v>
      </c>
    </row>
    <row r="3121" spans="19:23" x14ac:dyDescent="0.2">
      <c r="S3121" s="28" t="s">
        <v>281</v>
      </c>
      <c r="T3121" s="5">
        <v>1999</v>
      </c>
      <c r="U3121" s="233">
        <v>36357</v>
      </c>
      <c r="V3121" s="233" t="str">
        <f t="shared" si="101"/>
        <v>0716</v>
      </c>
      <c r="W3121" s="4">
        <f t="shared" si="102"/>
        <v>1999</v>
      </c>
    </row>
    <row r="3122" spans="19:23" x14ac:dyDescent="0.2">
      <c r="S3122" s="28" t="s">
        <v>282</v>
      </c>
      <c r="T3122" s="5">
        <v>1999</v>
      </c>
      <c r="U3122" s="233">
        <v>36358</v>
      </c>
      <c r="V3122" s="233" t="str">
        <f t="shared" si="101"/>
        <v>0717</v>
      </c>
      <c r="W3122" s="4">
        <f t="shared" si="102"/>
        <v>1999</v>
      </c>
    </row>
    <row r="3123" spans="19:23" x14ac:dyDescent="0.2">
      <c r="S3123" s="28" t="s">
        <v>283</v>
      </c>
      <c r="T3123" s="5">
        <v>1999</v>
      </c>
      <c r="U3123" s="233">
        <v>36359</v>
      </c>
      <c r="V3123" s="233" t="str">
        <f t="shared" si="101"/>
        <v>0718</v>
      </c>
      <c r="W3123" s="4">
        <f t="shared" si="102"/>
        <v>1999</v>
      </c>
    </row>
    <row r="3124" spans="19:23" x14ac:dyDescent="0.2">
      <c r="S3124" s="28" t="s">
        <v>284</v>
      </c>
      <c r="T3124" s="5">
        <v>1999</v>
      </c>
      <c r="U3124" s="233">
        <v>36360</v>
      </c>
      <c r="V3124" s="233" t="str">
        <f t="shared" si="101"/>
        <v>0719</v>
      </c>
      <c r="W3124" s="4">
        <f t="shared" si="102"/>
        <v>1999</v>
      </c>
    </row>
    <row r="3125" spans="19:23" x14ac:dyDescent="0.2">
      <c r="S3125" s="28" t="s">
        <v>285</v>
      </c>
      <c r="T3125" s="5">
        <v>1999</v>
      </c>
      <c r="U3125" s="233">
        <v>36361</v>
      </c>
      <c r="V3125" s="233" t="str">
        <f t="shared" si="101"/>
        <v>0720</v>
      </c>
      <c r="W3125" s="4">
        <f t="shared" si="102"/>
        <v>1999</v>
      </c>
    </row>
    <row r="3126" spans="19:23" x14ac:dyDescent="0.2">
      <c r="S3126" s="28" t="s">
        <v>286</v>
      </c>
      <c r="T3126" s="5">
        <v>1999</v>
      </c>
      <c r="U3126" s="233">
        <v>36362</v>
      </c>
      <c r="V3126" s="233" t="str">
        <f t="shared" si="101"/>
        <v>0721</v>
      </c>
      <c r="W3126" s="4">
        <f t="shared" si="102"/>
        <v>1999</v>
      </c>
    </row>
    <row r="3127" spans="19:23" x14ac:dyDescent="0.2">
      <c r="S3127" s="28" t="s">
        <v>287</v>
      </c>
      <c r="T3127" s="5">
        <v>1999</v>
      </c>
      <c r="U3127" s="233">
        <v>36363</v>
      </c>
      <c r="V3127" s="233" t="str">
        <f t="shared" si="101"/>
        <v>0722</v>
      </c>
      <c r="W3127" s="4">
        <f t="shared" si="102"/>
        <v>1999</v>
      </c>
    </row>
    <row r="3128" spans="19:23" x14ac:dyDescent="0.2">
      <c r="S3128" s="28" t="s">
        <v>288</v>
      </c>
      <c r="T3128" s="5">
        <v>1999</v>
      </c>
      <c r="U3128" s="233">
        <v>36364</v>
      </c>
      <c r="V3128" s="233" t="str">
        <f t="shared" si="101"/>
        <v>0723</v>
      </c>
      <c r="W3128" s="4">
        <f t="shared" si="102"/>
        <v>1999</v>
      </c>
    </row>
    <row r="3129" spans="19:23" x14ac:dyDescent="0.2">
      <c r="S3129" s="28" t="s">
        <v>289</v>
      </c>
      <c r="T3129" s="5">
        <v>1999</v>
      </c>
      <c r="U3129" s="233">
        <v>36365</v>
      </c>
      <c r="V3129" s="233" t="str">
        <f t="shared" si="101"/>
        <v>0724</v>
      </c>
      <c r="W3129" s="4">
        <f t="shared" si="102"/>
        <v>1999</v>
      </c>
    </row>
    <row r="3130" spans="19:23" x14ac:dyDescent="0.2">
      <c r="S3130" s="28" t="s">
        <v>290</v>
      </c>
      <c r="T3130" s="5">
        <v>1999</v>
      </c>
      <c r="U3130" s="233">
        <v>36366</v>
      </c>
      <c r="V3130" s="233" t="str">
        <f t="shared" si="101"/>
        <v>0725</v>
      </c>
      <c r="W3130" s="4">
        <f t="shared" si="102"/>
        <v>1999</v>
      </c>
    </row>
    <row r="3131" spans="19:23" x14ac:dyDescent="0.2">
      <c r="S3131" s="28" t="s">
        <v>291</v>
      </c>
      <c r="T3131" s="5">
        <v>1999</v>
      </c>
      <c r="U3131" s="233">
        <v>36367</v>
      </c>
      <c r="V3131" s="233" t="str">
        <f t="shared" si="101"/>
        <v>0726</v>
      </c>
      <c r="W3131" s="4">
        <f t="shared" si="102"/>
        <v>1999</v>
      </c>
    </row>
    <row r="3132" spans="19:23" x14ac:dyDescent="0.2">
      <c r="S3132" s="28" t="s">
        <v>292</v>
      </c>
      <c r="T3132" s="5">
        <v>1999</v>
      </c>
      <c r="U3132" s="233">
        <v>36368</v>
      </c>
      <c r="V3132" s="233" t="str">
        <f t="shared" si="101"/>
        <v>0727</v>
      </c>
      <c r="W3132" s="4">
        <f t="shared" si="102"/>
        <v>1999</v>
      </c>
    </row>
    <row r="3133" spans="19:23" x14ac:dyDescent="0.2">
      <c r="S3133" s="28" t="s">
        <v>293</v>
      </c>
      <c r="T3133" s="5">
        <v>1999</v>
      </c>
      <c r="U3133" s="233">
        <v>36369</v>
      </c>
      <c r="V3133" s="233" t="str">
        <f t="shared" si="101"/>
        <v>0728</v>
      </c>
      <c r="W3133" s="4">
        <f t="shared" si="102"/>
        <v>1999</v>
      </c>
    </row>
    <row r="3134" spans="19:23" x14ac:dyDescent="0.2">
      <c r="S3134" s="28" t="s">
        <v>294</v>
      </c>
      <c r="T3134" s="5">
        <v>1999</v>
      </c>
      <c r="U3134" s="233">
        <v>36370</v>
      </c>
      <c r="V3134" s="233" t="str">
        <f t="shared" si="101"/>
        <v>0729</v>
      </c>
      <c r="W3134" s="4">
        <f t="shared" si="102"/>
        <v>1999</v>
      </c>
    </row>
    <row r="3135" spans="19:23" x14ac:dyDescent="0.2">
      <c r="S3135" s="28" t="s">
        <v>295</v>
      </c>
      <c r="T3135" s="5">
        <v>1999</v>
      </c>
      <c r="U3135" s="233">
        <v>36371</v>
      </c>
      <c r="V3135" s="233" t="str">
        <f t="shared" si="101"/>
        <v>0730</v>
      </c>
      <c r="W3135" s="4">
        <f t="shared" si="102"/>
        <v>1999</v>
      </c>
    </row>
    <row r="3136" spans="19:23" x14ac:dyDescent="0.2">
      <c r="S3136" s="28" t="s">
        <v>296</v>
      </c>
      <c r="T3136" s="5">
        <v>1999</v>
      </c>
      <c r="U3136" s="233">
        <v>36372</v>
      </c>
      <c r="V3136" s="233" t="str">
        <f t="shared" si="101"/>
        <v>0731</v>
      </c>
      <c r="W3136" s="4">
        <f t="shared" si="102"/>
        <v>1999</v>
      </c>
    </row>
    <row r="3137" spans="19:23" x14ac:dyDescent="0.2">
      <c r="S3137" s="28" t="s">
        <v>297</v>
      </c>
      <c r="T3137" s="5">
        <v>1999</v>
      </c>
      <c r="U3137" s="233">
        <v>36373</v>
      </c>
      <c r="V3137" s="233" t="str">
        <f t="shared" si="101"/>
        <v>0801</v>
      </c>
      <c r="W3137" s="4">
        <f t="shared" si="102"/>
        <v>1999</v>
      </c>
    </row>
    <row r="3138" spans="19:23" x14ac:dyDescent="0.2">
      <c r="S3138" s="28" t="s">
        <v>298</v>
      </c>
      <c r="T3138" s="5">
        <v>1999</v>
      </c>
      <c r="U3138" s="233">
        <v>36374</v>
      </c>
      <c r="V3138" s="233" t="str">
        <f t="shared" si="101"/>
        <v>0802</v>
      </c>
      <c r="W3138" s="4">
        <f t="shared" si="102"/>
        <v>1999</v>
      </c>
    </row>
    <row r="3139" spans="19:23" x14ac:dyDescent="0.2">
      <c r="S3139" s="28" t="s">
        <v>299</v>
      </c>
      <c r="T3139" s="5">
        <v>1999</v>
      </c>
      <c r="U3139" s="233">
        <v>36375</v>
      </c>
      <c r="V3139" s="233" t="str">
        <f t="shared" si="101"/>
        <v>0803</v>
      </c>
      <c r="W3139" s="4">
        <f t="shared" si="102"/>
        <v>1999</v>
      </c>
    </row>
    <row r="3140" spans="19:23" x14ac:dyDescent="0.2">
      <c r="S3140" s="28" t="s">
        <v>300</v>
      </c>
      <c r="T3140" s="5">
        <v>1999</v>
      </c>
      <c r="U3140" s="233">
        <v>36376</v>
      </c>
      <c r="V3140" s="233" t="str">
        <f t="shared" ref="V3140:V3203" si="103">TEXT(MONTH(U3140),"00") &amp;TEXT(DAY(U3140),"00")</f>
        <v>0804</v>
      </c>
      <c r="W3140" s="4">
        <f t="shared" ref="W3140:W3203" si="104">YEAR(U3140)</f>
        <v>1999</v>
      </c>
    </row>
    <row r="3141" spans="19:23" x14ac:dyDescent="0.2">
      <c r="S3141" s="28" t="s">
        <v>301</v>
      </c>
      <c r="T3141" s="5">
        <v>1999</v>
      </c>
      <c r="U3141" s="233">
        <v>36377</v>
      </c>
      <c r="V3141" s="233" t="str">
        <f t="shared" si="103"/>
        <v>0805</v>
      </c>
      <c r="W3141" s="4">
        <f t="shared" si="104"/>
        <v>1999</v>
      </c>
    </row>
    <row r="3142" spans="19:23" x14ac:dyDescent="0.2">
      <c r="S3142" s="28" t="s">
        <v>302</v>
      </c>
      <c r="T3142" s="5">
        <v>1999</v>
      </c>
      <c r="U3142" s="233">
        <v>36378</v>
      </c>
      <c r="V3142" s="233" t="str">
        <f t="shared" si="103"/>
        <v>0806</v>
      </c>
      <c r="W3142" s="4">
        <f t="shared" si="104"/>
        <v>1999</v>
      </c>
    </row>
    <row r="3143" spans="19:23" x14ac:dyDescent="0.2">
      <c r="S3143" s="28" t="s">
        <v>303</v>
      </c>
      <c r="T3143" s="5">
        <v>1999</v>
      </c>
      <c r="U3143" s="233">
        <v>36379</v>
      </c>
      <c r="V3143" s="233" t="str">
        <f t="shared" si="103"/>
        <v>0807</v>
      </c>
      <c r="W3143" s="4">
        <f t="shared" si="104"/>
        <v>1999</v>
      </c>
    </row>
    <row r="3144" spans="19:23" x14ac:dyDescent="0.2">
      <c r="S3144" s="28" t="s">
        <v>304</v>
      </c>
      <c r="T3144" s="5">
        <v>1999</v>
      </c>
      <c r="U3144" s="233">
        <v>36380</v>
      </c>
      <c r="V3144" s="233" t="str">
        <f t="shared" si="103"/>
        <v>0808</v>
      </c>
      <c r="W3144" s="4">
        <f t="shared" si="104"/>
        <v>1999</v>
      </c>
    </row>
    <row r="3145" spans="19:23" x14ac:dyDescent="0.2">
      <c r="S3145" s="28" t="s">
        <v>305</v>
      </c>
      <c r="T3145" s="5">
        <v>1999</v>
      </c>
      <c r="U3145" s="233">
        <v>36381</v>
      </c>
      <c r="V3145" s="233" t="str">
        <f t="shared" si="103"/>
        <v>0809</v>
      </c>
      <c r="W3145" s="4">
        <f t="shared" si="104"/>
        <v>1999</v>
      </c>
    </row>
    <row r="3146" spans="19:23" x14ac:dyDescent="0.2">
      <c r="S3146" s="28" t="s">
        <v>306</v>
      </c>
      <c r="T3146" s="5">
        <v>1999</v>
      </c>
      <c r="U3146" s="233">
        <v>36382</v>
      </c>
      <c r="V3146" s="233" t="str">
        <f t="shared" si="103"/>
        <v>0810</v>
      </c>
      <c r="W3146" s="4">
        <f t="shared" si="104"/>
        <v>1999</v>
      </c>
    </row>
    <row r="3147" spans="19:23" x14ac:dyDescent="0.2">
      <c r="S3147" s="28" t="s">
        <v>307</v>
      </c>
      <c r="T3147" s="5">
        <v>1999</v>
      </c>
      <c r="U3147" s="233">
        <v>36383</v>
      </c>
      <c r="V3147" s="233" t="str">
        <f t="shared" si="103"/>
        <v>0811</v>
      </c>
      <c r="W3147" s="4">
        <f t="shared" si="104"/>
        <v>1999</v>
      </c>
    </row>
    <row r="3148" spans="19:23" x14ac:dyDescent="0.2">
      <c r="S3148" s="28" t="s">
        <v>308</v>
      </c>
      <c r="T3148" s="5">
        <v>1999</v>
      </c>
      <c r="U3148" s="233">
        <v>36384</v>
      </c>
      <c r="V3148" s="233" t="str">
        <f t="shared" si="103"/>
        <v>0812</v>
      </c>
      <c r="W3148" s="4">
        <f t="shared" si="104"/>
        <v>1999</v>
      </c>
    </row>
    <row r="3149" spans="19:23" x14ac:dyDescent="0.2">
      <c r="S3149" s="28" t="s">
        <v>309</v>
      </c>
      <c r="T3149" s="5">
        <v>1999</v>
      </c>
      <c r="U3149" s="233">
        <v>36385</v>
      </c>
      <c r="V3149" s="233" t="str">
        <f t="shared" si="103"/>
        <v>0813</v>
      </c>
      <c r="W3149" s="4">
        <f t="shared" si="104"/>
        <v>1999</v>
      </c>
    </row>
    <row r="3150" spans="19:23" x14ac:dyDescent="0.2">
      <c r="S3150" s="28" t="s">
        <v>310</v>
      </c>
      <c r="T3150" s="5">
        <v>1999</v>
      </c>
      <c r="U3150" s="233">
        <v>36386</v>
      </c>
      <c r="V3150" s="233" t="str">
        <f t="shared" si="103"/>
        <v>0814</v>
      </c>
      <c r="W3150" s="4">
        <f t="shared" si="104"/>
        <v>1999</v>
      </c>
    </row>
    <row r="3151" spans="19:23" x14ac:dyDescent="0.2">
      <c r="S3151" s="28" t="s">
        <v>311</v>
      </c>
      <c r="T3151" s="5">
        <v>1999</v>
      </c>
      <c r="U3151" s="233">
        <v>36387</v>
      </c>
      <c r="V3151" s="233" t="str">
        <f t="shared" si="103"/>
        <v>0815</v>
      </c>
      <c r="W3151" s="4">
        <f t="shared" si="104"/>
        <v>1999</v>
      </c>
    </row>
    <row r="3152" spans="19:23" x14ac:dyDescent="0.2">
      <c r="S3152" s="28" t="s">
        <v>312</v>
      </c>
      <c r="T3152" s="5">
        <v>1999</v>
      </c>
      <c r="U3152" s="233">
        <v>36388</v>
      </c>
      <c r="V3152" s="233" t="str">
        <f t="shared" si="103"/>
        <v>0816</v>
      </c>
      <c r="W3152" s="4">
        <f t="shared" si="104"/>
        <v>1999</v>
      </c>
    </row>
    <row r="3153" spans="19:23" x14ac:dyDescent="0.2">
      <c r="S3153" s="28" t="s">
        <v>313</v>
      </c>
      <c r="T3153" s="5">
        <v>1999</v>
      </c>
      <c r="U3153" s="233">
        <v>36389</v>
      </c>
      <c r="V3153" s="233" t="str">
        <f t="shared" si="103"/>
        <v>0817</v>
      </c>
      <c r="W3153" s="4">
        <f t="shared" si="104"/>
        <v>1999</v>
      </c>
    </row>
    <row r="3154" spans="19:23" x14ac:dyDescent="0.2">
      <c r="S3154" s="28" t="s">
        <v>314</v>
      </c>
      <c r="T3154" s="5">
        <v>1999</v>
      </c>
      <c r="U3154" s="233">
        <v>36390</v>
      </c>
      <c r="V3154" s="233" t="str">
        <f t="shared" si="103"/>
        <v>0818</v>
      </c>
      <c r="W3154" s="4">
        <f t="shared" si="104"/>
        <v>1999</v>
      </c>
    </row>
    <row r="3155" spans="19:23" x14ac:dyDescent="0.2">
      <c r="S3155" s="28" t="s">
        <v>315</v>
      </c>
      <c r="T3155" s="5">
        <v>1999</v>
      </c>
      <c r="U3155" s="233">
        <v>36391</v>
      </c>
      <c r="V3155" s="233" t="str">
        <f t="shared" si="103"/>
        <v>0819</v>
      </c>
      <c r="W3155" s="4">
        <f t="shared" si="104"/>
        <v>1999</v>
      </c>
    </row>
    <row r="3156" spans="19:23" x14ac:dyDescent="0.2">
      <c r="S3156" s="28" t="s">
        <v>316</v>
      </c>
      <c r="T3156" s="5">
        <v>1999</v>
      </c>
      <c r="U3156" s="233">
        <v>36392</v>
      </c>
      <c r="V3156" s="233" t="str">
        <f t="shared" si="103"/>
        <v>0820</v>
      </c>
      <c r="W3156" s="4">
        <f t="shared" si="104"/>
        <v>1999</v>
      </c>
    </row>
    <row r="3157" spans="19:23" x14ac:dyDescent="0.2">
      <c r="S3157" s="28" t="s">
        <v>317</v>
      </c>
      <c r="T3157" s="5">
        <v>1999</v>
      </c>
      <c r="U3157" s="233">
        <v>36393</v>
      </c>
      <c r="V3157" s="233" t="str">
        <f t="shared" si="103"/>
        <v>0821</v>
      </c>
      <c r="W3157" s="4">
        <f t="shared" si="104"/>
        <v>1999</v>
      </c>
    </row>
    <row r="3158" spans="19:23" x14ac:dyDescent="0.2">
      <c r="S3158" s="28" t="s">
        <v>318</v>
      </c>
      <c r="T3158" s="5">
        <v>1999</v>
      </c>
      <c r="U3158" s="233">
        <v>36394</v>
      </c>
      <c r="V3158" s="233" t="str">
        <f t="shared" si="103"/>
        <v>0822</v>
      </c>
      <c r="W3158" s="4">
        <f t="shared" si="104"/>
        <v>1999</v>
      </c>
    </row>
    <row r="3159" spans="19:23" x14ac:dyDescent="0.2">
      <c r="S3159" s="28" t="s">
        <v>319</v>
      </c>
      <c r="T3159" s="5">
        <v>1999</v>
      </c>
      <c r="U3159" s="233">
        <v>36395</v>
      </c>
      <c r="V3159" s="233" t="str">
        <f t="shared" si="103"/>
        <v>0823</v>
      </c>
      <c r="W3159" s="4">
        <f t="shared" si="104"/>
        <v>1999</v>
      </c>
    </row>
    <row r="3160" spans="19:23" x14ac:dyDescent="0.2">
      <c r="S3160" s="28" t="s">
        <v>320</v>
      </c>
      <c r="T3160" s="5">
        <v>1999</v>
      </c>
      <c r="U3160" s="233">
        <v>36396</v>
      </c>
      <c r="V3160" s="233" t="str">
        <f t="shared" si="103"/>
        <v>0824</v>
      </c>
      <c r="W3160" s="4">
        <f t="shared" si="104"/>
        <v>1999</v>
      </c>
    </row>
    <row r="3161" spans="19:23" x14ac:dyDescent="0.2">
      <c r="S3161" s="28" t="s">
        <v>321</v>
      </c>
      <c r="T3161" s="5">
        <v>1999</v>
      </c>
      <c r="U3161" s="233">
        <v>36397</v>
      </c>
      <c r="V3161" s="233" t="str">
        <f t="shared" si="103"/>
        <v>0825</v>
      </c>
      <c r="W3161" s="4">
        <f t="shared" si="104"/>
        <v>1999</v>
      </c>
    </row>
    <row r="3162" spans="19:23" x14ac:dyDescent="0.2">
      <c r="S3162" s="28" t="s">
        <v>322</v>
      </c>
      <c r="T3162" s="5">
        <v>1999</v>
      </c>
      <c r="U3162" s="233">
        <v>36398</v>
      </c>
      <c r="V3162" s="233" t="str">
        <f t="shared" si="103"/>
        <v>0826</v>
      </c>
      <c r="W3162" s="4">
        <f t="shared" si="104"/>
        <v>1999</v>
      </c>
    </row>
    <row r="3163" spans="19:23" x14ac:dyDescent="0.2">
      <c r="S3163" s="28" t="s">
        <v>323</v>
      </c>
      <c r="T3163" s="5">
        <v>1999</v>
      </c>
      <c r="U3163" s="233">
        <v>36399</v>
      </c>
      <c r="V3163" s="233" t="str">
        <f t="shared" si="103"/>
        <v>0827</v>
      </c>
      <c r="W3163" s="4">
        <f t="shared" si="104"/>
        <v>1999</v>
      </c>
    </row>
    <row r="3164" spans="19:23" x14ac:dyDescent="0.2">
      <c r="S3164" s="28" t="s">
        <v>324</v>
      </c>
      <c r="T3164" s="5">
        <v>1999</v>
      </c>
      <c r="U3164" s="233">
        <v>36400</v>
      </c>
      <c r="V3164" s="233" t="str">
        <f t="shared" si="103"/>
        <v>0828</v>
      </c>
      <c r="W3164" s="4">
        <f t="shared" si="104"/>
        <v>1999</v>
      </c>
    </row>
    <row r="3165" spans="19:23" x14ac:dyDescent="0.2">
      <c r="S3165" s="28" t="s">
        <v>325</v>
      </c>
      <c r="T3165" s="5">
        <v>1999</v>
      </c>
      <c r="U3165" s="233">
        <v>36401</v>
      </c>
      <c r="V3165" s="233" t="str">
        <f t="shared" si="103"/>
        <v>0829</v>
      </c>
      <c r="W3165" s="4">
        <f t="shared" si="104"/>
        <v>1999</v>
      </c>
    </row>
    <row r="3166" spans="19:23" x14ac:dyDescent="0.2">
      <c r="S3166" s="28" t="s">
        <v>326</v>
      </c>
      <c r="T3166" s="5">
        <v>1999</v>
      </c>
      <c r="U3166" s="233">
        <v>36402</v>
      </c>
      <c r="V3166" s="233" t="str">
        <f t="shared" si="103"/>
        <v>0830</v>
      </c>
      <c r="W3166" s="4">
        <f t="shared" si="104"/>
        <v>1999</v>
      </c>
    </row>
    <row r="3167" spans="19:23" x14ac:dyDescent="0.2">
      <c r="S3167" s="28" t="s">
        <v>327</v>
      </c>
      <c r="T3167" s="5">
        <v>1999</v>
      </c>
      <c r="U3167" s="233">
        <v>36403</v>
      </c>
      <c r="V3167" s="233" t="str">
        <f t="shared" si="103"/>
        <v>0831</v>
      </c>
      <c r="W3167" s="4">
        <f t="shared" si="104"/>
        <v>1999</v>
      </c>
    </row>
    <row r="3168" spans="19:23" x14ac:dyDescent="0.2">
      <c r="S3168" s="28" t="s">
        <v>328</v>
      </c>
      <c r="T3168" s="5">
        <v>1999</v>
      </c>
      <c r="U3168" s="233">
        <v>36404</v>
      </c>
      <c r="V3168" s="233" t="str">
        <f t="shared" si="103"/>
        <v>0901</v>
      </c>
      <c r="W3168" s="4">
        <f t="shared" si="104"/>
        <v>1999</v>
      </c>
    </row>
    <row r="3169" spans="19:23" x14ac:dyDescent="0.2">
      <c r="S3169" s="28" t="s">
        <v>329</v>
      </c>
      <c r="T3169" s="5">
        <v>1999</v>
      </c>
      <c r="U3169" s="233">
        <v>36405</v>
      </c>
      <c r="V3169" s="233" t="str">
        <f t="shared" si="103"/>
        <v>0902</v>
      </c>
      <c r="W3169" s="4">
        <f t="shared" si="104"/>
        <v>1999</v>
      </c>
    </row>
    <row r="3170" spans="19:23" x14ac:dyDescent="0.2">
      <c r="S3170" s="28" t="s">
        <v>330</v>
      </c>
      <c r="T3170" s="5">
        <v>1999</v>
      </c>
      <c r="U3170" s="233">
        <v>36406</v>
      </c>
      <c r="V3170" s="233" t="str">
        <f t="shared" si="103"/>
        <v>0903</v>
      </c>
      <c r="W3170" s="4">
        <f t="shared" si="104"/>
        <v>1999</v>
      </c>
    </row>
    <row r="3171" spans="19:23" x14ac:dyDescent="0.2">
      <c r="S3171" s="28" t="s">
        <v>331</v>
      </c>
      <c r="T3171" s="5">
        <v>1999</v>
      </c>
      <c r="U3171" s="233">
        <v>36407</v>
      </c>
      <c r="V3171" s="233" t="str">
        <f t="shared" si="103"/>
        <v>0904</v>
      </c>
      <c r="W3171" s="4">
        <f t="shared" si="104"/>
        <v>1999</v>
      </c>
    </row>
    <row r="3172" spans="19:23" x14ac:dyDescent="0.2">
      <c r="S3172" s="28" t="s">
        <v>332</v>
      </c>
      <c r="T3172" s="5">
        <v>1999</v>
      </c>
      <c r="U3172" s="233">
        <v>36408</v>
      </c>
      <c r="V3172" s="233" t="str">
        <f t="shared" si="103"/>
        <v>0905</v>
      </c>
      <c r="W3172" s="4">
        <f t="shared" si="104"/>
        <v>1999</v>
      </c>
    </row>
    <row r="3173" spans="19:23" x14ac:dyDescent="0.2">
      <c r="S3173" s="28" t="s">
        <v>333</v>
      </c>
      <c r="T3173" s="5">
        <v>1999</v>
      </c>
      <c r="U3173" s="233">
        <v>36409</v>
      </c>
      <c r="V3173" s="233" t="str">
        <f t="shared" si="103"/>
        <v>0906</v>
      </c>
      <c r="W3173" s="4">
        <f t="shared" si="104"/>
        <v>1999</v>
      </c>
    </row>
    <row r="3174" spans="19:23" x14ac:dyDescent="0.2">
      <c r="S3174" s="28" t="s">
        <v>334</v>
      </c>
      <c r="T3174" s="5">
        <v>1999</v>
      </c>
      <c r="U3174" s="233">
        <v>36410</v>
      </c>
      <c r="V3174" s="233" t="str">
        <f t="shared" si="103"/>
        <v>0907</v>
      </c>
      <c r="W3174" s="4">
        <f t="shared" si="104"/>
        <v>1999</v>
      </c>
    </row>
    <row r="3175" spans="19:23" x14ac:dyDescent="0.2">
      <c r="S3175" s="28" t="s">
        <v>335</v>
      </c>
      <c r="T3175" s="5">
        <v>1999</v>
      </c>
      <c r="U3175" s="233">
        <v>36411</v>
      </c>
      <c r="V3175" s="233" t="str">
        <f t="shared" si="103"/>
        <v>0908</v>
      </c>
      <c r="W3175" s="4">
        <f t="shared" si="104"/>
        <v>1999</v>
      </c>
    </row>
    <row r="3176" spans="19:23" x14ac:dyDescent="0.2">
      <c r="S3176" s="28" t="s">
        <v>336</v>
      </c>
      <c r="T3176" s="5">
        <v>1999</v>
      </c>
      <c r="U3176" s="233">
        <v>36412</v>
      </c>
      <c r="V3176" s="233" t="str">
        <f t="shared" si="103"/>
        <v>0909</v>
      </c>
      <c r="W3176" s="4">
        <f t="shared" si="104"/>
        <v>1999</v>
      </c>
    </row>
    <row r="3177" spans="19:23" x14ac:dyDescent="0.2">
      <c r="S3177" s="28" t="s">
        <v>337</v>
      </c>
      <c r="T3177" s="5">
        <v>1999</v>
      </c>
      <c r="U3177" s="233">
        <v>36413</v>
      </c>
      <c r="V3177" s="233" t="str">
        <f t="shared" si="103"/>
        <v>0910</v>
      </c>
      <c r="W3177" s="4">
        <f t="shared" si="104"/>
        <v>1999</v>
      </c>
    </row>
    <row r="3178" spans="19:23" x14ac:dyDescent="0.2">
      <c r="S3178" s="28" t="s">
        <v>338</v>
      </c>
      <c r="T3178" s="5">
        <v>1999</v>
      </c>
      <c r="U3178" s="233">
        <v>36414</v>
      </c>
      <c r="V3178" s="233" t="str">
        <f t="shared" si="103"/>
        <v>0911</v>
      </c>
      <c r="W3178" s="4">
        <f t="shared" si="104"/>
        <v>1999</v>
      </c>
    </row>
    <row r="3179" spans="19:23" x14ac:dyDescent="0.2">
      <c r="S3179" s="28" t="s">
        <v>339</v>
      </c>
      <c r="T3179" s="5">
        <v>1999</v>
      </c>
      <c r="U3179" s="233">
        <v>36415</v>
      </c>
      <c r="V3179" s="233" t="str">
        <f t="shared" si="103"/>
        <v>0912</v>
      </c>
      <c r="W3179" s="4">
        <f t="shared" si="104"/>
        <v>1999</v>
      </c>
    </row>
    <row r="3180" spans="19:23" x14ac:dyDescent="0.2">
      <c r="S3180" s="28" t="s">
        <v>340</v>
      </c>
      <c r="T3180" s="5">
        <v>1999</v>
      </c>
      <c r="U3180" s="233">
        <v>36416</v>
      </c>
      <c r="V3180" s="233" t="str">
        <f t="shared" si="103"/>
        <v>0913</v>
      </c>
      <c r="W3180" s="4">
        <f t="shared" si="104"/>
        <v>1999</v>
      </c>
    </row>
    <row r="3181" spans="19:23" x14ac:dyDescent="0.2">
      <c r="S3181" s="28" t="s">
        <v>341</v>
      </c>
      <c r="T3181" s="5">
        <v>1999</v>
      </c>
      <c r="U3181" s="233">
        <v>36417</v>
      </c>
      <c r="V3181" s="233" t="str">
        <f t="shared" si="103"/>
        <v>0914</v>
      </c>
      <c r="W3181" s="4">
        <f t="shared" si="104"/>
        <v>1999</v>
      </c>
    </row>
    <row r="3182" spans="19:23" x14ac:dyDescent="0.2">
      <c r="S3182" s="28" t="s">
        <v>342</v>
      </c>
      <c r="T3182" s="5">
        <v>1999</v>
      </c>
      <c r="U3182" s="233">
        <v>36418</v>
      </c>
      <c r="V3182" s="233" t="str">
        <f t="shared" si="103"/>
        <v>0915</v>
      </c>
      <c r="W3182" s="4">
        <f t="shared" si="104"/>
        <v>1999</v>
      </c>
    </row>
    <row r="3183" spans="19:23" x14ac:dyDescent="0.2">
      <c r="S3183" s="28" t="s">
        <v>343</v>
      </c>
      <c r="T3183" s="5">
        <v>1999</v>
      </c>
      <c r="U3183" s="233">
        <v>36419</v>
      </c>
      <c r="V3183" s="233" t="str">
        <f t="shared" si="103"/>
        <v>0916</v>
      </c>
      <c r="W3183" s="4">
        <f t="shared" si="104"/>
        <v>1999</v>
      </c>
    </row>
    <row r="3184" spans="19:23" x14ac:dyDescent="0.2">
      <c r="S3184" s="28" t="s">
        <v>344</v>
      </c>
      <c r="T3184" s="5">
        <v>1999</v>
      </c>
      <c r="U3184" s="233">
        <v>36420</v>
      </c>
      <c r="V3184" s="233" t="str">
        <f t="shared" si="103"/>
        <v>0917</v>
      </c>
      <c r="W3184" s="4">
        <f t="shared" si="104"/>
        <v>1999</v>
      </c>
    </row>
    <row r="3185" spans="19:23" x14ac:dyDescent="0.2">
      <c r="S3185" s="28" t="s">
        <v>345</v>
      </c>
      <c r="T3185" s="5">
        <v>1999</v>
      </c>
      <c r="U3185" s="233">
        <v>36421</v>
      </c>
      <c r="V3185" s="233" t="str">
        <f t="shared" si="103"/>
        <v>0918</v>
      </c>
      <c r="W3185" s="4">
        <f t="shared" si="104"/>
        <v>1999</v>
      </c>
    </row>
    <row r="3186" spans="19:23" x14ac:dyDescent="0.2">
      <c r="S3186" s="28" t="s">
        <v>346</v>
      </c>
      <c r="T3186" s="5">
        <v>1999</v>
      </c>
      <c r="U3186" s="233">
        <v>36422</v>
      </c>
      <c r="V3186" s="233" t="str">
        <f t="shared" si="103"/>
        <v>0919</v>
      </c>
      <c r="W3186" s="4">
        <f t="shared" si="104"/>
        <v>1999</v>
      </c>
    </row>
    <row r="3187" spans="19:23" x14ac:dyDescent="0.2">
      <c r="S3187" s="28" t="s">
        <v>347</v>
      </c>
      <c r="T3187" s="5">
        <v>1999</v>
      </c>
      <c r="U3187" s="233">
        <v>36423</v>
      </c>
      <c r="V3187" s="233" t="str">
        <f t="shared" si="103"/>
        <v>0920</v>
      </c>
      <c r="W3187" s="4">
        <f t="shared" si="104"/>
        <v>1999</v>
      </c>
    </row>
    <row r="3188" spans="19:23" x14ac:dyDescent="0.2">
      <c r="S3188" s="28" t="s">
        <v>348</v>
      </c>
      <c r="T3188" s="5">
        <v>1999</v>
      </c>
      <c r="U3188" s="233">
        <v>36424</v>
      </c>
      <c r="V3188" s="233" t="str">
        <f t="shared" si="103"/>
        <v>0921</v>
      </c>
      <c r="W3188" s="4">
        <f t="shared" si="104"/>
        <v>1999</v>
      </c>
    </row>
    <row r="3189" spans="19:23" x14ac:dyDescent="0.2">
      <c r="S3189" s="28" t="s">
        <v>349</v>
      </c>
      <c r="T3189" s="5">
        <v>1999</v>
      </c>
      <c r="U3189" s="233">
        <v>36425</v>
      </c>
      <c r="V3189" s="233" t="str">
        <f t="shared" si="103"/>
        <v>0922</v>
      </c>
      <c r="W3189" s="4">
        <f t="shared" si="104"/>
        <v>1999</v>
      </c>
    </row>
    <row r="3190" spans="19:23" x14ac:dyDescent="0.2">
      <c r="S3190" s="28" t="s">
        <v>350</v>
      </c>
      <c r="T3190" s="5">
        <v>1999</v>
      </c>
      <c r="U3190" s="233">
        <v>36426</v>
      </c>
      <c r="V3190" s="233" t="str">
        <f t="shared" si="103"/>
        <v>0923</v>
      </c>
      <c r="W3190" s="4">
        <f t="shared" si="104"/>
        <v>1999</v>
      </c>
    </row>
    <row r="3191" spans="19:23" x14ac:dyDescent="0.2">
      <c r="S3191" s="28" t="s">
        <v>351</v>
      </c>
      <c r="T3191" s="5">
        <v>1999</v>
      </c>
      <c r="U3191" s="233">
        <v>36427</v>
      </c>
      <c r="V3191" s="233" t="str">
        <f t="shared" si="103"/>
        <v>0924</v>
      </c>
      <c r="W3191" s="4">
        <f t="shared" si="104"/>
        <v>1999</v>
      </c>
    </row>
    <row r="3192" spans="19:23" x14ac:dyDescent="0.2">
      <c r="S3192" s="28" t="s">
        <v>352</v>
      </c>
      <c r="T3192" s="5">
        <v>1999</v>
      </c>
      <c r="U3192" s="233">
        <v>36428</v>
      </c>
      <c r="V3192" s="233" t="str">
        <f t="shared" si="103"/>
        <v>0925</v>
      </c>
      <c r="W3192" s="4">
        <f t="shared" si="104"/>
        <v>1999</v>
      </c>
    </row>
    <row r="3193" spans="19:23" x14ac:dyDescent="0.2">
      <c r="S3193" s="28" t="s">
        <v>353</v>
      </c>
      <c r="T3193" s="5">
        <v>1999</v>
      </c>
      <c r="U3193" s="233">
        <v>36429</v>
      </c>
      <c r="V3193" s="233" t="str">
        <f t="shared" si="103"/>
        <v>0926</v>
      </c>
      <c r="W3193" s="4">
        <f t="shared" si="104"/>
        <v>1999</v>
      </c>
    </row>
    <row r="3194" spans="19:23" x14ac:dyDescent="0.2">
      <c r="S3194" s="28" t="s">
        <v>354</v>
      </c>
      <c r="T3194" s="5">
        <v>1999</v>
      </c>
      <c r="U3194" s="233">
        <v>36430</v>
      </c>
      <c r="V3194" s="233" t="str">
        <f t="shared" si="103"/>
        <v>0927</v>
      </c>
      <c r="W3194" s="4">
        <f t="shared" si="104"/>
        <v>1999</v>
      </c>
    </row>
    <row r="3195" spans="19:23" x14ac:dyDescent="0.2">
      <c r="S3195" s="28" t="s">
        <v>355</v>
      </c>
      <c r="T3195" s="5">
        <v>1999</v>
      </c>
      <c r="U3195" s="233">
        <v>36431</v>
      </c>
      <c r="V3195" s="233" t="str">
        <f t="shared" si="103"/>
        <v>0928</v>
      </c>
      <c r="W3195" s="4">
        <f t="shared" si="104"/>
        <v>1999</v>
      </c>
    </row>
    <row r="3196" spans="19:23" x14ac:dyDescent="0.2">
      <c r="S3196" s="28" t="s">
        <v>356</v>
      </c>
      <c r="T3196" s="5">
        <v>1999</v>
      </c>
      <c r="U3196" s="233">
        <v>36432</v>
      </c>
      <c r="V3196" s="233" t="str">
        <f t="shared" si="103"/>
        <v>0929</v>
      </c>
      <c r="W3196" s="4">
        <f t="shared" si="104"/>
        <v>1999</v>
      </c>
    </row>
    <row r="3197" spans="19:23" x14ac:dyDescent="0.2">
      <c r="S3197" s="28" t="s">
        <v>357</v>
      </c>
      <c r="T3197" s="5">
        <v>1999</v>
      </c>
      <c r="U3197" s="233">
        <v>36433</v>
      </c>
      <c r="V3197" s="233" t="str">
        <f t="shared" si="103"/>
        <v>0930</v>
      </c>
      <c r="W3197" s="4">
        <f t="shared" si="104"/>
        <v>1999</v>
      </c>
    </row>
    <row r="3198" spans="19:23" x14ac:dyDescent="0.2">
      <c r="S3198" s="28" t="s">
        <v>358</v>
      </c>
      <c r="T3198" s="5">
        <v>1999</v>
      </c>
      <c r="U3198" s="233">
        <v>36434</v>
      </c>
      <c r="V3198" s="233" t="str">
        <f t="shared" si="103"/>
        <v>1001</v>
      </c>
      <c r="W3198" s="4">
        <f t="shared" si="104"/>
        <v>1999</v>
      </c>
    </row>
    <row r="3199" spans="19:23" x14ac:dyDescent="0.2">
      <c r="S3199" s="28" t="s">
        <v>359</v>
      </c>
      <c r="T3199" s="5">
        <v>1999</v>
      </c>
      <c r="U3199" s="233">
        <v>36435</v>
      </c>
      <c r="V3199" s="233" t="str">
        <f t="shared" si="103"/>
        <v>1002</v>
      </c>
      <c r="W3199" s="4">
        <f t="shared" si="104"/>
        <v>1999</v>
      </c>
    </row>
    <row r="3200" spans="19:23" x14ac:dyDescent="0.2">
      <c r="S3200" s="28" t="s">
        <v>360</v>
      </c>
      <c r="T3200" s="5">
        <v>1999</v>
      </c>
      <c r="U3200" s="233">
        <v>36436</v>
      </c>
      <c r="V3200" s="233" t="str">
        <f t="shared" si="103"/>
        <v>1003</v>
      </c>
      <c r="W3200" s="4">
        <f t="shared" si="104"/>
        <v>1999</v>
      </c>
    </row>
    <row r="3201" spans="19:23" x14ac:dyDescent="0.2">
      <c r="S3201" s="28" t="s">
        <v>361</v>
      </c>
      <c r="T3201" s="5">
        <v>1999</v>
      </c>
      <c r="U3201" s="233">
        <v>36437</v>
      </c>
      <c r="V3201" s="233" t="str">
        <f t="shared" si="103"/>
        <v>1004</v>
      </c>
      <c r="W3201" s="4">
        <f t="shared" si="104"/>
        <v>1999</v>
      </c>
    </row>
    <row r="3202" spans="19:23" x14ac:dyDescent="0.2">
      <c r="S3202" s="28" t="s">
        <v>362</v>
      </c>
      <c r="T3202" s="5">
        <v>1999</v>
      </c>
      <c r="U3202" s="233">
        <v>36438</v>
      </c>
      <c r="V3202" s="233" t="str">
        <f t="shared" si="103"/>
        <v>1005</v>
      </c>
      <c r="W3202" s="4">
        <f t="shared" si="104"/>
        <v>1999</v>
      </c>
    </row>
    <row r="3203" spans="19:23" x14ac:dyDescent="0.2">
      <c r="S3203" s="28" t="s">
        <v>363</v>
      </c>
      <c r="T3203" s="5">
        <v>1999</v>
      </c>
      <c r="U3203" s="233">
        <v>36439</v>
      </c>
      <c r="V3203" s="233" t="str">
        <f t="shared" si="103"/>
        <v>1006</v>
      </c>
      <c r="W3203" s="4">
        <f t="shared" si="104"/>
        <v>1999</v>
      </c>
    </row>
    <row r="3204" spans="19:23" x14ac:dyDescent="0.2">
      <c r="S3204" s="28" t="s">
        <v>364</v>
      </c>
      <c r="T3204" s="5">
        <v>1999</v>
      </c>
      <c r="U3204" s="233">
        <v>36440</v>
      </c>
      <c r="V3204" s="233" t="str">
        <f t="shared" ref="V3204:V3267" si="105">TEXT(MONTH(U3204),"00") &amp;TEXT(DAY(U3204),"00")</f>
        <v>1007</v>
      </c>
      <c r="W3204" s="4">
        <f t="shared" ref="W3204:W3267" si="106">YEAR(U3204)</f>
        <v>1999</v>
      </c>
    </row>
    <row r="3205" spans="19:23" x14ac:dyDescent="0.2">
      <c r="S3205" s="28" t="s">
        <v>365</v>
      </c>
      <c r="T3205" s="5">
        <v>1999</v>
      </c>
      <c r="U3205" s="233">
        <v>36441</v>
      </c>
      <c r="V3205" s="233" t="str">
        <f t="shared" si="105"/>
        <v>1008</v>
      </c>
      <c r="W3205" s="4">
        <f t="shared" si="106"/>
        <v>1999</v>
      </c>
    </row>
    <row r="3206" spans="19:23" x14ac:dyDescent="0.2">
      <c r="S3206" s="28" t="s">
        <v>366</v>
      </c>
      <c r="T3206" s="5">
        <v>1999</v>
      </c>
      <c r="U3206" s="233">
        <v>36442</v>
      </c>
      <c r="V3206" s="233" t="str">
        <f t="shared" si="105"/>
        <v>1009</v>
      </c>
      <c r="W3206" s="4">
        <f t="shared" si="106"/>
        <v>1999</v>
      </c>
    </row>
    <row r="3207" spans="19:23" x14ac:dyDescent="0.2">
      <c r="S3207" s="28" t="s">
        <v>367</v>
      </c>
      <c r="T3207" s="5">
        <v>1999</v>
      </c>
      <c r="U3207" s="233">
        <v>36443</v>
      </c>
      <c r="V3207" s="233" t="str">
        <f t="shared" si="105"/>
        <v>1010</v>
      </c>
      <c r="W3207" s="4">
        <f t="shared" si="106"/>
        <v>1999</v>
      </c>
    </row>
    <row r="3208" spans="19:23" x14ac:dyDescent="0.2">
      <c r="S3208" s="28" t="s">
        <v>368</v>
      </c>
      <c r="T3208" s="5">
        <v>1999</v>
      </c>
      <c r="U3208" s="233">
        <v>36444</v>
      </c>
      <c r="V3208" s="233" t="str">
        <f t="shared" si="105"/>
        <v>1011</v>
      </c>
      <c r="W3208" s="4">
        <f t="shared" si="106"/>
        <v>1999</v>
      </c>
    </row>
    <row r="3209" spans="19:23" x14ac:dyDescent="0.2">
      <c r="S3209" s="28" t="s">
        <v>369</v>
      </c>
      <c r="T3209" s="5">
        <v>1999</v>
      </c>
      <c r="U3209" s="233">
        <v>36445</v>
      </c>
      <c r="V3209" s="233" t="str">
        <f t="shared" si="105"/>
        <v>1012</v>
      </c>
      <c r="W3209" s="4">
        <f t="shared" si="106"/>
        <v>1999</v>
      </c>
    </row>
    <row r="3210" spans="19:23" x14ac:dyDescent="0.2">
      <c r="S3210" s="28" t="s">
        <v>370</v>
      </c>
      <c r="T3210" s="5">
        <v>1999</v>
      </c>
      <c r="U3210" s="233">
        <v>36446</v>
      </c>
      <c r="V3210" s="233" t="str">
        <f t="shared" si="105"/>
        <v>1013</v>
      </c>
      <c r="W3210" s="4">
        <f t="shared" si="106"/>
        <v>1999</v>
      </c>
    </row>
    <row r="3211" spans="19:23" x14ac:dyDescent="0.2">
      <c r="S3211" s="28" t="s">
        <v>371</v>
      </c>
      <c r="T3211" s="5">
        <v>1999</v>
      </c>
      <c r="U3211" s="233">
        <v>36447</v>
      </c>
      <c r="V3211" s="233" t="str">
        <f t="shared" si="105"/>
        <v>1014</v>
      </c>
      <c r="W3211" s="4">
        <f t="shared" si="106"/>
        <v>1999</v>
      </c>
    </row>
    <row r="3212" spans="19:23" x14ac:dyDescent="0.2">
      <c r="S3212" s="28" t="s">
        <v>372</v>
      </c>
      <c r="T3212" s="5">
        <v>1999</v>
      </c>
      <c r="U3212" s="233">
        <v>36448</v>
      </c>
      <c r="V3212" s="233" t="str">
        <f t="shared" si="105"/>
        <v>1015</v>
      </c>
      <c r="W3212" s="4">
        <f t="shared" si="106"/>
        <v>1999</v>
      </c>
    </row>
    <row r="3213" spans="19:23" x14ac:dyDescent="0.2">
      <c r="S3213" s="28" t="s">
        <v>373</v>
      </c>
      <c r="T3213" s="5">
        <v>1999</v>
      </c>
      <c r="U3213" s="233">
        <v>36449</v>
      </c>
      <c r="V3213" s="233" t="str">
        <f t="shared" si="105"/>
        <v>1016</v>
      </c>
      <c r="W3213" s="4">
        <f t="shared" si="106"/>
        <v>1999</v>
      </c>
    </row>
    <row r="3214" spans="19:23" x14ac:dyDescent="0.2">
      <c r="S3214" s="28" t="s">
        <v>374</v>
      </c>
      <c r="T3214" s="5">
        <v>1999</v>
      </c>
      <c r="U3214" s="233">
        <v>36450</v>
      </c>
      <c r="V3214" s="233" t="str">
        <f t="shared" si="105"/>
        <v>1017</v>
      </c>
      <c r="W3214" s="4">
        <f t="shared" si="106"/>
        <v>1999</v>
      </c>
    </row>
    <row r="3215" spans="19:23" x14ac:dyDescent="0.2">
      <c r="S3215" s="28" t="s">
        <v>375</v>
      </c>
      <c r="T3215" s="5">
        <v>1999</v>
      </c>
      <c r="U3215" s="233">
        <v>36451</v>
      </c>
      <c r="V3215" s="233" t="str">
        <f t="shared" si="105"/>
        <v>1018</v>
      </c>
      <c r="W3215" s="4">
        <f t="shared" si="106"/>
        <v>1999</v>
      </c>
    </row>
    <row r="3216" spans="19:23" x14ac:dyDescent="0.2">
      <c r="S3216" s="28" t="s">
        <v>376</v>
      </c>
      <c r="T3216" s="5">
        <v>1999</v>
      </c>
      <c r="U3216" s="233">
        <v>36452</v>
      </c>
      <c r="V3216" s="233" t="str">
        <f t="shared" si="105"/>
        <v>1019</v>
      </c>
      <c r="W3216" s="4">
        <f t="shared" si="106"/>
        <v>1999</v>
      </c>
    </row>
    <row r="3217" spans="19:23" x14ac:dyDescent="0.2">
      <c r="S3217" s="28" t="s">
        <v>377</v>
      </c>
      <c r="T3217" s="5">
        <v>1999</v>
      </c>
      <c r="U3217" s="233">
        <v>36453</v>
      </c>
      <c r="V3217" s="233" t="str">
        <f t="shared" si="105"/>
        <v>1020</v>
      </c>
      <c r="W3217" s="4">
        <f t="shared" si="106"/>
        <v>1999</v>
      </c>
    </row>
    <row r="3218" spans="19:23" x14ac:dyDescent="0.2">
      <c r="S3218" s="28" t="s">
        <v>378</v>
      </c>
      <c r="T3218" s="5">
        <v>1999</v>
      </c>
      <c r="U3218" s="233">
        <v>36454</v>
      </c>
      <c r="V3218" s="233" t="str">
        <f t="shared" si="105"/>
        <v>1021</v>
      </c>
      <c r="W3218" s="4">
        <f t="shared" si="106"/>
        <v>1999</v>
      </c>
    </row>
    <row r="3219" spans="19:23" x14ac:dyDescent="0.2">
      <c r="S3219" s="28" t="s">
        <v>379</v>
      </c>
      <c r="T3219" s="5">
        <v>1999</v>
      </c>
      <c r="U3219" s="233">
        <v>36455</v>
      </c>
      <c r="V3219" s="233" t="str">
        <f t="shared" si="105"/>
        <v>1022</v>
      </c>
      <c r="W3219" s="4">
        <f t="shared" si="106"/>
        <v>1999</v>
      </c>
    </row>
    <row r="3220" spans="19:23" x14ac:dyDescent="0.2">
      <c r="S3220" s="28" t="s">
        <v>380</v>
      </c>
      <c r="T3220" s="5">
        <v>1999</v>
      </c>
      <c r="U3220" s="233">
        <v>36456</v>
      </c>
      <c r="V3220" s="233" t="str">
        <f t="shared" si="105"/>
        <v>1023</v>
      </c>
      <c r="W3220" s="4">
        <f t="shared" si="106"/>
        <v>1999</v>
      </c>
    </row>
    <row r="3221" spans="19:23" x14ac:dyDescent="0.2">
      <c r="S3221" s="28" t="s">
        <v>381</v>
      </c>
      <c r="T3221" s="5">
        <v>1999</v>
      </c>
      <c r="U3221" s="233">
        <v>36457</v>
      </c>
      <c r="V3221" s="233" t="str">
        <f t="shared" si="105"/>
        <v>1024</v>
      </c>
      <c r="W3221" s="4">
        <f t="shared" si="106"/>
        <v>1999</v>
      </c>
    </row>
    <row r="3222" spans="19:23" x14ac:dyDescent="0.2">
      <c r="S3222" s="28" t="s">
        <v>382</v>
      </c>
      <c r="T3222" s="5">
        <v>1999</v>
      </c>
      <c r="U3222" s="233">
        <v>36458</v>
      </c>
      <c r="V3222" s="233" t="str">
        <f t="shared" si="105"/>
        <v>1025</v>
      </c>
      <c r="W3222" s="4">
        <f t="shared" si="106"/>
        <v>1999</v>
      </c>
    </row>
    <row r="3223" spans="19:23" x14ac:dyDescent="0.2">
      <c r="S3223" s="28" t="s">
        <v>383</v>
      </c>
      <c r="T3223" s="5">
        <v>1999</v>
      </c>
      <c r="U3223" s="233">
        <v>36459</v>
      </c>
      <c r="V3223" s="233" t="str">
        <f t="shared" si="105"/>
        <v>1026</v>
      </c>
      <c r="W3223" s="4">
        <f t="shared" si="106"/>
        <v>1999</v>
      </c>
    </row>
    <row r="3224" spans="19:23" x14ac:dyDescent="0.2">
      <c r="S3224" s="28" t="s">
        <v>384</v>
      </c>
      <c r="T3224" s="5">
        <v>1999</v>
      </c>
      <c r="U3224" s="233">
        <v>36460</v>
      </c>
      <c r="V3224" s="233" t="str">
        <f t="shared" si="105"/>
        <v>1027</v>
      </c>
      <c r="W3224" s="4">
        <f t="shared" si="106"/>
        <v>1999</v>
      </c>
    </row>
    <row r="3225" spans="19:23" x14ac:dyDescent="0.2">
      <c r="S3225" s="28" t="s">
        <v>385</v>
      </c>
      <c r="T3225" s="5">
        <v>1999</v>
      </c>
      <c r="U3225" s="233">
        <v>36461</v>
      </c>
      <c r="V3225" s="233" t="str">
        <f t="shared" si="105"/>
        <v>1028</v>
      </c>
      <c r="W3225" s="4">
        <f t="shared" si="106"/>
        <v>1999</v>
      </c>
    </row>
    <row r="3226" spans="19:23" x14ac:dyDescent="0.2">
      <c r="S3226" s="28" t="s">
        <v>386</v>
      </c>
      <c r="T3226" s="5">
        <v>1999</v>
      </c>
      <c r="U3226" s="233">
        <v>36462</v>
      </c>
      <c r="V3226" s="233" t="str">
        <f t="shared" si="105"/>
        <v>1029</v>
      </c>
      <c r="W3226" s="4">
        <f t="shared" si="106"/>
        <v>1999</v>
      </c>
    </row>
    <row r="3227" spans="19:23" x14ac:dyDescent="0.2">
      <c r="S3227" s="28" t="s">
        <v>387</v>
      </c>
      <c r="T3227" s="5">
        <v>1999</v>
      </c>
      <c r="U3227" s="233">
        <v>36463</v>
      </c>
      <c r="V3227" s="233" t="str">
        <f t="shared" si="105"/>
        <v>1030</v>
      </c>
      <c r="W3227" s="4">
        <f t="shared" si="106"/>
        <v>1999</v>
      </c>
    </row>
    <row r="3228" spans="19:23" x14ac:dyDescent="0.2">
      <c r="S3228" s="28" t="s">
        <v>388</v>
      </c>
      <c r="T3228" s="5">
        <v>1999</v>
      </c>
      <c r="U3228" s="233">
        <v>36464</v>
      </c>
      <c r="V3228" s="233" t="str">
        <f t="shared" si="105"/>
        <v>1031</v>
      </c>
      <c r="W3228" s="4">
        <f t="shared" si="106"/>
        <v>1999</v>
      </c>
    </row>
    <row r="3229" spans="19:23" x14ac:dyDescent="0.2">
      <c r="S3229" s="28" t="s">
        <v>389</v>
      </c>
      <c r="T3229" s="5">
        <v>1999</v>
      </c>
      <c r="U3229" s="233">
        <v>36465</v>
      </c>
      <c r="V3229" s="233" t="str">
        <f t="shared" si="105"/>
        <v>1101</v>
      </c>
      <c r="W3229" s="4">
        <f t="shared" si="106"/>
        <v>1999</v>
      </c>
    </row>
    <row r="3230" spans="19:23" x14ac:dyDescent="0.2">
      <c r="S3230" s="28" t="s">
        <v>390</v>
      </c>
      <c r="T3230" s="5">
        <v>1999</v>
      </c>
      <c r="U3230" s="233">
        <v>36466</v>
      </c>
      <c r="V3230" s="233" t="str">
        <f t="shared" si="105"/>
        <v>1102</v>
      </c>
      <c r="W3230" s="4">
        <f t="shared" si="106"/>
        <v>1999</v>
      </c>
    </row>
    <row r="3231" spans="19:23" x14ac:dyDescent="0.2">
      <c r="S3231" s="28" t="s">
        <v>391</v>
      </c>
      <c r="T3231" s="5">
        <v>1999</v>
      </c>
      <c r="U3231" s="233">
        <v>36467</v>
      </c>
      <c r="V3231" s="233" t="str">
        <f t="shared" si="105"/>
        <v>1103</v>
      </c>
      <c r="W3231" s="4">
        <f t="shared" si="106"/>
        <v>1999</v>
      </c>
    </row>
    <row r="3232" spans="19:23" x14ac:dyDescent="0.2">
      <c r="S3232" s="28" t="s">
        <v>392</v>
      </c>
      <c r="T3232" s="5">
        <v>1999</v>
      </c>
      <c r="U3232" s="233">
        <v>36468</v>
      </c>
      <c r="V3232" s="233" t="str">
        <f t="shared" si="105"/>
        <v>1104</v>
      </c>
      <c r="W3232" s="4">
        <f t="shared" si="106"/>
        <v>1999</v>
      </c>
    </row>
    <row r="3233" spans="19:23" x14ac:dyDescent="0.2">
      <c r="S3233" s="28" t="s">
        <v>393</v>
      </c>
      <c r="T3233" s="5">
        <v>1999</v>
      </c>
      <c r="U3233" s="233">
        <v>36469</v>
      </c>
      <c r="V3233" s="233" t="str">
        <f t="shared" si="105"/>
        <v>1105</v>
      </c>
      <c r="W3233" s="4">
        <f t="shared" si="106"/>
        <v>1999</v>
      </c>
    </row>
    <row r="3234" spans="19:23" x14ac:dyDescent="0.2">
      <c r="S3234" s="28" t="s">
        <v>394</v>
      </c>
      <c r="T3234" s="5">
        <v>1999</v>
      </c>
      <c r="U3234" s="233">
        <v>36470</v>
      </c>
      <c r="V3234" s="233" t="str">
        <f t="shared" si="105"/>
        <v>1106</v>
      </c>
      <c r="W3234" s="4">
        <f t="shared" si="106"/>
        <v>1999</v>
      </c>
    </row>
    <row r="3235" spans="19:23" x14ac:dyDescent="0.2">
      <c r="S3235" s="28" t="s">
        <v>395</v>
      </c>
      <c r="T3235" s="5">
        <v>1999</v>
      </c>
      <c r="U3235" s="233">
        <v>36471</v>
      </c>
      <c r="V3235" s="233" t="str">
        <f t="shared" si="105"/>
        <v>1107</v>
      </c>
      <c r="W3235" s="4">
        <f t="shared" si="106"/>
        <v>1999</v>
      </c>
    </row>
    <row r="3236" spans="19:23" x14ac:dyDescent="0.2">
      <c r="S3236" s="28" t="s">
        <v>396</v>
      </c>
      <c r="T3236" s="5">
        <v>1999</v>
      </c>
      <c r="U3236" s="233">
        <v>36472</v>
      </c>
      <c r="V3236" s="233" t="str">
        <f t="shared" si="105"/>
        <v>1108</v>
      </c>
      <c r="W3236" s="4">
        <f t="shared" si="106"/>
        <v>1999</v>
      </c>
    </row>
    <row r="3237" spans="19:23" x14ac:dyDescent="0.2">
      <c r="S3237" s="28" t="s">
        <v>397</v>
      </c>
      <c r="T3237" s="5">
        <v>1999</v>
      </c>
      <c r="U3237" s="233">
        <v>36473</v>
      </c>
      <c r="V3237" s="233" t="str">
        <f t="shared" si="105"/>
        <v>1109</v>
      </c>
      <c r="W3237" s="4">
        <f t="shared" si="106"/>
        <v>1999</v>
      </c>
    </row>
    <row r="3238" spans="19:23" x14ac:dyDescent="0.2">
      <c r="S3238" s="28" t="s">
        <v>398</v>
      </c>
      <c r="T3238" s="5">
        <v>1999</v>
      </c>
      <c r="U3238" s="233">
        <v>36474</v>
      </c>
      <c r="V3238" s="233" t="str">
        <f t="shared" si="105"/>
        <v>1110</v>
      </c>
      <c r="W3238" s="4">
        <f t="shared" si="106"/>
        <v>1999</v>
      </c>
    </row>
    <row r="3239" spans="19:23" x14ac:dyDescent="0.2">
      <c r="S3239" s="28" t="s">
        <v>399</v>
      </c>
      <c r="T3239" s="5">
        <v>1999</v>
      </c>
      <c r="U3239" s="233">
        <v>36475</v>
      </c>
      <c r="V3239" s="233" t="str">
        <f t="shared" si="105"/>
        <v>1111</v>
      </c>
      <c r="W3239" s="4">
        <f t="shared" si="106"/>
        <v>1999</v>
      </c>
    </row>
    <row r="3240" spans="19:23" x14ac:dyDescent="0.2">
      <c r="S3240" s="28" t="s">
        <v>400</v>
      </c>
      <c r="T3240" s="5">
        <v>1999</v>
      </c>
      <c r="U3240" s="233">
        <v>36476</v>
      </c>
      <c r="V3240" s="233" t="str">
        <f t="shared" si="105"/>
        <v>1112</v>
      </c>
      <c r="W3240" s="4">
        <f t="shared" si="106"/>
        <v>1999</v>
      </c>
    </row>
    <row r="3241" spans="19:23" x14ac:dyDescent="0.2">
      <c r="S3241" s="28" t="s">
        <v>401</v>
      </c>
      <c r="T3241" s="5">
        <v>1999</v>
      </c>
      <c r="U3241" s="233">
        <v>36477</v>
      </c>
      <c r="V3241" s="233" t="str">
        <f t="shared" si="105"/>
        <v>1113</v>
      </c>
      <c r="W3241" s="4">
        <f t="shared" si="106"/>
        <v>1999</v>
      </c>
    </row>
    <row r="3242" spans="19:23" x14ac:dyDescent="0.2">
      <c r="S3242" s="28" t="s">
        <v>402</v>
      </c>
      <c r="T3242" s="5">
        <v>1999</v>
      </c>
      <c r="U3242" s="233">
        <v>36478</v>
      </c>
      <c r="V3242" s="233" t="str">
        <f t="shared" si="105"/>
        <v>1114</v>
      </c>
      <c r="W3242" s="4">
        <f t="shared" si="106"/>
        <v>1999</v>
      </c>
    </row>
    <row r="3243" spans="19:23" x14ac:dyDescent="0.2">
      <c r="S3243" s="28" t="s">
        <v>403</v>
      </c>
      <c r="T3243" s="5">
        <v>1999</v>
      </c>
      <c r="U3243" s="233">
        <v>36479</v>
      </c>
      <c r="V3243" s="233" t="str">
        <f t="shared" si="105"/>
        <v>1115</v>
      </c>
      <c r="W3243" s="4">
        <f t="shared" si="106"/>
        <v>1999</v>
      </c>
    </row>
    <row r="3244" spans="19:23" x14ac:dyDescent="0.2">
      <c r="S3244" s="28" t="s">
        <v>404</v>
      </c>
      <c r="T3244" s="5">
        <v>1999</v>
      </c>
      <c r="U3244" s="233">
        <v>36480</v>
      </c>
      <c r="V3244" s="233" t="str">
        <f t="shared" si="105"/>
        <v>1116</v>
      </c>
      <c r="W3244" s="4">
        <f t="shared" si="106"/>
        <v>1999</v>
      </c>
    </row>
    <row r="3245" spans="19:23" x14ac:dyDescent="0.2">
      <c r="S3245" s="28" t="s">
        <v>405</v>
      </c>
      <c r="T3245" s="5">
        <v>1999</v>
      </c>
      <c r="U3245" s="233">
        <v>36481</v>
      </c>
      <c r="V3245" s="233" t="str">
        <f t="shared" si="105"/>
        <v>1117</v>
      </c>
      <c r="W3245" s="4">
        <f t="shared" si="106"/>
        <v>1999</v>
      </c>
    </row>
    <row r="3246" spans="19:23" x14ac:dyDescent="0.2">
      <c r="S3246" s="28" t="s">
        <v>406</v>
      </c>
      <c r="T3246" s="5">
        <v>1999</v>
      </c>
      <c r="U3246" s="233">
        <v>36482</v>
      </c>
      <c r="V3246" s="233" t="str">
        <f t="shared" si="105"/>
        <v>1118</v>
      </c>
      <c r="W3246" s="4">
        <f t="shared" si="106"/>
        <v>1999</v>
      </c>
    </row>
    <row r="3247" spans="19:23" x14ac:dyDescent="0.2">
      <c r="S3247" s="28" t="s">
        <v>407</v>
      </c>
      <c r="T3247" s="5">
        <v>1999</v>
      </c>
      <c r="U3247" s="233">
        <v>36483</v>
      </c>
      <c r="V3247" s="233" t="str">
        <f t="shared" si="105"/>
        <v>1119</v>
      </c>
      <c r="W3247" s="4">
        <f t="shared" si="106"/>
        <v>1999</v>
      </c>
    </row>
    <row r="3248" spans="19:23" x14ac:dyDescent="0.2">
      <c r="S3248" s="28" t="s">
        <v>408</v>
      </c>
      <c r="T3248" s="5">
        <v>1999</v>
      </c>
      <c r="U3248" s="233">
        <v>36484</v>
      </c>
      <c r="V3248" s="233" t="str">
        <f t="shared" si="105"/>
        <v>1120</v>
      </c>
      <c r="W3248" s="4">
        <f t="shared" si="106"/>
        <v>1999</v>
      </c>
    </row>
    <row r="3249" spans="19:23" x14ac:dyDescent="0.2">
      <c r="S3249" s="28" t="s">
        <v>409</v>
      </c>
      <c r="T3249" s="5">
        <v>1999</v>
      </c>
      <c r="U3249" s="233">
        <v>36485</v>
      </c>
      <c r="V3249" s="233" t="str">
        <f t="shared" si="105"/>
        <v>1121</v>
      </c>
      <c r="W3249" s="4">
        <f t="shared" si="106"/>
        <v>1999</v>
      </c>
    </row>
    <row r="3250" spans="19:23" x14ac:dyDescent="0.2">
      <c r="S3250" s="28" t="s">
        <v>410</v>
      </c>
      <c r="T3250" s="5">
        <v>1999</v>
      </c>
      <c r="U3250" s="233">
        <v>36486</v>
      </c>
      <c r="V3250" s="233" t="str">
        <f t="shared" si="105"/>
        <v>1122</v>
      </c>
      <c r="W3250" s="4">
        <f t="shared" si="106"/>
        <v>1999</v>
      </c>
    </row>
    <row r="3251" spans="19:23" x14ac:dyDescent="0.2">
      <c r="S3251" s="28" t="s">
        <v>411</v>
      </c>
      <c r="T3251" s="5">
        <v>1999</v>
      </c>
      <c r="U3251" s="233">
        <v>36487</v>
      </c>
      <c r="V3251" s="233" t="str">
        <f t="shared" si="105"/>
        <v>1123</v>
      </c>
      <c r="W3251" s="4">
        <f t="shared" si="106"/>
        <v>1999</v>
      </c>
    </row>
    <row r="3252" spans="19:23" x14ac:dyDescent="0.2">
      <c r="S3252" s="28" t="s">
        <v>412</v>
      </c>
      <c r="T3252" s="5">
        <v>1999</v>
      </c>
      <c r="U3252" s="233">
        <v>36488</v>
      </c>
      <c r="V3252" s="233" t="str">
        <f t="shared" si="105"/>
        <v>1124</v>
      </c>
      <c r="W3252" s="4">
        <f t="shared" si="106"/>
        <v>1999</v>
      </c>
    </row>
    <row r="3253" spans="19:23" x14ac:dyDescent="0.2">
      <c r="S3253" s="28" t="s">
        <v>413</v>
      </c>
      <c r="T3253" s="5">
        <v>1999</v>
      </c>
      <c r="U3253" s="233">
        <v>36489</v>
      </c>
      <c r="V3253" s="233" t="str">
        <f t="shared" si="105"/>
        <v>1125</v>
      </c>
      <c r="W3253" s="4">
        <f t="shared" si="106"/>
        <v>1999</v>
      </c>
    </row>
    <row r="3254" spans="19:23" x14ac:dyDescent="0.2">
      <c r="S3254" s="28" t="s">
        <v>414</v>
      </c>
      <c r="T3254" s="5">
        <v>1999</v>
      </c>
      <c r="U3254" s="233">
        <v>36490</v>
      </c>
      <c r="V3254" s="233" t="str">
        <f t="shared" si="105"/>
        <v>1126</v>
      </c>
      <c r="W3254" s="4">
        <f t="shared" si="106"/>
        <v>1999</v>
      </c>
    </row>
    <row r="3255" spans="19:23" x14ac:dyDescent="0.2">
      <c r="S3255" s="28" t="s">
        <v>415</v>
      </c>
      <c r="T3255" s="5">
        <v>1999</v>
      </c>
      <c r="U3255" s="233">
        <v>36491</v>
      </c>
      <c r="V3255" s="233" t="str">
        <f t="shared" si="105"/>
        <v>1127</v>
      </c>
      <c r="W3255" s="4">
        <f t="shared" si="106"/>
        <v>1999</v>
      </c>
    </row>
    <row r="3256" spans="19:23" x14ac:dyDescent="0.2">
      <c r="S3256" s="28" t="s">
        <v>416</v>
      </c>
      <c r="T3256" s="5">
        <v>1999</v>
      </c>
      <c r="U3256" s="233">
        <v>36492</v>
      </c>
      <c r="V3256" s="233" t="str">
        <f t="shared" si="105"/>
        <v>1128</v>
      </c>
      <c r="W3256" s="4">
        <f t="shared" si="106"/>
        <v>1999</v>
      </c>
    </row>
    <row r="3257" spans="19:23" x14ac:dyDescent="0.2">
      <c r="S3257" s="28" t="s">
        <v>417</v>
      </c>
      <c r="T3257" s="5">
        <v>1999</v>
      </c>
      <c r="U3257" s="233">
        <v>36493</v>
      </c>
      <c r="V3257" s="233" t="str">
        <f t="shared" si="105"/>
        <v>1129</v>
      </c>
      <c r="W3257" s="4">
        <f t="shared" si="106"/>
        <v>1999</v>
      </c>
    </row>
    <row r="3258" spans="19:23" x14ac:dyDescent="0.2">
      <c r="S3258" s="28" t="s">
        <v>418</v>
      </c>
      <c r="T3258" s="5">
        <v>1999</v>
      </c>
      <c r="U3258" s="233">
        <v>36494</v>
      </c>
      <c r="V3258" s="233" t="str">
        <f t="shared" si="105"/>
        <v>1130</v>
      </c>
      <c r="W3258" s="4">
        <f t="shared" si="106"/>
        <v>1999</v>
      </c>
    </row>
    <row r="3259" spans="19:23" x14ac:dyDescent="0.2">
      <c r="S3259" s="28" t="s">
        <v>419</v>
      </c>
      <c r="T3259" s="5">
        <v>1999</v>
      </c>
      <c r="U3259" s="233">
        <v>36495</v>
      </c>
      <c r="V3259" s="233" t="str">
        <f t="shared" si="105"/>
        <v>1201</v>
      </c>
      <c r="W3259" s="4">
        <f t="shared" si="106"/>
        <v>1999</v>
      </c>
    </row>
    <row r="3260" spans="19:23" x14ac:dyDescent="0.2">
      <c r="S3260" s="28" t="s">
        <v>420</v>
      </c>
      <c r="T3260" s="5">
        <v>1999</v>
      </c>
      <c r="U3260" s="233">
        <v>36496</v>
      </c>
      <c r="V3260" s="233" t="str">
        <f t="shared" si="105"/>
        <v>1202</v>
      </c>
      <c r="W3260" s="4">
        <f t="shared" si="106"/>
        <v>1999</v>
      </c>
    </row>
    <row r="3261" spans="19:23" x14ac:dyDescent="0.2">
      <c r="S3261" s="28" t="s">
        <v>421</v>
      </c>
      <c r="T3261" s="5">
        <v>1999</v>
      </c>
      <c r="U3261" s="233">
        <v>36497</v>
      </c>
      <c r="V3261" s="233" t="str">
        <f t="shared" si="105"/>
        <v>1203</v>
      </c>
      <c r="W3261" s="4">
        <f t="shared" si="106"/>
        <v>1999</v>
      </c>
    </row>
    <row r="3262" spans="19:23" x14ac:dyDescent="0.2">
      <c r="S3262" s="28" t="s">
        <v>422</v>
      </c>
      <c r="T3262" s="5">
        <v>1999</v>
      </c>
      <c r="U3262" s="233">
        <v>36498</v>
      </c>
      <c r="V3262" s="233" t="str">
        <f t="shared" si="105"/>
        <v>1204</v>
      </c>
      <c r="W3262" s="4">
        <f t="shared" si="106"/>
        <v>1999</v>
      </c>
    </row>
    <row r="3263" spans="19:23" x14ac:dyDescent="0.2">
      <c r="S3263" s="28" t="s">
        <v>423</v>
      </c>
      <c r="T3263" s="5">
        <v>1999</v>
      </c>
      <c r="U3263" s="233">
        <v>36499</v>
      </c>
      <c r="V3263" s="233" t="str">
        <f t="shared" si="105"/>
        <v>1205</v>
      </c>
      <c r="W3263" s="4">
        <f t="shared" si="106"/>
        <v>1999</v>
      </c>
    </row>
    <row r="3264" spans="19:23" x14ac:dyDescent="0.2">
      <c r="S3264" s="28" t="s">
        <v>424</v>
      </c>
      <c r="T3264" s="5">
        <v>1999</v>
      </c>
      <c r="U3264" s="233">
        <v>36500</v>
      </c>
      <c r="V3264" s="233" t="str">
        <f t="shared" si="105"/>
        <v>1206</v>
      </c>
      <c r="W3264" s="4">
        <f t="shared" si="106"/>
        <v>1999</v>
      </c>
    </row>
    <row r="3265" spans="19:23" x14ac:dyDescent="0.2">
      <c r="S3265" s="28" t="s">
        <v>425</v>
      </c>
      <c r="T3265" s="5">
        <v>1999</v>
      </c>
      <c r="U3265" s="233">
        <v>36501</v>
      </c>
      <c r="V3265" s="233" t="str">
        <f t="shared" si="105"/>
        <v>1207</v>
      </c>
      <c r="W3265" s="4">
        <f t="shared" si="106"/>
        <v>1999</v>
      </c>
    </row>
    <row r="3266" spans="19:23" x14ac:dyDescent="0.2">
      <c r="S3266" s="28" t="s">
        <v>426</v>
      </c>
      <c r="T3266" s="5">
        <v>1999</v>
      </c>
      <c r="U3266" s="233">
        <v>36502</v>
      </c>
      <c r="V3266" s="233" t="str">
        <f t="shared" si="105"/>
        <v>1208</v>
      </c>
      <c r="W3266" s="4">
        <f t="shared" si="106"/>
        <v>1999</v>
      </c>
    </row>
    <row r="3267" spans="19:23" x14ac:dyDescent="0.2">
      <c r="S3267" s="28" t="s">
        <v>427</v>
      </c>
      <c r="T3267" s="5">
        <v>1999</v>
      </c>
      <c r="U3267" s="233">
        <v>36503</v>
      </c>
      <c r="V3267" s="233" t="str">
        <f t="shared" si="105"/>
        <v>1209</v>
      </c>
      <c r="W3267" s="4">
        <f t="shared" si="106"/>
        <v>1999</v>
      </c>
    </row>
    <row r="3268" spans="19:23" x14ac:dyDescent="0.2">
      <c r="S3268" s="28" t="s">
        <v>428</v>
      </c>
      <c r="T3268" s="5">
        <v>1999</v>
      </c>
      <c r="U3268" s="233">
        <v>36504</v>
      </c>
      <c r="V3268" s="233" t="str">
        <f t="shared" ref="V3268:V3331" si="107">TEXT(MONTH(U3268),"00") &amp;TEXT(DAY(U3268),"00")</f>
        <v>1210</v>
      </c>
      <c r="W3268" s="4">
        <f t="shared" ref="W3268:W3331" si="108">YEAR(U3268)</f>
        <v>1999</v>
      </c>
    </row>
    <row r="3269" spans="19:23" x14ac:dyDescent="0.2">
      <c r="S3269" s="28" t="s">
        <v>429</v>
      </c>
      <c r="T3269" s="5">
        <v>1999</v>
      </c>
      <c r="U3269" s="233">
        <v>36505</v>
      </c>
      <c r="V3269" s="233" t="str">
        <f t="shared" si="107"/>
        <v>1211</v>
      </c>
      <c r="W3269" s="4">
        <f t="shared" si="108"/>
        <v>1999</v>
      </c>
    </row>
    <row r="3270" spans="19:23" x14ac:dyDescent="0.2">
      <c r="S3270" s="28" t="s">
        <v>430</v>
      </c>
      <c r="T3270" s="5">
        <v>1999</v>
      </c>
      <c r="U3270" s="233">
        <v>36506</v>
      </c>
      <c r="V3270" s="233" t="str">
        <f t="shared" si="107"/>
        <v>1212</v>
      </c>
      <c r="W3270" s="4">
        <f t="shared" si="108"/>
        <v>1999</v>
      </c>
    </row>
    <row r="3271" spans="19:23" x14ac:dyDescent="0.2">
      <c r="S3271" s="28" t="s">
        <v>431</v>
      </c>
      <c r="T3271" s="5">
        <v>1999</v>
      </c>
      <c r="U3271" s="233">
        <v>36507</v>
      </c>
      <c r="V3271" s="233" t="str">
        <f t="shared" si="107"/>
        <v>1213</v>
      </c>
      <c r="W3271" s="4">
        <f t="shared" si="108"/>
        <v>1999</v>
      </c>
    </row>
    <row r="3272" spans="19:23" x14ac:dyDescent="0.2">
      <c r="S3272" s="28" t="s">
        <v>432</v>
      </c>
      <c r="T3272" s="5">
        <v>1999</v>
      </c>
      <c r="U3272" s="233">
        <v>36508</v>
      </c>
      <c r="V3272" s="233" t="str">
        <f t="shared" si="107"/>
        <v>1214</v>
      </c>
      <c r="W3272" s="4">
        <f t="shared" si="108"/>
        <v>1999</v>
      </c>
    </row>
    <row r="3273" spans="19:23" x14ac:dyDescent="0.2">
      <c r="S3273" s="28" t="s">
        <v>433</v>
      </c>
      <c r="T3273" s="5">
        <v>1999</v>
      </c>
      <c r="U3273" s="233">
        <v>36509</v>
      </c>
      <c r="V3273" s="233" t="str">
        <f t="shared" si="107"/>
        <v>1215</v>
      </c>
      <c r="W3273" s="4">
        <f t="shared" si="108"/>
        <v>1999</v>
      </c>
    </row>
    <row r="3274" spans="19:23" x14ac:dyDescent="0.2">
      <c r="S3274" s="28" t="s">
        <v>434</v>
      </c>
      <c r="T3274" s="5">
        <v>1999</v>
      </c>
      <c r="U3274" s="233">
        <v>36510</v>
      </c>
      <c r="V3274" s="233" t="str">
        <f t="shared" si="107"/>
        <v>1216</v>
      </c>
      <c r="W3274" s="4">
        <f t="shared" si="108"/>
        <v>1999</v>
      </c>
    </row>
    <row r="3275" spans="19:23" x14ac:dyDescent="0.2">
      <c r="S3275" s="28" t="s">
        <v>435</v>
      </c>
      <c r="T3275" s="5">
        <v>1999</v>
      </c>
      <c r="U3275" s="233">
        <v>36511</v>
      </c>
      <c r="V3275" s="233" t="str">
        <f t="shared" si="107"/>
        <v>1217</v>
      </c>
      <c r="W3275" s="4">
        <f t="shared" si="108"/>
        <v>1999</v>
      </c>
    </row>
    <row r="3276" spans="19:23" x14ac:dyDescent="0.2">
      <c r="S3276" s="28" t="s">
        <v>436</v>
      </c>
      <c r="T3276" s="5">
        <v>1999</v>
      </c>
      <c r="U3276" s="233">
        <v>36512</v>
      </c>
      <c r="V3276" s="233" t="str">
        <f t="shared" si="107"/>
        <v>1218</v>
      </c>
      <c r="W3276" s="4">
        <f t="shared" si="108"/>
        <v>1999</v>
      </c>
    </row>
    <row r="3277" spans="19:23" x14ac:dyDescent="0.2">
      <c r="S3277" s="28" t="s">
        <v>437</v>
      </c>
      <c r="T3277" s="5">
        <v>1999</v>
      </c>
      <c r="U3277" s="233">
        <v>36513</v>
      </c>
      <c r="V3277" s="233" t="str">
        <f t="shared" si="107"/>
        <v>1219</v>
      </c>
      <c r="W3277" s="4">
        <f t="shared" si="108"/>
        <v>1999</v>
      </c>
    </row>
    <row r="3278" spans="19:23" x14ac:dyDescent="0.2">
      <c r="S3278" s="28" t="s">
        <v>438</v>
      </c>
      <c r="T3278" s="5">
        <v>1999</v>
      </c>
      <c r="U3278" s="233">
        <v>36514</v>
      </c>
      <c r="V3278" s="233" t="str">
        <f t="shared" si="107"/>
        <v>1220</v>
      </c>
      <c r="W3278" s="4">
        <f t="shared" si="108"/>
        <v>1999</v>
      </c>
    </row>
    <row r="3279" spans="19:23" x14ac:dyDescent="0.2">
      <c r="S3279" s="28" t="s">
        <v>439</v>
      </c>
      <c r="T3279" s="5">
        <v>1999</v>
      </c>
      <c r="U3279" s="233">
        <v>36515</v>
      </c>
      <c r="V3279" s="233" t="str">
        <f t="shared" si="107"/>
        <v>1221</v>
      </c>
      <c r="W3279" s="4">
        <f t="shared" si="108"/>
        <v>1999</v>
      </c>
    </row>
    <row r="3280" spans="19:23" x14ac:dyDescent="0.2">
      <c r="S3280" s="28" t="s">
        <v>440</v>
      </c>
      <c r="T3280" s="5">
        <v>1999</v>
      </c>
      <c r="U3280" s="233">
        <v>36516</v>
      </c>
      <c r="V3280" s="233" t="str">
        <f t="shared" si="107"/>
        <v>1222</v>
      </c>
      <c r="W3280" s="4">
        <f t="shared" si="108"/>
        <v>1999</v>
      </c>
    </row>
    <row r="3281" spans="19:23" x14ac:dyDescent="0.2">
      <c r="S3281" s="28" t="s">
        <v>441</v>
      </c>
      <c r="T3281" s="5">
        <v>1999</v>
      </c>
      <c r="U3281" s="233">
        <v>36517</v>
      </c>
      <c r="V3281" s="233" t="str">
        <f t="shared" si="107"/>
        <v>1223</v>
      </c>
      <c r="W3281" s="4">
        <f t="shared" si="108"/>
        <v>1999</v>
      </c>
    </row>
    <row r="3282" spans="19:23" x14ac:dyDescent="0.2">
      <c r="S3282" s="28" t="s">
        <v>442</v>
      </c>
      <c r="T3282" s="5">
        <v>1999</v>
      </c>
      <c r="U3282" s="233">
        <v>36518</v>
      </c>
      <c r="V3282" s="233" t="str">
        <f t="shared" si="107"/>
        <v>1224</v>
      </c>
      <c r="W3282" s="4">
        <f t="shared" si="108"/>
        <v>1999</v>
      </c>
    </row>
    <row r="3283" spans="19:23" x14ac:dyDescent="0.2">
      <c r="S3283" s="28" t="s">
        <v>443</v>
      </c>
      <c r="T3283" s="5">
        <v>1999</v>
      </c>
      <c r="U3283" s="233">
        <v>36519</v>
      </c>
      <c r="V3283" s="233" t="str">
        <f t="shared" si="107"/>
        <v>1225</v>
      </c>
      <c r="W3283" s="4">
        <f t="shared" si="108"/>
        <v>1999</v>
      </c>
    </row>
    <row r="3284" spans="19:23" x14ac:dyDescent="0.2">
      <c r="S3284" s="28" t="s">
        <v>444</v>
      </c>
      <c r="T3284" s="5">
        <v>1999</v>
      </c>
      <c r="U3284" s="233">
        <v>36520</v>
      </c>
      <c r="V3284" s="233" t="str">
        <f t="shared" si="107"/>
        <v>1226</v>
      </c>
      <c r="W3284" s="4">
        <f t="shared" si="108"/>
        <v>1999</v>
      </c>
    </row>
    <row r="3285" spans="19:23" x14ac:dyDescent="0.2">
      <c r="S3285" s="28" t="s">
        <v>445</v>
      </c>
      <c r="T3285" s="5">
        <v>1999</v>
      </c>
      <c r="U3285" s="233">
        <v>36521</v>
      </c>
      <c r="V3285" s="233" t="str">
        <f t="shared" si="107"/>
        <v>1227</v>
      </c>
      <c r="W3285" s="4">
        <f t="shared" si="108"/>
        <v>1999</v>
      </c>
    </row>
    <row r="3286" spans="19:23" x14ac:dyDescent="0.2">
      <c r="S3286" s="28" t="s">
        <v>446</v>
      </c>
      <c r="T3286" s="5">
        <v>1999</v>
      </c>
      <c r="U3286" s="233">
        <v>36522</v>
      </c>
      <c r="V3286" s="233" t="str">
        <f t="shared" si="107"/>
        <v>1228</v>
      </c>
      <c r="W3286" s="4">
        <f t="shared" si="108"/>
        <v>1999</v>
      </c>
    </row>
    <row r="3287" spans="19:23" x14ac:dyDescent="0.2">
      <c r="S3287" s="28" t="s">
        <v>447</v>
      </c>
      <c r="T3287" s="5">
        <v>1999</v>
      </c>
      <c r="U3287" s="233">
        <v>36523</v>
      </c>
      <c r="V3287" s="233" t="str">
        <f t="shared" si="107"/>
        <v>1229</v>
      </c>
      <c r="W3287" s="4">
        <f t="shared" si="108"/>
        <v>1999</v>
      </c>
    </row>
    <row r="3288" spans="19:23" x14ac:dyDescent="0.2">
      <c r="S3288" s="28" t="s">
        <v>448</v>
      </c>
      <c r="T3288" s="5">
        <v>1999</v>
      </c>
      <c r="U3288" s="233">
        <v>36524</v>
      </c>
      <c r="V3288" s="233" t="str">
        <f t="shared" si="107"/>
        <v>1230</v>
      </c>
      <c r="W3288" s="4">
        <f t="shared" si="108"/>
        <v>1999</v>
      </c>
    </row>
    <row r="3289" spans="19:23" x14ac:dyDescent="0.2">
      <c r="S3289" s="28" t="s">
        <v>449</v>
      </c>
      <c r="T3289" s="5">
        <v>1999</v>
      </c>
      <c r="U3289" s="233">
        <v>36525</v>
      </c>
      <c r="V3289" s="233" t="str">
        <f t="shared" si="107"/>
        <v>1231</v>
      </c>
      <c r="W3289" s="4">
        <f t="shared" si="108"/>
        <v>1999</v>
      </c>
    </row>
    <row r="3290" spans="19:23" x14ac:dyDescent="0.2">
      <c r="S3290" s="28" t="s">
        <v>450</v>
      </c>
      <c r="T3290" s="5">
        <v>2000</v>
      </c>
      <c r="U3290" s="233">
        <v>36526</v>
      </c>
      <c r="V3290" s="233" t="str">
        <f t="shared" si="107"/>
        <v>0101</v>
      </c>
      <c r="W3290" s="4">
        <f t="shared" si="108"/>
        <v>2000</v>
      </c>
    </row>
    <row r="3291" spans="19:23" x14ac:dyDescent="0.2">
      <c r="S3291" s="28" t="s">
        <v>90</v>
      </c>
      <c r="T3291" s="5">
        <v>2000</v>
      </c>
      <c r="U3291" s="233">
        <v>36527</v>
      </c>
      <c r="V3291" s="233" t="str">
        <f t="shared" si="107"/>
        <v>0102</v>
      </c>
      <c r="W3291" s="4">
        <f t="shared" si="108"/>
        <v>2000</v>
      </c>
    </row>
    <row r="3292" spans="19:23" x14ac:dyDescent="0.2">
      <c r="S3292" s="28" t="s">
        <v>91</v>
      </c>
      <c r="T3292" s="5">
        <v>2000</v>
      </c>
      <c r="U3292" s="233">
        <v>36528</v>
      </c>
      <c r="V3292" s="233" t="str">
        <f t="shared" si="107"/>
        <v>0103</v>
      </c>
      <c r="W3292" s="4">
        <f t="shared" si="108"/>
        <v>2000</v>
      </c>
    </row>
    <row r="3293" spans="19:23" x14ac:dyDescent="0.2">
      <c r="S3293" s="28" t="s">
        <v>92</v>
      </c>
      <c r="T3293" s="5">
        <v>2000</v>
      </c>
      <c r="U3293" s="233">
        <v>36529</v>
      </c>
      <c r="V3293" s="233" t="str">
        <f t="shared" si="107"/>
        <v>0104</v>
      </c>
      <c r="W3293" s="4">
        <f t="shared" si="108"/>
        <v>2000</v>
      </c>
    </row>
    <row r="3294" spans="19:23" x14ac:dyDescent="0.2">
      <c r="S3294" s="28" t="s">
        <v>93</v>
      </c>
      <c r="T3294" s="5">
        <v>2000</v>
      </c>
      <c r="U3294" s="233">
        <v>36530</v>
      </c>
      <c r="V3294" s="233" t="str">
        <f t="shared" si="107"/>
        <v>0105</v>
      </c>
      <c r="W3294" s="4">
        <f t="shared" si="108"/>
        <v>2000</v>
      </c>
    </row>
    <row r="3295" spans="19:23" x14ac:dyDescent="0.2">
      <c r="S3295" s="28" t="s">
        <v>94</v>
      </c>
      <c r="T3295" s="5">
        <v>2000</v>
      </c>
      <c r="U3295" s="233">
        <v>36531</v>
      </c>
      <c r="V3295" s="233" t="str">
        <f t="shared" si="107"/>
        <v>0106</v>
      </c>
      <c r="W3295" s="4">
        <f t="shared" si="108"/>
        <v>2000</v>
      </c>
    </row>
    <row r="3296" spans="19:23" x14ac:dyDescent="0.2">
      <c r="S3296" s="28" t="s">
        <v>95</v>
      </c>
      <c r="T3296" s="5">
        <v>2000</v>
      </c>
      <c r="U3296" s="233">
        <v>36532</v>
      </c>
      <c r="V3296" s="233" t="str">
        <f t="shared" si="107"/>
        <v>0107</v>
      </c>
      <c r="W3296" s="4">
        <f t="shared" si="108"/>
        <v>2000</v>
      </c>
    </row>
    <row r="3297" spans="19:23" x14ac:dyDescent="0.2">
      <c r="S3297" s="28" t="s">
        <v>96</v>
      </c>
      <c r="T3297" s="5">
        <v>2000</v>
      </c>
      <c r="U3297" s="233">
        <v>36533</v>
      </c>
      <c r="V3297" s="233" t="str">
        <f t="shared" si="107"/>
        <v>0108</v>
      </c>
      <c r="W3297" s="4">
        <f t="shared" si="108"/>
        <v>2000</v>
      </c>
    </row>
    <row r="3298" spans="19:23" x14ac:dyDescent="0.2">
      <c r="S3298" s="28" t="s">
        <v>97</v>
      </c>
      <c r="T3298" s="5">
        <v>2000</v>
      </c>
      <c r="U3298" s="233">
        <v>36534</v>
      </c>
      <c r="V3298" s="233" t="str">
        <f t="shared" si="107"/>
        <v>0109</v>
      </c>
      <c r="W3298" s="4">
        <f t="shared" si="108"/>
        <v>2000</v>
      </c>
    </row>
    <row r="3299" spans="19:23" x14ac:dyDescent="0.2">
      <c r="S3299" s="28" t="s">
        <v>98</v>
      </c>
      <c r="T3299" s="5">
        <v>2000</v>
      </c>
      <c r="U3299" s="233">
        <v>36535</v>
      </c>
      <c r="V3299" s="233" t="str">
        <f t="shared" si="107"/>
        <v>0110</v>
      </c>
      <c r="W3299" s="4">
        <f t="shared" si="108"/>
        <v>2000</v>
      </c>
    </row>
    <row r="3300" spans="19:23" x14ac:dyDescent="0.2">
      <c r="S3300" s="28" t="s">
        <v>99</v>
      </c>
      <c r="T3300" s="5">
        <v>2000</v>
      </c>
      <c r="U3300" s="233">
        <v>36536</v>
      </c>
      <c r="V3300" s="233" t="str">
        <f t="shared" si="107"/>
        <v>0111</v>
      </c>
      <c r="W3300" s="4">
        <f t="shared" si="108"/>
        <v>2000</v>
      </c>
    </row>
    <row r="3301" spans="19:23" x14ac:dyDescent="0.2">
      <c r="S3301" s="28" t="s">
        <v>100</v>
      </c>
      <c r="T3301" s="5">
        <v>2000</v>
      </c>
      <c r="U3301" s="233">
        <v>36537</v>
      </c>
      <c r="V3301" s="233" t="str">
        <f t="shared" si="107"/>
        <v>0112</v>
      </c>
      <c r="W3301" s="4">
        <f t="shared" si="108"/>
        <v>2000</v>
      </c>
    </row>
    <row r="3302" spans="19:23" x14ac:dyDescent="0.2">
      <c r="S3302" s="28" t="s">
        <v>101</v>
      </c>
      <c r="T3302" s="5">
        <v>2000</v>
      </c>
      <c r="U3302" s="233">
        <v>36538</v>
      </c>
      <c r="V3302" s="233" t="str">
        <f t="shared" si="107"/>
        <v>0113</v>
      </c>
      <c r="W3302" s="4">
        <f t="shared" si="108"/>
        <v>2000</v>
      </c>
    </row>
    <row r="3303" spans="19:23" x14ac:dyDescent="0.2">
      <c r="S3303" s="28" t="s">
        <v>102</v>
      </c>
      <c r="T3303" s="5">
        <v>2000</v>
      </c>
      <c r="U3303" s="233">
        <v>36539</v>
      </c>
      <c r="V3303" s="233" t="str">
        <f t="shared" si="107"/>
        <v>0114</v>
      </c>
      <c r="W3303" s="4">
        <f t="shared" si="108"/>
        <v>2000</v>
      </c>
    </row>
    <row r="3304" spans="19:23" x14ac:dyDescent="0.2">
      <c r="S3304" s="28" t="s">
        <v>103</v>
      </c>
      <c r="T3304" s="5">
        <v>2000</v>
      </c>
      <c r="U3304" s="233">
        <v>36540</v>
      </c>
      <c r="V3304" s="233" t="str">
        <f t="shared" si="107"/>
        <v>0115</v>
      </c>
      <c r="W3304" s="4">
        <f t="shared" si="108"/>
        <v>2000</v>
      </c>
    </row>
    <row r="3305" spans="19:23" x14ac:dyDescent="0.2">
      <c r="S3305" s="28" t="s">
        <v>104</v>
      </c>
      <c r="T3305" s="5">
        <v>2000</v>
      </c>
      <c r="U3305" s="233">
        <v>36541</v>
      </c>
      <c r="V3305" s="233" t="str">
        <f t="shared" si="107"/>
        <v>0116</v>
      </c>
      <c r="W3305" s="4">
        <f t="shared" si="108"/>
        <v>2000</v>
      </c>
    </row>
    <row r="3306" spans="19:23" x14ac:dyDescent="0.2">
      <c r="S3306" s="28" t="s">
        <v>105</v>
      </c>
      <c r="T3306" s="5">
        <v>2000</v>
      </c>
      <c r="U3306" s="233">
        <v>36542</v>
      </c>
      <c r="V3306" s="233" t="str">
        <f t="shared" si="107"/>
        <v>0117</v>
      </c>
      <c r="W3306" s="4">
        <f t="shared" si="108"/>
        <v>2000</v>
      </c>
    </row>
    <row r="3307" spans="19:23" x14ac:dyDescent="0.2">
      <c r="S3307" s="28" t="s">
        <v>106</v>
      </c>
      <c r="T3307" s="5">
        <v>2000</v>
      </c>
      <c r="U3307" s="233">
        <v>36543</v>
      </c>
      <c r="V3307" s="233" t="str">
        <f t="shared" si="107"/>
        <v>0118</v>
      </c>
      <c r="W3307" s="4">
        <f t="shared" si="108"/>
        <v>2000</v>
      </c>
    </row>
    <row r="3308" spans="19:23" x14ac:dyDescent="0.2">
      <c r="S3308" s="28" t="s">
        <v>107</v>
      </c>
      <c r="T3308" s="5">
        <v>2000</v>
      </c>
      <c r="U3308" s="233">
        <v>36544</v>
      </c>
      <c r="V3308" s="233" t="str">
        <f t="shared" si="107"/>
        <v>0119</v>
      </c>
      <c r="W3308" s="4">
        <f t="shared" si="108"/>
        <v>2000</v>
      </c>
    </row>
    <row r="3309" spans="19:23" x14ac:dyDescent="0.2">
      <c r="S3309" s="28" t="s">
        <v>108</v>
      </c>
      <c r="T3309" s="5">
        <v>2000</v>
      </c>
      <c r="U3309" s="233">
        <v>36545</v>
      </c>
      <c r="V3309" s="233" t="str">
        <f t="shared" si="107"/>
        <v>0120</v>
      </c>
      <c r="W3309" s="4">
        <f t="shared" si="108"/>
        <v>2000</v>
      </c>
    </row>
    <row r="3310" spans="19:23" x14ac:dyDescent="0.2">
      <c r="S3310" s="28" t="s">
        <v>109</v>
      </c>
      <c r="T3310" s="5">
        <v>2000</v>
      </c>
      <c r="U3310" s="233">
        <v>36546</v>
      </c>
      <c r="V3310" s="233" t="str">
        <f t="shared" si="107"/>
        <v>0121</v>
      </c>
      <c r="W3310" s="4">
        <f t="shared" si="108"/>
        <v>2000</v>
      </c>
    </row>
    <row r="3311" spans="19:23" x14ac:dyDescent="0.2">
      <c r="S3311" s="28" t="s">
        <v>110</v>
      </c>
      <c r="T3311" s="5">
        <v>2000</v>
      </c>
      <c r="U3311" s="233">
        <v>36547</v>
      </c>
      <c r="V3311" s="233" t="str">
        <f t="shared" si="107"/>
        <v>0122</v>
      </c>
      <c r="W3311" s="4">
        <f t="shared" si="108"/>
        <v>2000</v>
      </c>
    </row>
    <row r="3312" spans="19:23" x14ac:dyDescent="0.2">
      <c r="S3312" s="28" t="s">
        <v>111</v>
      </c>
      <c r="T3312" s="5">
        <v>2000</v>
      </c>
      <c r="U3312" s="233">
        <v>36548</v>
      </c>
      <c r="V3312" s="233" t="str">
        <f t="shared" si="107"/>
        <v>0123</v>
      </c>
      <c r="W3312" s="4">
        <f t="shared" si="108"/>
        <v>2000</v>
      </c>
    </row>
    <row r="3313" spans="19:23" x14ac:dyDescent="0.2">
      <c r="S3313" s="28" t="s">
        <v>112</v>
      </c>
      <c r="T3313" s="5">
        <v>2000</v>
      </c>
      <c r="U3313" s="233">
        <v>36549</v>
      </c>
      <c r="V3313" s="233" t="str">
        <f t="shared" si="107"/>
        <v>0124</v>
      </c>
      <c r="W3313" s="4">
        <f t="shared" si="108"/>
        <v>2000</v>
      </c>
    </row>
    <row r="3314" spans="19:23" x14ac:dyDescent="0.2">
      <c r="S3314" s="28" t="s">
        <v>113</v>
      </c>
      <c r="T3314" s="5">
        <v>2000</v>
      </c>
      <c r="U3314" s="233">
        <v>36550</v>
      </c>
      <c r="V3314" s="233" t="str">
        <f t="shared" si="107"/>
        <v>0125</v>
      </c>
      <c r="W3314" s="4">
        <f t="shared" si="108"/>
        <v>2000</v>
      </c>
    </row>
    <row r="3315" spans="19:23" x14ac:dyDescent="0.2">
      <c r="S3315" s="28" t="s">
        <v>114</v>
      </c>
      <c r="T3315" s="5">
        <v>2000</v>
      </c>
      <c r="U3315" s="233">
        <v>36551</v>
      </c>
      <c r="V3315" s="233" t="str">
        <f t="shared" si="107"/>
        <v>0126</v>
      </c>
      <c r="W3315" s="4">
        <f t="shared" si="108"/>
        <v>2000</v>
      </c>
    </row>
    <row r="3316" spans="19:23" x14ac:dyDescent="0.2">
      <c r="S3316" s="28" t="s">
        <v>115</v>
      </c>
      <c r="T3316" s="5">
        <v>2000</v>
      </c>
      <c r="U3316" s="233">
        <v>36552</v>
      </c>
      <c r="V3316" s="233" t="str">
        <f t="shared" si="107"/>
        <v>0127</v>
      </c>
      <c r="W3316" s="4">
        <f t="shared" si="108"/>
        <v>2000</v>
      </c>
    </row>
    <row r="3317" spans="19:23" x14ac:dyDescent="0.2">
      <c r="S3317" s="28" t="s">
        <v>116</v>
      </c>
      <c r="T3317" s="5">
        <v>2000</v>
      </c>
      <c r="U3317" s="233">
        <v>36553</v>
      </c>
      <c r="V3317" s="233" t="str">
        <f t="shared" si="107"/>
        <v>0128</v>
      </c>
      <c r="W3317" s="4">
        <f t="shared" si="108"/>
        <v>2000</v>
      </c>
    </row>
    <row r="3318" spans="19:23" x14ac:dyDescent="0.2">
      <c r="S3318" s="28" t="s">
        <v>117</v>
      </c>
      <c r="T3318" s="5">
        <v>2000</v>
      </c>
      <c r="U3318" s="233">
        <v>36554</v>
      </c>
      <c r="V3318" s="233" t="str">
        <f t="shared" si="107"/>
        <v>0129</v>
      </c>
      <c r="W3318" s="4">
        <f t="shared" si="108"/>
        <v>2000</v>
      </c>
    </row>
    <row r="3319" spans="19:23" x14ac:dyDescent="0.2">
      <c r="S3319" s="28" t="s">
        <v>118</v>
      </c>
      <c r="T3319" s="5">
        <v>2000</v>
      </c>
      <c r="U3319" s="233">
        <v>36555</v>
      </c>
      <c r="V3319" s="233" t="str">
        <f t="shared" si="107"/>
        <v>0130</v>
      </c>
      <c r="W3319" s="4">
        <f t="shared" si="108"/>
        <v>2000</v>
      </c>
    </row>
    <row r="3320" spans="19:23" x14ac:dyDescent="0.2">
      <c r="S3320" s="28" t="s">
        <v>119</v>
      </c>
      <c r="T3320" s="5">
        <v>2000</v>
      </c>
      <c r="U3320" s="233">
        <v>36556</v>
      </c>
      <c r="V3320" s="233" t="str">
        <f t="shared" si="107"/>
        <v>0131</v>
      </c>
      <c r="W3320" s="4">
        <f t="shared" si="108"/>
        <v>2000</v>
      </c>
    </row>
    <row r="3321" spans="19:23" x14ac:dyDescent="0.2">
      <c r="S3321" s="28" t="s">
        <v>120</v>
      </c>
      <c r="T3321" s="5">
        <v>2000</v>
      </c>
      <c r="U3321" s="233">
        <v>36557</v>
      </c>
      <c r="V3321" s="233" t="str">
        <f t="shared" si="107"/>
        <v>0201</v>
      </c>
      <c r="W3321" s="4">
        <f t="shared" si="108"/>
        <v>2000</v>
      </c>
    </row>
    <row r="3322" spans="19:23" x14ac:dyDescent="0.2">
      <c r="S3322" s="28" t="s">
        <v>121</v>
      </c>
      <c r="T3322" s="5">
        <v>2000</v>
      </c>
      <c r="U3322" s="233">
        <v>36558</v>
      </c>
      <c r="V3322" s="233" t="str">
        <f t="shared" si="107"/>
        <v>0202</v>
      </c>
      <c r="W3322" s="4">
        <f t="shared" si="108"/>
        <v>2000</v>
      </c>
    </row>
    <row r="3323" spans="19:23" x14ac:dyDescent="0.2">
      <c r="S3323" s="28" t="s">
        <v>122</v>
      </c>
      <c r="T3323" s="5">
        <v>2000</v>
      </c>
      <c r="U3323" s="233">
        <v>36559</v>
      </c>
      <c r="V3323" s="233" t="str">
        <f t="shared" si="107"/>
        <v>0203</v>
      </c>
      <c r="W3323" s="4">
        <f t="shared" si="108"/>
        <v>2000</v>
      </c>
    </row>
    <row r="3324" spans="19:23" x14ac:dyDescent="0.2">
      <c r="S3324" s="28" t="s">
        <v>123</v>
      </c>
      <c r="T3324" s="5">
        <v>2000</v>
      </c>
      <c r="U3324" s="233">
        <v>36560</v>
      </c>
      <c r="V3324" s="233" t="str">
        <f t="shared" si="107"/>
        <v>0204</v>
      </c>
      <c r="W3324" s="4">
        <f t="shared" si="108"/>
        <v>2000</v>
      </c>
    </row>
    <row r="3325" spans="19:23" x14ac:dyDescent="0.2">
      <c r="S3325" s="28" t="s">
        <v>124</v>
      </c>
      <c r="T3325" s="5">
        <v>2000</v>
      </c>
      <c r="U3325" s="233">
        <v>36561</v>
      </c>
      <c r="V3325" s="233" t="str">
        <f t="shared" si="107"/>
        <v>0205</v>
      </c>
      <c r="W3325" s="4">
        <f t="shared" si="108"/>
        <v>2000</v>
      </c>
    </row>
    <row r="3326" spans="19:23" x14ac:dyDescent="0.2">
      <c r="S3326" s="28" t="s">
        <v>125</v>
      </c>
      <c r="T3326" s="5">
        <v>2000</v>
      </c>
      <c r="U3326" s="233">
        <v>36562</v>
      </c>
      <c r="V3326" s="233" t="str">
        <f t="shared" si="107"/>
        <v>0206</v>
      </c>
      <c r="W3326" s="4">
        <f t="shared" si="108"/>
        <v>2000</v>
      </c>
    </row>
    <row r="3327" spans="19:23" x14ac:dyDescent="0.2">
      <c r="S3327" s="28" t="s">
        <v>126</v>
      </c>
      <c r="T3327" s="5">
        <v>2000</v>
      </c>
      <c r="U3327" s="233">
        <v>36563</v>
      </c>
      <c r="V3327" s="233" t="str">
        <f t="shared" si="107"/>
        <v>0207</v>
      </c>
      <c r="W3327" s="4">
        <f t="shared" si="108"/>
        <v>2000</v>
      </c>
    </row>
    <row r="3328" spans="19:23" x14ac:dyDescent="0.2">
      <c r="S3328" s="28" t="s">
        <v>86</v>
      </c>
      <c r="T3328" s="5">
        <v>2000</v>
      </c>
      <c r="U3328" s="233">
        <v>36564</v>
      </c>
      <c r="V3328" s="233" t="str">
        <f t="shared" si="107"/>
        <v>0208</v>
      </c>
      <c r="W3328" s="4">
        <f t="shared" si="108"/>
        <v>2000</v>
      </c>
    </row>
    <row r="3329" spans="19:23" x14ac:dyDescent="0.2">
      <c r="S3329" s="28" t="s">
        <v>87</v>
      </c>
      <c r="T3329" s="5">
        <v>2000</v>
      </c>
      <c r="U3329" s="233">
        <v>36565</v>
      </c>
      <c r="V3329" s="233" t="str">
        <f t="shared" si="107"/>
        <v>0209</v>
      </c>
      <c r="W3329" s="4">
        <f t="shared" si="108"/>
        <v>2000</v>
      </c>
    </row>
    <row r="3330" spans="19:23" x14ac:dyDescent="0.2">
      <c r="S3330" s="28" t="s">
        <v>88</v>
      </c>
      <c r="T3330" s="5">
        <v>2000</v>
      </c>
      <c r="U3330" s="233">
        <v>36566</v>
      </c>
      <c r="V3330" s="233" t="str">
        <f t="shared" si="107"/>
        <v>0210</v>
      </c>
      <c r="W3330" s="4">
        <f t="shared" si="108"/>
        <v>2000</v>
      </c>
    </row>
    <row r="3331" spans="19:23" x14ac:dyDescent="0.2">
      <c r="S3331" s="28" t="s">
        <v>89</v>
      </c>
      <c r="T3331" s="5">
        <v>2000</v>
      </c>
      <c r="U3331" s="233">
        <v>36567</v>
      </c>
      <c r="V3331" s="233" t="str">
        <f t="shared" si="107"/>
        <v>0211</v>
      </c>
      <c r="W3331" s="4">
        <f t="shared" si="108"/>
        <v>2000</v>
      </c>
    </row>
    <row r="3332" spans="19:23" x14ac:dyDescent="0.2">
      <c r="S3332" s="28" t="s">
        <v>127</v>
      </c>
      <c r="T3332" s="5">
        <v>2000</v>
      </c>
      <c r="U3332" s="233">
        <v>36568</v>
      </c>
      <c r="V3332" s="233" t="str">
        <f t="shared" ref="V3332:V3395" si="109">TEXT(MONTH(U3332),"00") &amp;TEXT(DAY(U3332),"00")</f>
        <v>0212</v>
      </c>
      <c r="W3332" s="4">
        <f t="shared" ref="W3332:W3395" si="110">YEAR(U3332)</f>
        <v>2000</v>
      </c>
    </row>
    <row r="3333" spans="19:23" x14ac:dyDescent="0.2">
      <c r="S3333" s="28" t="s">
        <v>128</v>
      </c>
      <c r="T3333" s="5">
        <v>2000</v>
      </c>
      <c r="U3333" s="233">
        <v>36569</v>
      </c>
      <c r="V3333" s="233" t="str">
        <f t="shared" si="109"/>
        <v>0213</v>
      </c>
      <c r="W3333" s="4">
        <f t="shared" si="110"/>
        <v>2000</v>
      </c>
    </row>
    <row r="3334" spans="19:23" x14ac:dyDescent="0.2">
      <c r="S3334" s="28" t="s">
        <v>129</v>
      </c>
      <c r="T3334" s="5">
        <v>2000</v>
      </c>
      <c r="U3334" s="233">
        <v>36570</v>
      </c>
      <c r="V3334" s="233" t="str">
        <f t="shared" si="109"/>
        <v>0214</v>
      </c>
      <c r="W3334" s="4">
        <f t="shared" si="110"/>
        <v>2000</v>
      </c>
    </row>
    <row r="3335" spans="19:23" x14ac:dyDescent="0.2">
      <c r="S3335" s="28" t="s">
        <v>130</v>
      </c>
      <c r="T3335" s="5">
        <v>2000</v>
      </c>
      <c r="U3335" s="233">
        <v>36571</v>
      </c>
      <c r="V3335" s="233" t="str">
        <f t="shared" si="109"/>
        <v>0215</v>
      </c>
      <c r="W3335" s="4">
        <f t="shared" si="110"/>
        <v>2000</v>
      </c>
    </row>
    <row r="3336" spans="19:23" x14ac:dyDescent="0.2">
      <c r="S3336" s="28" t="s">
        <v>131</v>
      </c>
      <c r="T3336" s="5">
        <v>2000</v>
      </c>
      <c r="U3336" s="233">
        <v>36572</v>
      </c>
      <c r="V3336" s="233" t="str">
        <f t="shared" si="109"/>
        <v>0216</v>
      </c>
      <c r="W3336" s="4">
        <f t="shared" si="110"/>
        <v>2000</v>
      </c>
    </row>
    <row r="3337" spans="19:23" x14ac:dyDescent="0.2">
      <c r="S3337" s="28" t="s">
        <v>132</v>
      </c>
      <c r="T3337" s="5">
        <v>2000</v>
      </c>
      <c r="U3337" s="233">
        <v>36573</v>
      </c>
      <c r="V3337" s="233" t="str">
        <f t="shared" si="109"/>
        <v>0217</v>
      </c>
      <c r="W3337" s="4">
        <f t="shared" si="110"/>
        <v>2000</v>
      </c>
    </row>
    <row r="3338" spans="19:23" x14ac:dyDescent="0.2">
      <c r="S3338" s="28" t="s">
        <v>133</v>
      </c>
      <c r="T3338" s="5">
        <v>2000</v>
      </c>
      <c r="U3338" s="233">
        <v>36574</v>
      </c>
      <c r="V3338" s="233" t="str">
        <f t="shared" si="109"/>
        <v>0218</v>
      </c>
      <c r="W3338" s="4">
        <f t="shared" si="110"/>
        <v>2000</v>
      </c>
    </row>
    <row r="3339" spans="19:23" x14ac:dyDescent="0.2">
      <c r="S3339" s="28" t="s">
        <v>134</v>
      </c>
      <c r="T3339" s="5">
        <v>2000</v>
      </c>
      <c r="U3339" s="233">
        <v>36575</v>
      </c>
      <c r="V3339" s="233" t="str">
        <f t="shared" si="109"/>
        <v>0219</v>
      </c>
      <c r="W3339" s="4">
        <f t="shared" si="110"/>
        <v>2000</v>
      </c>
    </row>
    <row r="3340" spans="19:23" x14ac:dyDescent="0.2">
      <c r="S3340" s="28" t="s">
        <v>135</v>
      </c>
      <c r="T3340" s="5">
        <v>2000</v>
      </c>
      <c r="U3340" s="233">
        <v>36576</v>
      </c>
      <c r="V3340" s="233" t="str">
        <f t="shared" si="109"/>
        <v>0220</v>
      </c>
      <c r="W3340" s="4">
        <f t="shared" si="110"/>
        <v>2000</v>
      </c>
    </row>
    <row r="3341" spans="19:23" x14ac:dyDescent="0.2">
      <c r="S3341" s="28" t="s">
        <v>136</v>
      </c>
      <c r="T3341" s="5">
        <v>2000</v>
      </c>
      <c r="U3341" s="233">
        <v>36577</v>
      </c>
      <c r="V3341" s="233" t="str">
        <f t="shared" si="109"/>
        <v>0221</v>
      </c>
      <c r="W3341" s="4">
        <f t="shared" si="110"/>
        <v>2000</v>
      </c>
    </row>
    <row r="3342" spans="19:23" x14ac:dyDescent="0.2">
      <c r="S3342" s="28" t="s">
        <v>137</v>
      </c>
      <c r="T3342" s="5">
        <v>2000</v>
      </c>
      <c r="U3342" s="233">
        <v>36578</v>
      </c>
      <c r="V3342" s="233" t="str">
        <f t="shared" si="109"/>
        <v>0222</v>
      </c>
      <c r="W3342" s="4">
        <f t="shared" si="110"/>
        <v>2000</v>
      </c>
    </row>
    <row r="3343" spans="19:23" x14ac:dyDescent="0.2">
      <c r="S3343" s="28" t="s">
        <v>138</v>
      </c>
      <c r="T3343" s="5">
        <v>2000</v>
      </c>
      <c r="U3343" s="233">
        <v>36579</v>
      </c>
      <c r="V3343" s="233" t="str">
        <f t="shared" si="109"/>
        <v>0223</v>
      </c>
      <c r="W3343" s="4">
        <f t="shared" si="110"/>
        <v>2000</v>
      </c>
    </row>
    <row r="3344" spans="19:23" x14ac:dyDescent="0.2">
      <c r="S3344" s="28" t="s">
        <v>139</v>
      </c>
      <c r="T3344" s="5">
        <v>2000</v>
      </c>
      <c r="U3344" s="233">
        <v>36580</v>
      </c>
      <c r="V3344" s="233" t="str">
        <f t="shared" si="109"/>
        <v>0224</v>
      </c>
      <c r="W3344" s="4">
        <f t="shared" si="110"/>
        <v>2000</v>
      </c>
    </row>
    <row r="3345" spans="19:23" x14ac:dyDescent="0.2">
      <c r="S3345" s="28" t="s">
        <v>140</v>
      </c>
      <c r="T3345" s="5">
        <v>2000</v>
      </c>
      <c r="U3345" s="233">
        <v>36581</v>
      </c>
      <c r="V3345" s="233" t="str">
        <f t="shared" si="109"/>
        <v>0225</v>
      </c>
      <c r="W3345" s="4">
        <f t="shared" si="110"/>
        <v>2000</v>
      </c>
    </row>
    <row r="3346" spans="19:23" x14ac:dyDescent="0.2">
      <c r="S3346" s="28" t="s">
        <v>141</v>
      </c>
      <c r="T3346" s="5">
        <v>2000</v>
      </c>
      <c r="U3346" s="233">
        <v>36582</v>
      </c>
      <c r="V3346" s="233" t="str">
        <f t="shared" si="109"/>
        <v>0226</v>
      </c>
      <c r="W3346" s="4">
        <f t="shared" si="110"/>
        <v>2000</v>
      </c>
    </row>
    <row r="3347" spans="19:23" x14ac:dyDescent="0.2">
      <c r="S3347" s="28" t="s">
        <v>142</v>
      </c>
      <c r="T3347" s="5">
        <v>2000</v>
      </c>
      <c r="U3347" s="233">
        <v>36583</v>
      </c>
      <c r="V3347" s="233" t="str">
        <f t="shared" si="109"/>
        <v>0227</v>
      </c>
      <c r="W3347" s="4">
        <f t="shared" si="110"/>
        <v>2000</v>
      </c>
    </row>
    <row r="3348" spans="19:23" x14ac:dyDescent="0.2">
      <c r="S3348" s="28" t="s">
        <v>143</v>
      </c>
      <c r="T3348" s="5">
        <v>2000</v>
      </c>
      <c r="U3348" s="233">
        <v>36584</v>
      </c>
      <c r="V3348" s="233" t="str">
        <f t="shared" si="109"/>
        <v>0228</v>
      </c>
      <c r="W3348" s="4">
        <f t="shared" si="110"/>
        <v>2000</v>
      </c>
    </row>
    <row r="3349" spans="19:23" x14ac:dyDescent="0.2">
      <c r="S3349" s="28" t="s">
        <v>451</v>
      </c>
      <c r="T3349" s="5">
        <v>2000</v>
      </c>
      <c r="U3349" s="233">
        <v>36585</v>
      </c>
      <c r="V3349" s="233" t="str">
        <f t="shared" si="109"/>
        <v>0229</v>
      </c>
      <c r="W3349" s="4">
        <f t="shared" si="110"/>
        <v>2000</v>
      </c>
    </row>
    <row r="3350" spans="19:23" x14ac:dyDescent="0.2">
      <c r="S3350" s="28" t="s">
        <v>144</v>
      </c>
      <c r="T3350" s="5">
        <v>2000</v>
      </c>
      <c r="U3350" s="233">
        <v>36586</v>
      </c>
      <c r="V3350" s="233" t="str">
        <f t="shared" si="109"/>
        <v>0301</v>
      </c>
      <c r="W3350" s="4">
        <f t="shared" si="110"/>
        <v>2000</v>
      </c>
    </row>
    <row r="3351" spans="19:23" x14ac:dyDescent="0.2">
      <c r="S3351" s="28" t="s">
        <v>145</v>
      </c>
      <c r="T3351" s="5">
        <v>2000</v>
      </c>
      <c r="U3351" s="233">
        <v>36587</v>
      </c>
      <c r="V3351" s="233" t="str">
        <f t="shared" si="109"/>
        <v>0302</v>
      </c>
      <c r="W3351" s="4">
        <f t="shared" si="110"/>
        <v>2000</v>
      </c>
    </row>
    <row r="3352" spans="19:23" x14ac:dyDescent="0.2">
      <c r="S3352" s="28" t="s">
        <v>146</v>
      </c>
      <c r="T3352" s="5">
        <v>2000</v>
      </c>
      <c r="U3352" s="233">
        <v>36588</v>
      </c>
      <c r="V3352" s="233" t="str">
        <f t="shared" si="109"/>
        <v>0303</v>
      </c>
      <c r="W3352" s="4">
        <f t="shared" si="110"/>
        <v>2000</v>
      </c>
    </row>
    <row r="3353" spans="19:23" x14ac:dyDescent="0.2">
      <c r="S3353" s="28" t="s">
        <v>147</v>
      </c>
      <c r="T3353" s="5">
        <v>2000</v>
      </c>
      <c r="U3353" s="233">
        <v>36589</v>
      </c>
      <c r="V3353" s="233" t="str">
        <f t="shared" si="109"/>
        <v>0304</v>
      </c>
      <c r="W3353" s="4">
        <f t="shared" si="110"/>
        <v>2000</v>
      </c>
    </row>
    <row r="3354" spans="19:23" x14ac:dyDescent="0.2">
      <c r="S3354" s="28" t="s">
        <v>148</v>
      </c>
      <c r="T3354" s="5">
        <v>2000</v>
      </c>
      <c r="U3354" s="233">
        <v>36590</v>
      </c>
      <c r="V3354" s="233" t="str">
        <f t="shared" si="109"/>
        <v>0305</v>
      </c>
      <c r="W3354" s="4">
        <f t="shared" si="110"/>
        <v>2000</v>
      </c>
    </row>
    <row r="3355" spans="19:23" x14ac:dyDescent="0.2">
      <c r="S3355" s="28" t="s">
        <v>149</v>
      </c>
      <c r="T3355" s="5">
        <v>2000</v>
      </c>
      <c r="U3355" s="233">
        <v>36591</v>
      </c>
      <c r="V3355" s="233" t="str">
        <f t="shared" si="109"/>
        <v>0306</v>
      </c>
      <c r="W3355" s="4">
        <f t="shared" si="110"/>
        <v>2000</v>
      </c>
    </row>
    <row r="3356" spans="19:23" x14ac:dyDescent="0.2">
      <c r="S3356" s="28" t="s">
        <v>150</v>
      </c>
      <c r="T3356" s="5">
        <v>2000</v>
      </c>
      <c r="U3356" s="233">
        <v>36592</v>
      </c>
      <c r="V3356" s="233" t="str">
        <f t="shared" si="109"/>
        <v>0307</v>
      </c>
      <c r="W3356" s="4">
        <f t="shared" si="110"/>
        <v>2000</v>
      </c>
    </row>
    <row r="3357" spans="19:23" x14ac:dyDescent="0.2">
      <c r="S3357" s="28" t="s">
        <v>151</v>
      </c>
      <c r="T3357" s="5">
        <v>2000</v>
      </c>
      <c r="U3357" s="233">
        <v>36593</v>
      </c>
      <c r="V3357" s="233" t="str">
        <f t="shared" si="109"/>
        <v>0308</v>
      </c>
      <c r="W3357" s="4">
        <f t="shared" si="110"/>
        <v>2000</v>
      </c>
    </row>
    <row r="3358" spans="19:23" x14ac:dyDescent="0.2">
      <c r="S3358" s="28" t="s">
        <v>152</v>
      </c>
      <c r="T3358" s="5">
        <v>2000</v>
      </c>
      <c r="U3358" s="233">
        <v>36594</v>
      </c>
      <c r="V3358" s="233" t="str">
        <f t="shared" si="109"/>
        <v>0309</v>
      </c>
      <c r="W3358" s="4">
        <f t="shared" si="110"/>
        <v>2000</v>
      </c>
    </row>
    <row r="3359" spans="19:23" x14ac:dyDescent="0.2">
      <c r="S3359" s="28" t="s">
        <v>153</v>
      </c>
      <c r="T3359" s="5">
        <v>2000</v>
      </c>
      <c r="U3359" s="233">
        <v>36595</v>
      </c>
      <c r="V3359" s="233" t="str">
        <f t="shared" si="109"/>
        <v>0310</v>
      </c>
      <c r="W3359" s="4">
        <f t="shared" si="110"/>
        <v>2000</v>
      </c>
    </row>
    <row r="3360" spans="19:23" x14ac:dyDescent="0.2">
      <c r="S3360" s="28" t="s">
        <v>154</v>
      </c>
      <c r="T3360" s="5">
        <v>2000</v>
      </c>
      <c r="U3360" s="233">
        <v>36596</v>
      </c>
      <c r="V3360" s="233" t="str">
        <f t="shared" si="109"/>
        <v>0311</v>
      </c>
      <c r="W3360" s="4">
        <f t="shared" si="110"/>
        <v>2000</v>
      </c>
    </row>
    <row r="3361" spans="19:23" x14ac:dyDescent="0.2">
      <c r="S3361" s="28" t="s">
        <v>155</v>
      </c>
      <c r="T3361" s="5">
        <v>2000</v>
      </c>
      <c r="U3361" s="233">
        <v>36597</v>
      </c>
      <c r="V3361" s="233" t="str">
        <f t="shared" si="109"/>
        <v>0312</v>
      </c>
      <c r="W3361" s="4">
        <f t="shared" si="110"/>
        <v>2000</v>
      </c>
    </row>
    <row r="3362" spans="19:23" x14ac:dyDescent="0.2">
      <c r="S3362" s="28" t="s">
        <v>156</v>
      </c>
      <c r="T3362" s="5">
        <v>2000</v>
      </c>
      <c r="U3362" s="233">
        <v>36598</v>
      </c>
      <c r="V3362" s="233" t="str">
        <f t="shared" si="109"/>
        <v>0313</v>
      </c>
      <c r="W3362" s="4">
        <f t="shared" si="110"/>
        <v>2000</v>
      </c>
    </row>
    <row r="3363" spans="19:23" x14ac:dyDescent="0.2">
      <c r="S3363" s="28" t="s">
        <v>157</v>
      </c>
      <c r="T3363" s="5">
        <v>2000</v>
      </c>
      <c r="U3363" s="233">
        <v>36599</v>
      </c>
      <c r="V3363" s="233" t="str">
        <f t="shared" si="109"/>
        <v>0314</v>
      </c>
      <c r="W3363" s="4">
        <f t="shared" si="110"/>
        <v>2000</v>
      </c>
    </row>
    <row r="3364" spans="19:23" x14ac:dyDescent="0.2">
      <c r="S3364" s="28" t="s">
        <v>158</v>
      </c>
      <c r="T3364" s="5">
        <v>2000</v>
      </c>
      <c r="U3364" s="233">
        <v>36600</v>
      </c>
      <c r="V3364" s="233" t="str">
        <f t="shared" si="109"/>
        <v>0315</v>
      </c>
      <c r="W3364" s="4">
        <f t="shared" si="110"/>
        <v>2000</v>
      </c>
    </row>
    <row r="3365" spans="19:23" x14ac:dyDescent="0.2">
      <c r="S3365" s="28" t="s">
        <v>159</v>
      </c>
      <c r="T3365" s="5">
        <v>2000</v>
      </c>
      <c r="U3365" s="233">
        <v>36601</v>
      </c>
      <c r="V3365" s="233" t="str">
        <f t="shared" si="109"/>
        <v>0316</v>
      </c>
      <c r="W3365" s="4">
        <f t="shared" si="110"/>
        <v>2000</v>
      </c>
    </row>
    <row r="3366" spans="19:23" x14ac:dyDescent="0.2">
      <c r="S3366" s="28" t="s">
        <v>160</v>
      </c>
      <c r="T3366" s="5">
        <v>2000</v>
      </c>
      <c r="U3366" s="233">
        <v>36602</v>
      </c>
      <c r="V3366" s="233" t="str">
        <f t="shared" si="109"/>
        <v>0317</v>
      </c>
      <c r="W3366" s="4">
        <f t="shared" si="110"/>
        <v>2000</v>
      </c>
    </row>
    <row r="3367" spans="19:23" x14ac:dyDescent="0.2">
      <c r="S3367" s="28" t="s">
        <v>161</v>
      </c>
      <c r="T3367" s="5">
        <v>2000</v>
      </c>
      <c r="U3367" s="233">
        <v>36603</v>
      </c>
      <c r="V3367" s="233" t="str">
        <f t="shared" si="109"/>
        <v>0318</v>
      </c>
      <c r="W3367" s="4">
        <f t="shared" si="110"/>
        <v>2000</v>
      </c>
    </row>
    <row r="3368" spans="19:23" x14ac:dyDescent="0.2">
      <c r="S3368" s="28" t="s">
        <v>162</v>
      </c>
      <c r="T3368" s="5">
        <v>2000</v>
      </c>
      <c r="U3368" s="233">
        <v>36604</v>
      </c>
      <c r="V3368" s="233" t="str">
        <f t="shared" si="109"/>
        <v>0319</v>
      </c>
      <c r="W3368" s="4">
        <f t="shared" si="110"/>
        <v>2000</v>
      </c>
    </row>
    <row r="3369" spans="19:23" x14ac:dyDescent="0.2">
      <c r="S3369" s="28" t="s">
        <v>163</v>
      </c>
      <c r="T3369" s="5">
        <v>2000</v>
      </c>
      <c r="U3369" s="233">
        <v>36605</v>
      </c>
      <c r="V3369" s="233" t="str">
        <f t="shared" si="109"/>
        <v>0320</v>
      </c>
      <c r="W3369" s="4">
        <f t="shared" si="110"/>
        <v>2000</v>
      </c>
    </row>
    <row r="3370" spans="19:23" x14ac:dyDescent="0.2">
      <c r="S3370" s="28" t="s">
        <v>164</v>
      </c>
      <c r="T3370" s="5">
        <v>2000</v>
      </c>
      <c r="U3370" s="233">
        <v>36606</v>
      </c>
      <c r="V3370" s="233" t="str">
        <f t="shared" si="109"/>
        <v>0321</v>
      </c>
      <c r="W3370" s="4">
        <f t="shared" si="110"/>
        <v>2000</v>
      </c>
    </row>
    <row r="3371" spans="19:23" x14ac:dyDescent="0.2">
      <c r="S3371" s="28" t="s">
        <v>165</v>
      </c>
      <c r="T3371" s="5">
        <v>2000</v>
      </c>
      <c r="U3371" s="233">
        <v>36607</v>
      </c>
      <c r="V3371" s="233" t="str">
        <f t="shared" si="109"/>
        <v>0322</v>
      </c>
      <c r="W3371" s="4">
        <f t="shared" si="110"/>
        <v>2000</v>
      </c>
    </row>
    <row r="3372" spans="19:23" x14ac:dyDescent="0.2">
      <c r="S3372" s="28" t="s">
        <v>166</v>
      </c>
      <c r="T3372" s="5">
        <v>2000</v>
      </c>
      <c r="U3372" s="233">
        <v>36608</v>
      </c>
      <c r="V3372" s="233" t="str">
        <f t="shared" si="109"/>
        <v>0323</v>
      </c>
      <c r="W3372" s="4">
        <f t="shared" si="110"/>
        <v>2000</v>
      </c>
    </row>
    <row r="3373" spans="19:23" x14ac:dyDescent="0.2">
      <c r="S3373" s="28" t="s">
        <v>167</v>
      </c>
      <c r="T3373" s="5">
        <v>2000</v>
      </c>
      <c r="U3373" s="233">
        <v>36609</v>
      </c>
      <c r="V3373" s="233" t="str">
        <f t="shared" si="109"/>
        <v>0324</v>
      </c>
      <c r="W3373" s="4">
        <f t="shared" si="110"/>
        <v>2000</v>
      </c>
    </row>
    <row r="3374" spans="19:23" x14ac:dyDescent="0.2">
      <c r="S3374" s="28" t="s">
        <v>168</v>
      </c>
      <c r="T3374" s="5">
        <v>2000</v>
      </c>
      <c r="U3374" s="233">
        <v>36610</v>
      </c>
      <c r="V3374" s="233" t="str">
        <f t="shared" si="109"/>
        <v>0325</v>
      </c>
      <c r="W3374" s="4">
        <f t="shared" si="110"/>
        <v>2000</v>
      </c>
    </row>
    <row r="3375" spans="19:23" x14ac:dyDescent="0.2">
      <c r="S3375" s="28" t="s">
        <v>169</v>
      </c>
      <c r="T3375" s="5">
        <v>2000</v>
      </c>
      <c r="U3375" s="233">
        <v>36611</v>
      </c>
      <c r="V3375" s="233" t="str">
        <f t="shared" si="109"/>
        <v>0326</v>
      </c>
      <c r="W3375" s="4">
        <f t="shared" si="110"/>
        <v>2000</v>
      </c>
    </row>
    <row r="3376" spans="19:23" x14ac:dyDescent="0.2">
      <c r="S3376" s="28" t="s">
        <v>170</v>
      </c>
      <c r="T3376" s="5">
        <v>2000</v>
      </c>
      <c r="U3376" s="233">
        <v>36612</v>
      </c>
      <c r="V3376" s="233" t="str">
        <f t="shared" si="109"/>
        <v>0327</v>
      </c>
      <c r="W3376" s="4">
        <f t="shared" si="110"/>
        <v>2000</v>
      </c>
    </row>
    <row r="3377" spans="19:23" x14ac:dyDescent="0.2">
      <c r="S3377" s="28" t="s">
        <v>171</v>
      </c>
      <c r="T3377" s="5">
        <v>2000</v>
      </c>
      <c r="U3377" s="233">
        <v>36613</v>
      </c>
      <c r="V3377" s="233" t="str">
        <f t="shared" si="109"/>
        <v>0328</v>
      </c>
      <c r="W3377" s="4">
        <f t="shared" si="110"/>
        <v>2000</v>
      </c>
    </row>
    <row r="3378" spans="19:23" x14ac:dyDescent="0.2">
      <c r="S3378" s="28" t="s">
        <v>172</v>
      </c>
      <c r="T3378" s="5">
        <v>2000</v>
      </c>
      <c r="U3378" s="233">
        <v>36614</v>
      </c>
      <c r="V3378" s="233" t="str">
        <f t="shared" si="109"/>
        <v>0329</v>
      </c>
      <c r="W3378" s="4">
        <f t="shared" si="110"/>
        <v>2000</v>
      </c>
    </row>
    <row r="3379" spans="19:23" x14ac:dyDescent="0.2">
      <c r="S3379" s="28" t="s">
        <v>173</v>
      </c>
      <c r="T3379" s="5">
        <v>2000</v>
      </c>
      <c r="U3379" s="233">
        <v>36615</v>
      </c>
      <c r="V3379" s="233" t="str">
        <f t="shared" si="109"/>
        <v>0330</v>
      </c>
      <c r="W3379" s="4">
        <f t="shared" si="110"/>
        <v>2000</v>
      </c>
    </row>
    <row r="3380" spans="19:23" x14ac:dyDescent="0.2">
      <c r="S3380" s="28" t="s">
        <v>174</v>
      </c>
      <c r="T3380" s="5">
        <v>2000</v>
      </c>
      <c r="U3380" s="233">
        <v>36616</v>
      </c>
      <c r="V3380" s="233" t="str">
        <f t="shared" si="109"/>
        <v>0331</v>
      </c>
      <c r="W3380" s="4">
        <f t="shared" si="110"/>
        <v>2000</v>
      </c>
    </row>
    <row r="3381" spans="19:23" x14ac:dyDescent="0.2">
      <c r="S3381" s="28" t="s">
        <v>175</v>
      </c>
      <c r="T3381" s="5">
        <v>2000</v>
      </c>
      <c r="U3381" s="233">
        <v>36617</v>
      </c>
      <c r="V3381" s="233" t="str">
        <f t="shared" si="109"/>
        <v>0401</v>
      </c>
      <c r="W3381" s="4">
        <f t="shared" si="110"/>
        <v>2000</v>
      </c>
    </row>
    <row r="3382" spans="19:23" x14ac:dyDescent="0.2">
      <c r="S3382" s="28" t="s">
        <v>176</v>
      </c>
      <c r="T3382" s="5">
        <v>2000</v>
      </c>
      <c r="U3382" s="233">
        <v>36618</v>
      </c>
      <c r="V3382" s="233" t="str">
        <f t="shared" si="109"/>
        <v>0402</v>
      </c>
      <c r="W3382" s="4">
        <f t="shared" si="110"/>
        <v>2000</v>
      </c>
    </row>
    <row r="3383" spans="19:23" x14ac:dyDescent="0.2">
      <c r="S3383" s="28" t="s">
        <v>177</v>
      </c>
      <c r="T3383" s="5">
        <v>2000</v>
      </c>
      <c r="U3383" s="233">
        <v>36619</v>
      </c>
      <c r="V3383" s="233" t="str">
        <f t="shared" si="109"/>
        <v>0403</v>
      </c>
      <c r="W3383" s="4">
        <f t="shared" si="110"/>
        <v>2000</v>
      </c>
    </row>
    <row r="3384" spans="19:23" x14ac:dyDescent="0.2">
      <c r="S3384" s="28" t="s">
        <v>178</v>
      </c>
      <c r="T3384" s="5">
        <v>2000</v>
      </c>
      <c r="U3384" s="233">
        <v>36620</v>
      </c>
      <c r="V3384" s="233" t="str">
        <f t="shared" si="109"/>
        <v>0404</v>
      </c>
      <c r="W3384" s="4">
        <f t="shared" si="110"/>
        <v>2000</v>
      </c>
    </row>
    <row r="3385" spans="19:23" x14ac:dyDescent="0.2">
      <c r="S3385" s="28" t="s">
        <v>179</v>
      </c>
      <c r="T3385" s="5">
        <v>2000</v>
      </c>
      <c r="U3385" s="233">
        <v>36621</v>
      </c>
      <c r="V3385" s="233" t="str">
        <f t="shared" si="109"/>
        <v>0405</v>
      </c>
      <c r="W3385" s="4">
        <f t="shared" si="110"/>
        <v>2000</v>
      </c>
    </row>
    <row r="3386" spans="19:23" x14ac:dyDescent="0.2">
      <c r="S3386" s="28" t="s">
        <v>180</v>
      </c>
      <c r="T3386" s="5">
        <v>2000</v>
      </c>
      <c r="U3386" s="233">
        <v>36622</v>
      </c>
      <c r="V3386" s="233" t="str">
        <f t="shared" si="109"/>
        <v>0406</v>
      </c>
      <c r="W3386" s="4">
        <f t="shared" si="110"/>
        <v>2000</v>
      </c>
    </row>
    <row r="3387" spans="19:23" x14ac:dyDescent="0.2">
      <c r="S3387" s="28" t="s">
        <v>181</v>
      </c>
      <c r="T3387" s="5">
        <v>2000</v>
      </c>
      <c r="U3387" s="233">
        <v>36623</v>
      </c>
      <c r="V3387" s="233" t="str">
        <f t="shared" si="109"/>
        <v>0407</v>
      </c>
      <c r="W3387" s="4">
        <f t="shared" si="110"/>
        <v>2000</v>
      </c>
    </row>
    <row r="3388" spans="19:23" x14ac:dyDescent="0.2">
      <c r="S3388" s="28" t="s">
        <v>182</v>
      </c>
      <c r="T3388" s="5">
        <v>2000</v>
      </c>
      <c r="U3388" s="233">
        <v>36624</v>
      </c>
      <c r="V3388" s="233" t="str">
        <f t="shared" si="109"/>
        <v>0408</v>
      </c>
      <c r="W3388" s="4">
        <f t="shared" si="110"/>
        <v>2000</v>
      </c>
    </row>
    <row r="3389" spans="19:23" x14ac:dyDescent="0.2">
      <c r="S3389" s="28" t="s">
        <v>183</v>
      </c>
      <c r="T3389" s="5">
        <v>2000</v>
      </c>
      <c r="U3389" s="233">
        <v>36625</v>
      </c>
      <c r="V3389" s="233" t="str">
        <f t="shared" si="109"/>
        <v>0409</v>
      </c>
      <c r="W3389" s="4">
        <f t="shared" si="110"/>
        <v>2000</v>
      </c>
    </row>
    <row r="3390" spans="19:23" x14ac:dyDescent="0.2">
      <c r="S3390" s="28" t="s">
        <v>184</v>
      </c>
      <c r="T3390" s="5">
        <v>2000</v>
      </c>
      <c r="U3390" s="233">
        <v>36626</v>
      </c>
      <c r="V3390" s="233" t="str">
        <f t="shared" si="109"/>
        <v>0410</v>
      </c>
      <c r="W3390" s="4">
        <f t="shared" si="110"/>
        <v>2000</v>
      </c>
    </row>
    <row r="3391" spans="19:23" x14ac:dyDescent="0.2">
      <c r="S3391" s="28" t="s">
        <v>185</v>
      </c>
      <c r="T3391" s="5">
        <v>2000</v>
      </c>
      <c r="U3391" s="233">
        <v>36627</v>
      </c>
      <c r="V3391" s="233" t="str">
        <f t="shared" si="109"/>
        <v>0411</v>
      </c>
      <c r="W3391" s="4">
        <f t="shared" si="110"/>
        <v>2000</v>
      </c>
    </row>
    <row r="3392" spans="19:23" x14ac:dyDescent="0.2">
      <c r="S3392" s="28" t="s">
        <v>186</v>
      </c>
      <c r="T3392" s="5">
        <v>2000</v>
      </c>
      <c r="U3392" s="233">
        <v>36628</v>
      </c>
      <c r="V3392" s="233" t="str">
        <f t="shared" si="109"/>
        <v>0412</v>
      </c>
      <c r="W3392" s="4">
        <f t="shared" si="110"/>
        <v>2000</v>
      </c>
    </row>
    <row r="3393" spans="19:23" x14ac:dyDescent="0.2">
      <c r="S3393" s="28" t="s">
        <v>187</v>
      </c>
      <c r="T3393" s="5">
        <v>2000</v>
      </c>
      <c r="U3393" s="233">
        <v>36629</v>
      </c>
      <c r="V3393" s="233" t="str">
        <f t="shared" si="109"/>
        <v>0413</v>
      </c>
      <c r="W3393" s="4">
        <f t="shared" si="110"/>
        <v>2000</v>
      </c>
    </row>
    <row r="3394" spans="19:23" x14ac:dyDescent="0.2">
      <c r="S3394" s="28" t="s">
        <v>188</v>
      </c>
      <c r="T3394" s="5">
        <v>2000</v>
      </c>
      <c r="U3394" s="233">
        <v>36630</v>
      </c>
      <c r="V3394" s="233" t="str">
        <f t="shared" si="109"/>
        <v>0414</v>
      </c>
      <c r="W3394" s="4">
        <f t="shared" si="110"/>
        <v>2000</v>
      </c>
    </row>
    <row r="3395" spans="19:23" x14ac:dyDescent="0.2">
      <c r="S3395" s="28" t="s">
        <v>189</v>
      </c>
      <c r="T3395" s="5">
        <v>2000</v>
      </c>
      <c r="U3395" s="233">
        <v>36631</v>
      </c>
      <c r="V3395" s="233" t="str">
        <f t="shared" si="109"/>
        <v>0415</v>
      </c>
      <c r="W3395" s="4">
        <f t="shared" si="110"/>
        <v>2000</v>
      </c>
    </row>
    <row r="3396" spans="19:23" x14ac:dyDescent="0.2">
      <c r="S3396" s="28" t="s">
        <v>190</v>
      </c>
      <c r="T3396" s="5">
        <v>2000</v>
      </c>
      <c r="U3396" s="233">
        <v>36632</v>
      </c>
      <c r="V3396" s="233" t="str">
        <f t="shared" ref="V3396:V3459" si="111">TEXT(MONTH(U3396),"00") &amp;TEXT(DAY(U3396),"00")</f>
        <v>0416</v>
      </c>
      <c r="W3396" s="4">
        <f t="shared" ref="W3396:W3459" si="112">YEAR(U3396)</f>
        <v>2000</v>
      </c>
    </row>
    <row r="3397" spans="19:23" x14ac:dyDescent="0.2">
      <c r="S3397" s="28" t="s">
        <v>191</v>
      </c>
      <c r="T3397" s="5">
        <v>2000</v>
      </c>
      <c r="U3397" s="233">
        <v>36633</v>
      </c>
      <c r="V3397" s="233" t="str">
        <f t="shared" si="111"/>
        <v>0417</v>
      </c>
      <c r="W3397" s="4">
        <f t="shared" si="112"/>
        <v>2000</v>
      </c>
    </row>
    <row r="3398" spans="19:23" x14ac:dyDescent="0.2">
      <c r="S3398" s="28" t="s">
        <v>192</v>
      </c>
      <c r="T3398" s="5">
        <v>2000</v>
      </c>
      <c r="U3398" s="233">
        <v>36634</v>
      </c>
      <c r="V3398" s="233" t="str">
        <f t="shared" si="111"/>
        <v>0418</v>
      </c>
      <c r="W3398" s="4">
        <f t="shared" si="112"/>
        <v>2000</v>
      </c>
    </row>
    <row r="3399" spans="19:23" x14ac:dyDescent="0.2">
      <c r="S3399" s="28" t="s">
        <v>193</v>
      </c>
      <c r="T3399" s="5">
        <v>2000</v>
      </c>
      <c r="U3399" s="233">
        <v>36635</v>
      </c>
      <c r="V3399" s="233" t="str">
        <f t="shared" si="111"/>
        <v>0419</v>
      </c>
      <c r="W3399" s="4">
        <f t="shared" si="112"/>
        <v>2000</v>
      </c>
    </row>
    <row r="3400" spans="19:23" x14ac:dyDescent="0.2">
      <c r="S3400" s="28" t="s">
        <v>194</v>
      </c>
      <c r="T3400" s="5">
        <v>2000</v>
      </c>
      <c r="U3400" s="233">
        <v>36636</v>
      </c>
      <c r="V3400" s="233" t="str">
        <f t="shared" si="111"/>
        <v>0420</v>
      </c>
      <c r="W3400" s="4">
        <f t="shared" si="112"/>
        <v>2000</v>
      </c>
    </row>
    <row r="3401" spans="19:23" x14ac:dyDescent="0.2">
      <c r="S3401" s="28" t="s">
        <v>195</v>
      </c>
      <c r="T3401" s="5">
        <v>2000</v>
      </c>
      <c r="U3401" s="233">
        <v>36637</v>
      </c>
      <c r="V3401" s="233" t="str">
        <f t="shared" si="111"/>
        <v>0421</v>
      </c>
      <c r="W3401" s="4">
        <f t="shared" si="112"/>
        <v>2000</v>
      </c>
    </row>
    <row r="3402" spans="19:23" x14ac:dyDescent="0.2">
      <c r="S3402" s="28" t="s">
        <v>196</v>
      </c>
      <c r="T3402" s="5">
        <v>2000</v>
      </c>
      <c r="U3402" s="233">
        <v>36638</v>
      </c>
      <c r="V3402" s="233" t="str">
        <f t="shared" si="111"/>
        <v>0422</v>
      </c>
      <c r="W3402" s="4">
        <f t="shared" si="112"/>
        <v>2000</v>
      </c>
    </row>
    <row r="3403" spans="19:23" x14ac:dyDescent="0.2">
      <c r="S3403" s="28" t="s">
        <v>197</v>
      </c>
      <c r="T3403" s="5">
        <v>2000</v>
      </c>
      <c r="U3403" s="233">
        <v>36639</v>
      </c>
      <c r="V3403" s="233" t="str">
        <f t="shared" si="111"/>
        <v>0423</v>
      </c>
      <c r="W3403" s="4">
        <f t="shared" si="112"/>
        <v>2000</v>
      </c>
    </row>
    <row r="3404" spans="19:23" x14ac:dyDescent="0.2">
      <c r="S3404" s="28" t="s">
        <v>198</v>
      </c>
      <c r="T3404" s="5">
        <v>2000</v>
      </c>
      <c r="U3404" s="233">
        <v>36640</v>
      </c>
      <c r="V3404" s="233" t="str">
        <f t="shared" si="111"/>
        <v>0424</v>
      </c>
      <c r="W3404" s="4">
        <f t="shared" si="112"/>
        <v>2000</v>
      </c>
    </row>
    <row r="3405" spans="19:23" x14ac:dyDescent="0.2">
      <c r="S3405" s="28" t="s">
        <v>199</v>
      </c>
      <c r="T3405" s="5">
        <v>2000</v>
      </c>
      <c r="U3405" s="233">
        <v>36641</v>
      </c>
      <c r="V3405" s="233" t="str">
        <f t="shared" si="111"/>
        <v>0425</v>
      </c>
      <c r="W3405" s="4">
        <f t="shared" si="112"/>
        <v>2000</v>
      </c>
    </row>
    <row r="3406" spans="19:23" x14ac:dyDescent="0.2">
      <c r="S3406" s="28" t="s">
        <v>200</v>
      </c>
      <c r="T3406" s="5">
        <v>2000</v>
      </c>
      <c r="U3406" s="233">
        <v>36642</v>
      </c>
      <c r="V3406" s="233" t="str">
        <f t="shared" si="111"/>
        <v>0426</v>
      </c>
      <c r="W3406" s="4">
        <f t="shared" si="112"/>
        <v>2000</v>
      </c>
    </row>
    <row r="3407" spans="19:23" x14ac:dyDescent="0.2">
      <c r="S3407" s="28" t="s">
        <v>201</v>
      </c>
      <c r="T3407" s="5">
        <v>2000</v>
      </c>
      <c r="U3407" s="233">
        <v>36643</v>
      </c>
      <c r="V3407" s="233" t="str">
        <f t="shared" si="111"/>
        <v>0427</v>
      </c>
      <c r="W3407" s="4">
        <f t="shared" si="112"/>
        <v>2000</v>
      </c>
    </row>
    <row r="3408" spans="19:23" x14ac:dyDescent="0.2">
      <c r="S3408" s="28" t="s">
        <v>202</v>
      </c>
      <c r="T3408" s="5">
        <v>2000</v>
      </c>
      <c r="U3408" s="233">
        <v>36644</v>
      </c>
      <c r="V3408" s="233" t="str">
        <f t="shared" si="111"/>
        <v>0428</v>
      </c>
      <c r="W3408" s="4">
        <f t="shared" si="112"/>
        <v>2000</v>
      </c>
    </row>
    <row r="3409" spans="19:23" x14ac:dyDescent="0.2">
      <c r="S3409" s="28" t="s">
        <v>203</v>
      </c>
      <c r="T3409" s="5">
        <v>2000</v>
      </c>
      <c r="U3409" s="233">
        <v>36645</v>
      </c>
      <c r="V3409" s="233" t="str">
        <f t="shared" si="111"/>
        <v>0429</v>
      </c>
      <c r="W3409" s="4">
        <f t="shared" si="112"/>
        <v>2000</v>
      </c>
    </row>
    <row r="3410" spans="19:23" x14ac:dyDescent="0.2">
      <c r="S3410" s="28" t="s">
        <v>204</v>
      </c>
      <c r="T3410" s="5">
        <v>2000</v>
      </c>
      <c r="U3410" s="233">
        <v>36646</v>
      </c>
      <c r="V3410" s="233" t="str">
        <f t="shared" si="111"/>
        <v>0430</v>
      </c>
      <c r="W3410" s="4">
        <f t="shared" si="112"/>
        <v>2000</v>
      </c>
    </row>
    <row r="3411" spans="19:23" x14ac:dyDescent="0.2">
      <c r="S3411" s="28" t="s">
        <v>205</v>
      </c>
      <c r="T3411" s="5">
        <v>2000</v>
      </c>
      <c r="U3411" s="233">
        <v>36647</v>
      </c>
      <c r="V3411" s="233" t="str">
        <f t="shared" si="111"/>
        <v>0501</v>
      </c>
      <c r="W3411" s="4">
        <f t="shared" si="112"/>
        <v>2000</v>
      </c>
    </row>
    <row r="3412" spans="19:23" x14ac:dyDescent="0.2">
      <c r="S3412" s="28" t="s">
        <v>206</v>
      </c>
      <c r="T3412" s="5">
        <v>2000</v>
      </c>
      <c r="U3412" s="233">
        <v>36648</v>
      </c>
      <c r="V3412" s="233" t="str">
        <f t="shared" si="111"/>
        <v>0502</v>
      </c>
      <c r="W3412" s="4">
        <f t="shared" si="112"/>
        <v>2000</v>
      </c>
    </row>
    <row r="3413" spans="19:23" x14ac:dyDescent="0.2">
      <c r="S3413" s="28" t="s">
        <v>207</v>
      </c>
      <c r="T3413" s="5">
        <v>2000</v>
      </c>
      <c r="U3413" s="233">
        <v>36649</v>
      </c>
      <c r="V3413" s="233" t="str">
        <f t="shared" si="111"/>
        <v>0503</v>
      </c>
      <c r="W3413" s="4">
        <f t="shared" si="112"/>
        <v>2000</v>
      </c>
    </row>
    <row r="3414" spans="19:23" x14ac:dyDescent="0.2">
      <c r="S3414" s="28" t="s">
        <v>208</v>
      </c>
      <c r="T3414" s="5">
        <v>2000</v>
      </c>
      <c r="U3414" s="233">
        <v>36650</v>
      </c>
      <c r="V3414" s="233" t="str">
        <f t="shared" si="111"/>
        <v>0504</v>
      </c>
      <c r="W3414" s="4">
        <f t="shared" si="112"/>
        <v>2000</v>
      </c>
    </row>
    <row r="3415" spans="19:23" x14ac:dyDescent="0.2">
      <c r="S3415" s="28" t="s">
        <v>209</v>
      </c>
      <c r="T3415" s="5">
        <v>2000</v>
      </c>
      <c r="U3415" s="233">
        <v>36651</v>
      </c>
      <c r="V3415" s="233" t="str">
        <f t="shared" si="111"/>
        <v>0505</v>
      </c>
      <c r="W3415" s="4">
        <f t="shared" si="112"/>
        <v>2000</v>
      </c>
    </row>
    <row r="3416" spans="19:23" x14ac:dyDescent="0.2">
      <c r="S3416" s="28" t="s">
        <v>210</v>
      </c>
      <c r="T3416" s="5">
        <v>2000</v>
      </c>
      <c r="U3416" s="233">
        <v>36652</v>
      </c>
      <c r="V3416" s="233" t="str">
        <f t="shared" si="111"/>
        <v>0506</v>
      </c>
      <c r="W3416" s="4">
        <f t="shared" si="112"/>
        <v>2000</v>
      </c>
    </row>
    <row r="3417" spans="19:23" x14ac:dyDescent="0.2">
      <c r="S3417" s="28" t="s">
        <v>211</v>
      </c>
      <c r="T3417" s="5">
        <v>2000</v>
      </c>
      <c r="U3417" s="233">
        <v>36653</v>
      </c>
      <c r="V3417" s="233" t="str">
        <f t="shared" si="111"/>
        <v>0507</v>
      </c>
      <c r="W3417" s="4">
        <f t="shared" si="112"/>
        <v>2000</v>
      </c>
    </row>
    <row r="3418" spans="19:23" x14ac:dyDescent="0.2">
      <c r="S3418" s="28" t="s">
        <v>212</v>
      </c>
      <c r="T3418" s="5">
        <v>2000</v>
      </c>
      <c r="U3418" s="233">
        <v>36654</v>
      </c>
      <c r="V3418" s="233" t="str">
        <f t="shared" si="111"/>
        <v>0508</v>
      </c>
      <c r="W3418" s="4">
        <f t="shared" si="112"/>
        <v>2000</v>
      </c>
    </row>
    <row r="3419" spans="19:23" x14ac:dyDescent="0.2">
      <c r="S3419" s="28" t="s">
        <v>213</v>
      </c>
      <c r="T3419" s="5">
        <v>2000</v>
      </c>
      <c r="U3419" s="233">
        <v>36655</v>
      </c>
      <c r="V3419" s="233" t="str">
        <f t="shared" si="111"/>
        <v>0509</v>
      </c>
      <c r="W3419" s="4">
        <f t="shared" si="112"/>
        <v>2000</v>
      </c>
    </row>
    <row r="3420" spans="19:23" x14ac:dyDescent="0.2">
      <c r="S3420" s="28" t="s">
        <v>214</v>
      </c>
      <c r="T3420" s="5">
        <v>2000</v>
      </c>
      <c r="U3420" s="233">
        <v>36656</v>
      </c>
      <c r="V3420" s="233" t="str">
        <f t="shared" si="111"/>
        <v>0510</v>
      </c>
      <c r="W3420" s="4">
        <f t="shared" si="112"/>
        <v>2000</v>
      </c>
    </row>
    <row r="3421" spans="19:23" x14ac:dyDescent="0.2">
      <c r="S3421" s="28" t="s">
        <v>215</v>
      </c>
      <c r="T3421" s="5">
        <v>2000</v>
      </c>
      <c r="U3421" s="233">
        <v>36657</v>
      </c>
      <c r="V3421" s="233" t="str">
        <f t="shared" si="111"/>
        <v>0511</v>
      </c>
      <c r="W3421" s="4">
        <f t="shared" si="112"/>
        <v>2000</v>
      </c>
    </row>
    <row r="3422" spans="19:23" x14ac:dyDescent="0.2">
      <c r="S3422" s="28" t="s">
        <v>216</v>
      </c>
      <c r="T3422" s="5">
        <v>2000</v>
      </c>
      <c r="U3422" s="233">
        <v>36658</v>
      </c>
      <c r="V3422" s="233" t="str">
        <f t="shared" si="111"/>
        <v>0512</v>
      </c>
      <c r="W3422" s="4">
        <f t="shared" si="112"/>
        <v>2000</v>
      </c>
    </row>
    <row r="3423" spans="19:23" x14ac:dyDescent="0.2">
      <c r="S3423" s="28" t="s">
        <v>217</v>
      </c>
      <c r="T3423" s="5">
        <v>2000</v>
      </c>
      <c r="U3423" s="233">
        <v>36659</v>
      </c>
      <c r="V3423" s="233" t="str">
        <f t="shared" si="111"/>
        <v>0513</v>
      </c>
      <c r="W3423" s="4">
        <f t="shared" si="112"/>
        <v>2000</v>
      </c>
    </row>
    <row r="3424" spans="19:23" x14ac:dyDescent="0.2">
      <c r="S3424" s="28" t="s">
        <v>218</v>
      </c>
      <c r="T3424" s="5">
        <v>2000</v>
      </c>
      <c r="U3424" s="233">
        <v>36660</v>
      </c>
      <c r="V3424" s="233" t="str">
        <f t="shared" si="111"/>
        <v>0514</v>
      </c>
      <c r="W3424" s="4">
        <f t="shared" si="112"/>
        <v>2000</v>
      </c>
    </row>
    <row r="3425" spans="19:23" x14ac:dyDescent="0.2">
      <c r="S3425" s="28" t="s">
        <v>219</v>
      </c>
      <c r="T3425" s="5">
        <v>2000</v>
      </c>
      <c r="U3425" s="233">
        <v>36661</v>
      </c>
      <c r="V3425" s="233" t="str">
        <f t="shared" si="111"/>
        <v>0515</v>
      </c>
      <c r="W3425" s="4">
        <f t="shared" si="112"/>
        <v>2000</v>
      </c>
    </row>
    <row r="3426" spans="19:23" x14ac:dyDescent="0.2">
      <c r="S3426" s="28" t="s">
        <v>220</v>
      </c>
      <c r="T3426" s="5">
        <v>2000</v>
      </c>
      <c r="U3426" s="233">
        <v>36662</v>
      </c>
      <c r="V3426" s="233" t="str">
        <f t="shared" si="111"/>
        <v>0516</v>
      </c>
      <c r="W3426" s="4">
        <f t="shared" si="112"/>
        <v>2000</v>
      </c>
    </row>
    <row r="3427" spans="19:23" x14ac:dyDescent="0.2">
      <c r="S3427" s="28" t="s">
        <v>221</v>
      </c>
      <c r="T3427" s="5">
        <v>2000</v>
      </c>
      <c r="U3427" s="233">
        <v>36663</v>
      </c>
      <c r="V3427" s="233" t="str">
        <f t="shared" si="111"/>
        <v>0517</v>
      </c>
      <c r="W3427" s="4">
        <f t="shared" si="112"/>
        <v>2000</v>
      </c>
    </row>
    <row r="3428" spans="19:23" x14ac:dyDescent="0.2">
      <c r="S3428" s="28" t="s">
        <v>222</v>
      </c>
      <c r="T3428" s="5">
        <v>2000</v>
      </c>
      <c r="U3428" s="233">
        <v>36664</v>
      </c>
      <c r="V3428" s="233" t="str">
        <f t="shared" si="111"/>
        <v>0518</v>
      </c>
      <c r="W3428" s="4">
        <f t="shared" si="112"/>
        <v>2000</v>
      </c>
    </row>
    <row r="3429" spans="19:23" x14ac:dyDescent="0.2">
      <c r="S3429" s="28" t="s">
        <v>223</v>
      </c>
      <c r="T3429" s="5">
        <v>2000</v>
      </c>
      <c r="U3429" s="233">
        <v>36665</v>
      </c>
      <c r="V3429" s="233" t="str">
        <f t="shared" si="111"/>
        <v>0519</v>
      </c>
      <c r="W3429" s="4">
        <f t="shared" si="112"/>
        <v>2000</v>
      </c>
    </row>
    <row r="3430" spans="19:23" x14ac:dyDescent="0.2">
      <c r="S3430" s="28" t="s">
        <v>224</v>
      </c>
      <c r="T3430" s="5">
        <v>2000</v>
      </c>
      <c r="U3430" s="233">
        <v>36666</v>
      </c>
      <c r="V3430" s="233" t="str">
        <f t="shared" si="111"/>
        <v>0520</v>
      </c>
      <c r="W3430" s="4">
        <f t="shared" si="112"/>
        <v>2000</v>
      </c>
    </row>
    <row r="3431" spans="19:23" x14ac:dyDescent="0.2">
      <c r="S3431" s="28" t="s">
        <v>225</v>
      </c>
      <c r="T3431" s="5">
        <v>2000</v>
      </c>
      <c r="U3431" s="233">
        <v>36667</v>
      </c>
      <c r="V3431" s="233" t="str">
        <f t="shared" si="111"/>
        <v>0521</v>
      </c>
      <c r="W3431" s="4">
        <f t="shared" si="112"/>
        <v>2000</v>
      </c>
    </row>
    <row r="3432" spans="19:23" x14ac:dyDescent="0.2">
      <c r="S3432" s="28" t="s">
        <v>226</v>
      </c>
      <c r="T3432" s="5">
        <v>2000</v>
      </c>
      <c r="U3432" s="233">
        <v>36668</v>
      </c>
      <c r="V3432" s="233" t="str">
        <f t="shared" si="111"/>
        <v>0522</v>
      </c>
      <c r="W3432" s="4">
        <f t="shared" si="112"/>
        <v>2000</v>
      </c>
    </row>
    <row r="3433" spans="19:23" x14ac:dyDescent="0.2">
      <c r="S3433" s="28" t="s">
        <v>227</v>
      </c>
      <c r="T3433" s="5">
        <v>2000</v>
      </c>
      <c r="U3433" s="233">
        <v>36669</v>
      </c>
      <c r="V3433" s="233" t="str">
        <f t="shared" si="111"/>
        <v>0523</v>
      </c>
      <c r="W3433" s="4">
        <f t="shared" si="112"/>
        <v>2000</v>
      </c>
    </row>
    <row r="3434" spans="19:23" x14ac:dyDescent="0.2">
      <c r="S3434" s="28" t="s">
        <v>228</v>
      </c>
      <c r="T3434" s="5">
        <v>2000</v>
      </c>
      <c r="U3434" s="233">
        <v>36670</v>
      </c>
      <c r="V3434" s="233" t="str">
        <f t="shared" si="111"/>
        <v>0524</v>
      </c>
      <c r="W3434" s="4">
        <f t="shared" si="112"/>
        <v>2000</v>
      </c>
    </row>
    <row r="3435" spans="19:23" x14ac:dyDescent="0.2">
      <c r="S3435" s="28" t="s">
        <v>229</v>
      </c>
      <c r="T3435" s="5">
        <v>2000</v>
      </c>
      <c r="U3435" s="233">
        <v>36671</v>
      </c>
      <c r="V3435" s="233" t="str">
        <f t="shared" si="111"/>
        <v>0525</v>
      </c>
      <c r="W3435" s="4">
        <f t="shared" si="112"/>
        <v>2000</v>
      </c>
    </row>
    <row r="3436" spans="19:23" x14ac:dyDescent="0.2">
      <c r="S3436" s="28" t="s">
        <v>230</v>
      </c>
      <c r="T3436" s="5">
        <v>2000</v>
      </c>
      <c r="U3436" s="233">
        <v>36672</v>
      </c>
      <c r="V3436" s="233" t="str">
        <f t="shared" si="111"/>
        <v>0526</v>
      </c>
      <c r="W3436" s="4">
        <f t="shared" si="112"/>
        <v>2000</v>
      </c>
    </row>
    <row r="3437" spans="19:23" x14ac:dyDescent="0.2">
      <c r="S3437" s="28" t="s">
        <v>231</v>
      </c>
      <c r="T3437" s="5">
        <v>2000</v>
      </c>
      <c r="U3437" s="233">
        <v>36673</v>
      </c>
      <c r="V3437" s="233" t="str">
        <f t="shared" si="111"/>
        <v>0527</v>
      </c>
      <c r="W3437" s="4">
        <f t="shared" si="112"/>
        <v>2000</v>
      </c>
    </row>
    <row r="3438" spans="19:23" x14ac:dyDescent="0.2">
      <c r="S3438" s="28" t="s">
        <v>232</v>
      </c>
      <c r="T3438" s="5">
        <v>2000</v>
      </c>
      <c r="U3438" s="233">
        <v>36674</v>
      </c>
      <c r="V3438" s="233" t="str">
        <f t="shared" si="111"/>
        <v>0528</v>
      </c>
      <c r="W3438" s="4">
        <f t="shared" si="112"/>
        <v>2000</v>
      </c>
    </row>
    <row r="3439" spans="19:23" x14ac:dyDescent="0.2">
      <c r="S3439" s="28" t="s">
        <v>233</v>
      </c>
      <c r="T3439" s="5">
        <v>2000</v>
      </c>
      <c r="U3439" s="233">
        <v>36675</v>
      </c>
      <c r="V3439" s="233" t="str">
        <f t="shared" si="111"/>
        <v>0529</v>
      </c>
      <c r="W3439" s="4">
        <f t="shared" si="112"/>
        <v>2000</v>
      </c>
    </row>
    <row r="3440" spans="19:23" x14ac:dyDescent="0.2">
      <c r="S3440" s="28" t="s">
        <v>234</v>
      </c>
      <c r="T3440" s="5">
        <v>2000</v>
      </c>
      <c r="U3440" s="233">
        <v>36676</v>
      </c>
      <c r="V3440" s="233" t="str">
        <f t="shared" si="111"/>
        <v>0530</v>
      </c>
      <c r="W3440" s="4">
        <f t="shared" si="112"/>
        <v>2000</v>
      </c>
    </row>
    <row r="3441" spans="19:23" x14ac:dyDescent="0.2">
      <c r="S3441" s="28" t="s">
        <v>235</v>
      </c>
      <c r="T3441" s="5">
        <v>2000</v>
      </c>
      <c r="U3441" s="233">
        <v>36677</v>
      </c>
      <c r="V3441" s="233" t="str">
        <f t="shared" si="111"/>
        <v>0531</v>
      </c>
      <c r="W3441" s="4">
        <f t="shared" si="112"/>
        <v>2000</v>
      </c>
    </row>
    <row r="3442" spans="19:23" x14ac:dyDescent="0.2">
      <c r="S3442" s="28" t="s">
        <v>236</v>
      </c>
      <c r="T3442" s="5">
        <v>2000</v>
      </c>
      <c r="U3442" s="233">
        <v>36678</v>
      </c>
      <c r="V3442" s="233" t="str">
        <f t="shared" si="111"/>
        <v>0601</v>
      </c>
      <c r="W3442" s="4">
        <f t="shared" si="112"/>
        <v>2000</v>
      </c>
    </row>
    <row r="3443" spans="19:23" x14ac:dyDescent="0.2">
      <c r="S3443" s="28" t="s">
        <v>237</v>
      </c>
      <c r="T3443" s="5">
        <v>2000</v>
      </c>
      <c r="U3443" s="233">
        <v>36679</v>
      </c>
      <c r="V3443" s="233" t="str">
        <f t="shared" si="111"/>
        <v>0602</v>
      </c>
      <c r="W3443" s="4">
        <f t="shared" si="112"/>
        <v>2000</v>
      </c>
    </row>
    <row r="3444" spans="19:23" x14ac:dyDescent="0.2">
      <c r="S3444" s="28" t="s">
        <v>238</v>
      </c>
      <c r="T3444" s="5">
        <v>2000</v>
      </c>
      <c r="U3444" s="233">
        <v>36680</v>
      </c>
      <c r="V3444" s="233" t="str">
        <f t="shared" si="111"/>
        <v>0603</v>
      </c>
      <c r="W3444" s="4">
        <f t="shared" si="112"/>
        <v>2000</v>
      </c>
    </row>
    <row r="3445" spans="19:23" x14ac:dyDescent="0.2">
      <c r="S3445" s="28" t="s">
        <v>239</v>
      </c>
      <c r="T3445" s="5">
        <v>2000</v>
      </c>
      <c r="U3445" s="233">
        <v>36681</v>
      </c>
      <c r="V3445" s="233" t="str">
        <f t="shared" si="111"/>
        <v>0604</v>
      </c>
      <c r="W3445" s="4">
        <f t="shared" si="112"/>
        <v>2000</v>
      </c>
    </row>
    <row r="3446" spans="19:23" x14ac:dyDescent="0.2">
      <c r="S3446" s="28" t="s">
        <v>240</v>
      </c>
      <c r="T3446" s="5">
        <v>2000</v>
      </c>
      <c r="U3446" s="233">
        <v>36682</v>
      </c>
      <c r="V3446" s="233" t="str">
        <f t="shared" si="111"/>
        <v>0605</v>
      </c>
      <c r="W3446" s="4">
        <f t="shared" si="112"/>
        <v>2000</v>
      </c>
    </row>
    <row r="3447" spans="19:23" x14ac:dyDescent="0.2">
      <c r="S3447" s="28" t="s">
        <v>241</v>
      </c>
      <c r="T3447" s="5">
        <v>2000</v>
      </c>
      <c r="U3447" s="233">
        <v>36683</v>
      </c>
      <c r="V3447" s="233" t="str">
        <f t="shared" si="111"/>
        <v>0606</v>
      </c>
      <c r="W3447" s="4">
        <f t="shared" si="112"/>
        <v>2000</v>
      </c>
    </row>
    <row r="3448" spans="19:23" x14ac:dyDescent="0.2">
      <c r="S3448" s="28" t="s">
        <v>242</v>
      </c>
      <c r="T3448" s="5">
        <v>2000</v>
      </c>
      <c r="U3448" s="233">
        <v>36684</v>
      </c>
      <c r="V3448" s="233" t="str">
        <f t="shared" si="111"/>
        <v>0607</v>
      </c>
      <c r="W3448" s="4">
        <f t="shared" si="112"/>
        <v>2000</v>
      </c>
    </row>
    <row r="3449" spans="19:23" x14ac:dyDescent="0.2">
      <c r="S3449" s="28" t="s">
        <v>243</v>
      </c>
      <c r="T3449" s="5">
        <v>2000</v>
      </c>
      <c r="U3449" s="233">
        <v>36685</v>
      </c>
      <c r="V3449" s="233" t="str">
        <f t="shared" si="111"/>
        <v>0608</v>
      </c>
      <c r="W3449" s="4">
        <f t="shared" si="112"/>
        <v>2000</v>
      </c>
    </row>
    <row r="3450" spans="19:23" x14ac:dyDescent="0.2">
      <c r="S3450" s="28" t="s">
        <v>244</v>
      </c>
      <c r="T3450" s="5">
        <v>2000</v>
      </c>
      <c r="U3450" s="233">
        <v>36686</v>
      </c>
      <c r="V3450" s="233" t="str">
        <f t="shared" si="111"/>
        <v>0609</v>
      </c>
      <c r="W3450" s="4">
        <f t="shared" si="112"/>
        <v>2000</v>
      </c>
    </row>
    <row r="3451" spans="19:23" x14ac:dyDescent="0.2">
      <c r="S3451" s="28" t="s">
        <v>245</v>
      </c>
      <c r="T3451" s="5">
        <v>2000</v>
      </c>
      <c r="U3451" s="233">
        <v>36687</v>
      </c>
      <c r="V3451" s="233" t="str">
        <f t="shared" si="111"/>
        <v>0610</v>
      </c>
      <c r="W3451" s="4">
        <f t="shared" si="112"/>
        <v>2000</v>
      </c>
    </row>
    <row r="3452" spans="19:23" x14ac:dyDescent="0.2">
      <c r="S3452" s="28" t="s">
        <v>246</v>
      </c>
      <c r="T3452" s="5">
        <v>2000</v>
      </c>
      <c r="U3452" s="233">
        <v>36688</v>
      </c>
      <c r="V3452" s="233" t="str">
        <f t="shared" si="111"/>
        <v>0611</v>
      </c>
      <c r="W3452" s="4">
        <f t="shared" si="112"/>
        <v>2000</v>
      </c>
    </row>
    <row r="3453" spans="19:23" x14ac:dyDescent="0.2">
      <c r="S3453" s="28" t="s">
        <v>247</v>
      </c>
      <c r="T3453" s="5">
        <v>2000</v>
      </c>
      <c r="U3453" s="233">
        <v>36689</v>
      </c>
      <c r="V3453" s="233" t="str">
        <f t="shared" si="111"/>
        <v>0612</v>
      </c>
      <c r="W3453" s="4">
        <f t="shared" si="112"/>
        <v>2000</v>
      </c>
    </row>
    <row r="3454" spans="19:23" x14ac:dyDescent="0.2">
      <c r="S3454" s="28" t="s">
        <v>248</v>
      </c>
      <c r="T3454" s="5">
        <v>2000</v>
      </c>
      <c r="U3454" s="233">
        <v>36690</v>
      </c>
      <c r="V3454" s="233" t="str">
        <f t="shared" si="111"/>
        <v>0613</v>
      </c>
      <c r="W3454" s="4">
        <f t="shared" si="112"/>
        <v>2000</v>
      </c>
    </row>
    <row r="3455" spans="19:23" x14ac:dyDescent="0.2">
      <c r="S3455" s="28" t="s">
        <v>249</v>
      </c>
      <c r="T3455" s="5">
        <v>2000</v>
      </c>
      <c r="U3455" s="233">
        <v>36691</v>
      </c>
      <c r="V3455" s="233" t="str">
        <f t="shared" si="111"/>
        <v>0614</v>
      </c>
      <c r="W3455" s="4">
        <f t="shared" si="112"/>
        <v>2000</v>
      </c>
    </row>
    <row r="3456" spans="19:23" x14ac:dyDescent="0.2">
      <c r="S3456" s="28" t="s">
        <v>250</v>
      </c>
      <c r="T3456" s="5">
        <v>2000</v>
      </c>
      <c r="U3456" s="233">
        <v>36692</v>
      </c>
      <c r="V3456" s="233" t="str">
        <f t="shared" si="111"/>
        <v>0615</v>
      </c>
      <c r="W3456" s="4">
        <f t="shared" si="112"/>
        <v>2000</v>
      </c>
    </row>
    <row r="3457" spans="19:23" x14ac:dyDescent="0.2">
      <c r="S3457" s="28" t="s">
        <v>251</v>
      </c>
      <c r="T3457" s="5">
        <v>2000</v>
      </c>
      <c r="U3457" s="233">
        <v>36693</v>
      </c>
      <c r="V3457" s="233" t="str">
        <f t="shared" si="111"/>
        <v>0616</v>
      </c>
      <c r="W3457" s="4">
        <f t="shared" si="112"/>
        <v>2000</v>
      </c>
    </row>
    <row r="3458" spans="19:23" x14ac:dyDescent="0.2">
      <c r="S3458" s="28" t="s">
        <v>252</v>
      </c>
      <c r="T3458" s="5">
        <v>2000</v>
      </c>
      <c r="U3458" s="233">
        <v>36694</v>
      </c>
      <c r="V3458" s="233" t="str">
        <f t="shared" si="111"/>
        <v>0617</v>
      </c>
      <c r="W3458" s="4">
        <f t="shared" si="112"/>
        <v>2000</v>
      </c>
    </row>
    <row r="3459" spans="19:23" x14ac:dyDescent="0.2">
      <c r="S3459" s="28" t="s">
        <v>253</v>
      </c>
      <c r="T3459" s="5">
        <v>2000</v>
      </c>
      <c r="U3459" s="233">
        <v>36695</v>
      </c>
      <c r="V3459" s="233" t="str">
        <f t="shared" si="111"/>
        <v>0618</v>
      </c>
      <c r="W3459" s="4">
        <f t="shared" si="112"/>
        <v>2000</v>
      </c>
    </row>
    <row r="3460" spans="19:23" x14ac:dyDescent="0.2">
      <c r="S3460" s="28" t="s">
        <v>254</v>
      </c>
      <c r="T3460" s="5">
        <v>2000</v>
      </c>
      <c r="U3460" s="233">
        <v>36696</v>
      </c>
      <c r="V3460" s="233" t="str">
        <f t="shared" ref="V3460:V3523" si="113">TEXT(MONTH(U3460),"00") &amp;TEXT(DAY(U3460),"00")</f>
        <v>0619</v>
      </c>
      <c r="W3460" s="4">
        <f t="shared" ref="W3460:W3523" si="114">YEAR(U3460)</f>
        <v>2000</v>
      </c>
    </row>
    <row r="3461" spans="19:23" x14ac:dyDescent="0.2">
      <c r="S3461" s="28" t="s">
        <v>255</v>
      </c>
      <c r="T3461" s="5">
        <v>2000</v>
      </c>
      <c r="U3461" s="233">
        <v>36697</v>
      </c>
      <c r="V3461" s="233" t="str">
        <f t="shared" si="113"/>
        <v>0620</v>
      </c>
      <c r="W3461" s="4">
        <f t="shared" si="114"/>
        <v>2000</v>
      </c>
    </row>
    <row r="3462" spans="19:23" x14ac:dyDescent="0.2">
      <c r="S3462" s="28" t="s">
        <v>256</v>
      </c>
      <c r="T3462" s="5">
        <v>2000</v>
      </c>
      <c r="U3462" s="233">
        <v>36698</v>
      </c>
      <c r="V3462" s="233" t="str">
        <f t="shared" si="113"/>
        <v>0621</v>
      </c>
      <c r="W3462" s="4">
        <f t="shared" si="114"/>
        <v>2000</v>
      </c>
    </row>
    <row r="3463" spans="19:23" x14ac:dyDescent="0.2">
      <c r="S3463" s="28" t="s">
        <v>257</v>
      </c>
      <c r="T3463" s="5">
        <v>2000</v>
      </c>
      <c r="U3463" s="233">
        <v>36699</v>
      </c>
      <c r="V3463" s="233" t="str">
        <f t="shared" si="113"/>
        <v>0622</v>
      </c>
      <c r="W3463" s="4">
        <f t="shared" si="114"/>
        <v>2000</v>
      </c>
    </row>
    <row r="3464" spans="19:23" x14ac:dyDescent="0.2">
      <c r="S3464" s="28" t="s">
        <v>258</v>
      </c>
      <c r="T3464" s="5">
        <v>2000</v>
      </c>
      <c r="U3464" s="233">
        <v>36700</v>
      </c>
      <c r="V3464" s="233" t="str">
        <f t="shared" si="113"/>
        <v>0623</v>
      </c>
      <c r="W3464" s="4">
        <f t="shared" si="114"/>
        <v>2000</v>
      </c>
    </row>
    <row r="3465" spans="19:23" x14ac:dyDescent="0.2">
      <c r="S3465" s="28" t="s">
        <v>259</v>
      </c>
      <c r="T3465" s="5">
        <v>2000</v>
      </c>
      <c r="U3465" s="233">
        <v>36701</v>
      </c>
      <c r="V3465" s="233" t="str">
        <f t="shared" si="113"/>
        <v>0624</v>
      </c>
      <c r="W3465" s="4">
        <f t="shared" si="114"/>
        <v>2000</v>
      </c>
    </row>
    <row r="3466" spans="19:23" x14ac:dyDescent="0.2">
      <c r="S3466" s="28" t="s">
        <v>260</v>
      </c>
      <c r="T3466" s="5">
        <v>2000</v>
      </c>
      <c r="U3466" s="233">
        <v>36702</v>
      </c>
      <c r="V3466" s="233" t="str">
        <f t="shared" si="113"/>
        <v>0625</v>
      </c>
      <c r="W3466" s="4">
        <f t="shared" si="114"/>
        <v>2000</v>
      </c>
    </row>
    <row r="3467" spans="19:23" x14ac:dyDescent="0.2">
      <c r="S3467" s="28" t="s">
        <v>261</v>
      </c>
      <c r="T3467" s="5">
        <v>2000</v>
      </c>
      <c r="U3467" s="233">
        <v>36703</v>
      </c>
      <c r="V3467" s="233" t="str">
        <f t="shared" si="113"/>
        <v>0626</v>
      </c>
      <c r="W3467" s="4">
        <f t="shared" si="114"/>
        <v>2000</v>
      </c>
    </row>
    <row r="3468" spans="19:23" x14ac:dyDescent="0.2">
      <c r="S3468" s="28" t="s">
        <v>262</v>
      </c>
      <c r="T3468" s="5">
        <v>2000</v>
      </c>
      <c r="U3468" s="233">
        <v>36704</v>
      </c>
      <c r="V3468" s="233" t="str">
        <f t="shared" si="113"/>
        <v>0627</v>
      </c>
      <c r="W3468" s="4">
        <f t="shared" si="114"/>
        <v>2000</v>
      </c>
    </row>
    <row r="3469" spans="19:23" x14ac:dyDescent="0.2">
      <c r="S3469" s="28" t="s">
        <v>263</v>
      </c>
      <c r="T3469" s="5">
        <v>2000</v>
      </c>
      <c r="U3469" s="233">
        <v>36705</v>
      </c>
      <c r="V3469" s="233" t="str">
        <f t="shared" si="113"/>
        <v>0628</v>
      </c>
      <c r="W3469" s="4">
        <f t="shared" si="114"/>
        <v>2000</v>
      </c>
    </row>
    <row r="3470" spans="19:23" x14ac:dyDescent="0.2">
      <c r="S3470" s="28" t="s">
        <v>264</v>
      </c>
      <c r="T3470" s="5">
        <v>2000</v>
      </c>
      <c r="U3470" s="233">
        <v>36706</v>
      </c>
      <c r="V3470" s="233" t="str">
        <f t="shared" si="113"/>
        <v>0629</v>
      </c>
      <c r="W3470" s="4">
        <f t="shared" si="114"/>
        <v>2000</v>
      </c>
    </row>
    <row r="3471" spans="19:23" x14ac:dyDescent="0.2">
      <c r="S3471" s="28" t="s">
        <v>265</v>
      </c>
      <c r="T3471" s="5">
        <v>2000</v>
      </c>
      <c r="U3471" s="233">
        <v>36707</v>
      </c>
      <c r="V3471" s="233" t="str">
        <f t="shared" si="113"/>
        <v>0630</v>
      </c>
      <c r="W3471" s="4">
        <f t="shared" si="114"/>
        <v>2000</v>
      </c>
    </row>
    <row r="3472" spans="19:23" x14ac:dyDescent="0.2">
      <c r="S3472" s="28" t="s">
        <v>266</v>
      </c>
      <c r="T3472" s="5">
        <v>2000</v>
      </c>
      <c r="U3472" s="233">
        <v>36708</v>
      </c>
      <c r="V3472" s="233" t="str">
        <f t="shared" si="113"/>
        <v>0701</v>
      </c>
      <c r="W3472" s="4">
        <f t="shared" si="114"/>
        <v>2000</v>
      </c>
    </row>
    <row r="3473" spans="19:23" x14ac:dyDescent="0.2">
      <c r="S3473" s="28" t="s">
        <v>267</v>
      </c>
      <c r="T3473" s="5">
        <v>2000</v>
      </c>
      <c r="U3473" s="233">
        <v>36709</v>
      </c>
      <c r="V3473" s="233" t="str">
        <f t="shared" si="113"/>
        <v>0702</v>
      </c>
      <c r="W3473" s="4">
        <f t="shared" si="114"/>
        <v>2000</v>
      </c>
    </row>
    <row r="3474" spans="19:23" x14ac:dyDescent="0.2">
      <c r="S3474" s="28" t="s">
        <v>268</v>
      </c>
      <c r="T3474" s="5">
        <v>2000</v>
      </c>
      <c r="U3474" s="233">
        <v>36710</v>
      </c>
      <c r="V3474" s="233" t="str">
        <f t="shared" si="113"/>
        <v>0703</v>
      </c>
      <c r="W3474" s="4">
        <f t="shared" si="114"/>
        <v>2000</v>
      </c>
    </row>
    <row r="3475" spans="19:23" x14ac:dyDescent="0.2">
      <c r="S3475" s="28" t="s">
        <v>269</v>
      </c>
      <c r="T3475" s="5">
        <v>2000</v>
      </c>
      <c r="U3475" s="233">
        <v>36711</v>
      </c>
      <c r="V3475" s="233" t="str">
        <f t="shared" si="113"/>
        <v>0704</v>
      </c>
      <c r="W3475" s="4">
        <f t="shared" si="114"/>
        <v>2000</v>
      </c>
    </row>
    <row r="3476" spans="19:23" x14ac:dyDescent="0.2">
      <c r="S3476" s="28" t="s">
        <v>270</v>
      </c>
      <c r="T3476" s="5">
        <v>2000</v>
      </c>
      <c r="U3476" s="233">
        <v>36712</v>
      </c>
      <c r="V3476" s="233" t="str">
        <f t="shared" si="113"/>
        <v>0705</v>
      </c>
      <c r="W3476" s="4">
        <f t="shared" si="114"/>
        <v>2000</v>
      </c>
    </row>
    <row r="3477" spans="19:23" x14ac:dyDescent="0.2">
      <c r="S3477" s="28" t="s">
        <v>271</v>
      </c>
      <c r="T3477" s="5">
        <v>2000</v>
      </c>
      <c r="U3477" s="233">
        <v>36713</v>
      </c>
      <c r="V3477" s="233" t="str">
        <f t="shared" si="113"/>
        <v>0706</v>
      </c>
      <c r="W3477" s="4">
        <f t="shared" si="114"/>
        <v>2000</v>
      </c>
    </row>
    <row r="3478" spans="19:23" x14ac:dyDescent="0.2">
      <c r="S3478" s="28" t="s">
        <v>272</v>
      </c>
      <c r="T3478" s="5">
        <v>2000</v>
      </c>
      <c r="U3478" s="233">
        <v>36714</v>
      </c>
      <c r="V3478" s="233" t="str">
        <f t="shared" si="113"/>
        <v>0707</v>
      </c>
      <c r="W3478" s="4">
        <f t="shared" si="114"/>
        <v>2000</v>
      </c>
    </row>
    <row r="3479" spans="19:23" x14ac:dyDescent="0.2">
      <c r="S3479" s="28" t="s">
        <v>273</v>
      </c>
      <c r="T3479" s="5">
        <v>2000</v>
      </c>
      <c r="U3479" s="233">
        <v>36715</v>
      </c>
      <c r="V3479" s="233" t="str">
        <f t="shared" si="113"/>
        <v>0708</v>
      </c>
      <c r="W3479" s="4">
        <f t="shared" si="114"/>
        <v>2000</v>
      </c>
    </row>
    <row r="3480" spans="19:23" x14ac:dyDescent="0.2">
      <c r="S3480" s="28" t="s">
        <v>274</v>
      </c>
      <c r="T3480" s="5">
        <v>2000</v>
      </c>
      <c r="U3480" s="233">
        <v>36716</v>
      </c>
      <c r="V3480" s="233" t="str">
        <f t="shared" si="113"/>
        <v>0709</v>
      </c>
      <c r="W3480" s="4">
        <f t="shared" si="114"/>
        <v>2000</v>
      </c>
    </row>
    <row r="3481" spans="19:23" x14ac:dyDescent="0.2">
      <c r="S3481" s="28" t="s">
        <v>275</v>
      </c>
      <c r="T3481" s="5">
        <v>2000</v>
      </c>
      <c r="U3481" s="233">
        <v>36717</v>
      </c>
      <c r="V3481" s="233" t="str">
        <f t="shared" si="113"/>
        <v>0710</v>
      </c>
      <c r="W3481" s="4">
        <f t="shared" si="114"/>
        <v>2000</v>
      </c>
    </row>
    <row r="3482" spans="19:23" x14ac:dyDescent="0.2">
      <c r="S3482" s="28" t="s">
        <v>276</v>
      </c>
      <c r="T3482" s="5">
        <v>2000</v>
      </c>
      <c r="U3482" s="233">
        <v>36718</v>
      </c>
      <c r="V3482" s="233" t="str">
        <f t="shared" si="113"/>
        <v>0711</v>
      </c>
      <c r="W3482" s="4">
        <f t="shared" si="114"/>
        <v>2000</v>
      </c>
    </row>
    <row r="3483" spans="19:23" x14ac:dyDescent="0.2">
      <c r="S3483" s="28" t="s">
        <v>277</v>
      </c>
      <c r="T3483" s="5">
        <v>2000</v>
      </c>
      <c r="U3483" s="233">
        <v>36719</v>
      </c>
      <c r="V3483" s="233" t="str">
        <f t="shared" si="113"/>
        <v>0712</v>
      </c>
      <c r="W3483" s="4">
        <f t="shared" si="114"/>
        <v>2000</v>
      </c>
    </row>
    <row r="3484" spans="19:23" x14ac:dyDescent="0.2">
      <c r="S3484" s="28" t="s">
        <v>278</v>
      </c>
      <c r="T3484" s="5">
        <v>2000</v>
      </c>
      <c r="U3484" s="233">
        <v>36720</v>
      </c>
      <c r="V3484" s="233" t="str">
        <f t="shared" si="113"/>
        <v>0713</v>
      </c>
      <c r="W3484" s="4">
        <f t="shared" si="114"/>
        <v>2000</v>
      </c>
    </row>
    <row r="3485" spans="19:23" x14ac:dyDescent="0.2">
      <c r="S3485" s="28" t="s">
        <v>279</v>
      </c>
      <c r="T3485" s="5">
        <v>2000</v>
      </c>
      <c r="U3485" s="233">
        <v>36721</v>
      </c>
      <c r="V3485" s="233" t="str">
        <f t="shared" si="113"/>
        <v>0714</v>
      </c>
      <c r="W3485" s="4">
        <f t="shared" si="114"/>
        <v>2000</v>
      </c>
    </row>
    <row r="3486" spans="19:23" x14ac:dyDescent="0.2">
      <c r="S3486" s="28" t="s">
        <v>280</v>
      </c>
      <c r="T3486" s="5">
        <v>2000</v>
      </c>
      <c r="U3486" s="233">
        <v>36722</v>
      </c>
      <c r="V3486" s="233" t="str">
        <f t="shared" si="113"/>
        <v>0715</v>
      </c>
      <c r="W3486" s="4">
        <f t="shared" si="114"/>
        <v>2000</v>
      </c>
    </row>
    <row r="3487" spans="19:23" x14ac:dyDescent="0.2">
      <c r="S3487" s="28" t="s">
        <v>281</v>
      </c>
      <c r="T3487" s="5">
        <v>2000</v>
      </c>
      <c r="U3487" s="233">
        <v>36723</v>
      </c>
      <c r="V3487" s="233" t="str">
        <f t="shared" si="113"/>
        <v>0716</v>
      </c>
      <c r="W3487" s="4">
        <f t="shared" si="114"/>
        <v>2000</v>
      </c>
    </row>
    <row r="3488" spans="19:23" x14ac:dyDescent="0.2">
      <c r="S3488" s="28" t="s">
        <v>282</v>
      </c>
      <c r="T3488" s="5">
        <v>2000</v>
      </c>
      <c r="U3488" s="233">
        <v>36724</v>
      </c>
      <c r="V3488" s="233" t="str">
        <f t="shared" si="113"/>
        <v>0717</v>
      </c>
      <c r="W3488" s="4">
        <f t="shared" si="114"/>
        <v>2000</v>
      </c>
    </row>
    <row r="3489" spans="19:23" x14ac:dyDescent="0.2">
      <c r="S3489" s="28" t="s">
        <v>283</v>
      </c>
      <c r="T3489" s="5">
        <v>2000</v>
      </c>
      <c r="U3489" s="233">
        <v>36725</v>
      </c>
      <c r="V3489" s="233" t="str">
        <f t="shared" si="113"/>
        <v>0718</v>
      </c>
      <c r="W3489" s="4">
        <f t="shared" si="114"/>
        <v>2000</v>
      </c>
    </row>
    <row r="3490" spans="19:23" x14ac:dyDescent="0.2">
      <c r="S3490" s="28" t="s">
        <v>284</v>
      </c>
      <c r="T3490" s="5">
        <v>2000</v>
      </c>
      <c r="U3490" s="233">
        <v>36726</v>
      </c>
      <c r="V3490" s="233" t="str">
        <f t="shared" si="113"/>
        <v>0719</v>
      </c>
      <c r="W3490" s="4">
        <f t="shared" si="114"/>
        <v>2000</v>
      </c>
    </row>
    <row r="3491" spans="19:23" x14ac:dyDescent="0.2">
      <c r="S3491" s="28" t="s">
        <v>285</v>
      </c>
      <c r="T3491" s="5">
        <v>2000</v>
      </c>
      <c r="U3491" s="233">
        <v>36727</v>
      </c>
      <c r="V3491" s="233" t="str">
        <f t="shared" si="113"/>
        <v>0720</v>
      </c>
      <c r="W3491" s="4">
        <f t="shared" si="114"/>
        <v>2000</v>
      </c>
    </row>
    <row r="3492" spans="19:23" x14ac:dyDescent="0.2">
      <c r="S3492" s="28" t="s">
        <v>286</v>
      </c>
      <c r="T3492" s="5">
        <v>2000</v>
      </c>
      <c r="U3492" s="233">
        <v>36728</v>
      </c>
      <c r="V3492" s="233" t="str">
        <f t="shared" si="113"/>
        <v>0721</v>
      </c>
      <c r="W3492" s="4">
        <f t="shared" si="114"/>
        <v>2000</v>
      </c>
    </row>
    <row r="3493" spans="19:23" x14ac:dyDescent="0.2">
      <c r="S3493" s="28" t="s">
        <v>287</v>
      </c>
      <c r="T3493" s="5">
        <v>2000</v>
      </c>
      <c r="U3493" s="233">
        <v>36729</v>
      </c>
      <c r="V3493" s="233" t="str">
        <f t="shared" si="113"/>
        <v>0722</v>
      </c>
      <c r="W3493" s="4">
        <f t="shared" si="114"/>
        <v>2000</v>
      </c>
    </row>
    <row r="3494" spans="19:23" x14ac:dyDescent="0.2">
      <c r="S3494" s="28" t="s">
        <v>288</v>
      </c>
      <c r="T3494" s="5">
        <v>2000</v>
      </c>
      <c r="U3494" s="233">
        <v>36730</v>
      </c>
      <c r="V3494" s="233" t="str">
        <f t="shared" si="113"/>
        <v>0723</v>
      </c>
      <c r="W3494" s="4">
        <f t="shared" si="114"/>
        <v>2000</v>
      </c>
    </row>
    <row r="3495" spans="19:23" x14ac:dyDescent="0.2">
      <c r="S3495" s="28" t="s">
        <v>289</v>
      </c>
      <c r="T3495" s="5">
        <v>2000</v>
      </c>
      <c r="U3495" s="233">
        <v>36731</v>
      </c>
      <c r="V3495" s="233" t="str">
        <f t="shared" si="113"/>
        <v>0724</v>
      </c>
      <c r="W3495" s="4">
        <f t="shared" si="114"/>
        <v>2000</v>
      </c>
    </row>
    <row r="3496" spans="19:23" x14ac:dyDescent="0.2">
      <c r="S3496" s="28" t="s">
        <v>290</v>
      </c>
      <c r="T3496" s="5">
        <v>2000</v>
      </c>
      <c r="U3496" s="233">
        <v>36732</v>
      </c>
      <c r="V3496" s="233" t="str">
        <f t="shared" si="113"/>
        <v>0725</v>
      </c>
      <c r="W3496" s="4">
        <f t="shared" si="114"/>
        <v>2000</v>
      </c>
    </row>
    <row r="3497" spans="19:23" x14ac:dyDescent="0.2">
      <c r="S3497" s="28" t="s">
        <v>291</v>
      </c>
      <c r="T3497" s="5">
        <v>2000</v>
      </c>
      <c r="U3497" s="233">
        <v>36733</v>
      </c>
      <c r="V3497" s="233" t="str">
        <f t="shared" si="113"/>
        <v>0726</v>
      </c>
      <c r="W3497" s="4">
        <f t="shared" si="114"/>
        <v>2000</v>
      </c>
    </row>
    <row r="3498" spans="19:23" x14ac:dyDescent="0.2">
      <c r="S3498" s="28" t="s">
        <v>292</v>
      </c>
      <c r="T3498" s="5">
        <v>2000</v>
      </c>
      <c r="U3498" s="233">
        <v>36734</v>
      </c>
      <c r="V3498" s="233" t="str">
        <f t="shared" si="113"/>
        <v>0727</v>
      </c>
      <c r="W3498" s="4">
        <f t="shared" si="114"/>
        <v>2000</v>
      </c>
    </row>
    <row r="3499" spans="19:23" x14ac:dyDescent="0.2">
      <c r="S3499" s="28" t="s">
        <v>293</v>
      </c>
      <c r="T3499" s="5">
        <v>2000</v>
      </c>
      <c r="U3499" s="233">
        <v>36735</v>
      </c>
      <c r="V3499" s="233" t="str">
        <f t="shared" si="113"/>
        <v>0728</v>
      </c>
      <c r="W3499" s="4">
        <f t="shared" si="114"/>
        <v>2000</v>
      </c>
    </row>
    <row r="3500" spans="19:23" x14ac:dyDescent="0.2">
      <c r="S3500" s="28" t="s">
        <v>294</v>
      </c>
      <c r="T3500" s="5">
        <v>2000</v>
      </c>
      <c r="U3500" s="233">
        <v>36736</v>
      </c>
      <c r="V3500" s="233" t="str">
        <f t="shared" si="113"/>
        <v>0729</v>
      </c>
      <c r="W3500" s="4">
        <f t="shared" si="114"/>
        <v>2000</v>
      </c>
    </row>
    <row r="3501" spans="19:23" x14ac:dyDescent="0.2">
      <c r="S3501" s="28" t="s">
        <v>295</v>
      </c>
      <c r="T3501" s="5">
        <v>2000</v>
      </c>
      <c r="U3501" s="233">
        <v>36737</v>
      </c>
      <c r="V3501" s="233" t="str">
        <f t="shared" si="113"/>
        <v>0730</v>
      </c>
      <c r="W3501" s="4">
        <f t="shared" si="114"/>
        <v>2000</v>
      </c>
    </row>
    <row r="3502" spans="19:23" x14ac:dyDescent="0.2">
      <c r="S3502" s="28" t="s">
        <v>296</v>
      </c>
      <c r="T3502" s="5">
        <v>2000</v>
      </c>
      <c r="U3502" s="233">
        <v>36738</v>
      </c>
      <c r="V3502" s="233" t="str">
        <f t="shared" si="113"/>
        <v>0731</v>
      </c>
      <c r="W3502" s="4">
        <f t="shared" si="114"/>
        <v>2000</v>
      </c>
    </row>
    <row r="3503" spans="19:23" x14ac:dyDescent="0.2">
      <c r="S3503" s="28" t="s">
        <v>297</v>
      </c>
      <c r="T3503" s="5">
        <v>2000</v>
      </c>
      <c r="U3503" s="233">
        <v>36739</v>
      </c>
      <c r="V3503" s="233" t="str">
        <f t="shared" si="113"/>
        <v>0801</v>
      </c>
      <c r="W3503" s="4">
        <f t="shared" si="114"/>
        <v>2000</v>
      </c>
    </row>
    <row r="3504" spans="19:23" x14ac:dyDescent="0.2">
      <c r="S3504" s="28" t="s">
        <v>298</v>
      </c>
      <c r="T3504" s="5">
        <v>2000</v>
      </c>
      <c r="U3504" s="233">
        <v>36740</v>
      </c>
      <c r="V3504" s="233" t="str">
        <f t="shared" si="113"/>
        <v>0802</v>
      </c>
      <c r="W3504" s="4">
        <f t="shared" si="114"/>
        <v>2000</v>
      </c>
    </row>
    <row r="3505" spans="19:23" x14ac:dyDescent="0.2">
      <c r="S3505" s="28" t="s">
        <v>299</v>
      </c>
      <c r="T3505" s="5">
        <v>2000</v>
      </c>
      <c r="U3505" s="233">
        <v>36741</v>
      </c>
      <c r="V3505" s="233" t="str">
        <f t="shared" si="113"/>
        <v>0803</v>
      </c>
      <c r="W3505" s="4">
        <f t="shared" si="114"/>
        <v>2000</v>
      </c>
    </row>
    <row r="3506" spans="19:23" x14ac:dyDescent="0.2">
      <c r="S3506" s="28" t="s">
        <v>300</v>
      </c>
      <c r="T3506" s="5">
        <v>2000</v>
      </c>
      <c r="U3506" s="233">
        <v>36742</v>
      </c>
      <c r="V3506" s="233" t="str">
        <f t="shared" si="113"/>
        <v>0804</v>
      </c>
      <c r="W3506" s="4">
        <f t="shared" si="114"/>
        <v>2000</v>
      </c>
    </row>
    <row r="3507" spans="19:23" x14ac:dyDescent="0.2">
      <c r="S3507" s="28" t="s">
        <v>301</v>
      </c>
      <c r="T3507" s="5">
        <v>2000</v>
      </c>
      <c r="U3507" s="233">
        <v>36743</v>
      </c>
      <c r="V3507" s="233" t="str">
        <f t="shared" si="113"/>
        <v>0805</v>
      </c>
      <c r="W3507" s="4">
        <f t="shared" si="114"/>
        <v>2000</v>
      </c>
    </row>
    <row r="3508" spans="19:23" x14ac:dyDescent="0.2">
      <c r="S3508" s="28" t="s">
        <v>302</v>
      </c>
      <c r="T3508" s="5">
        <v>2000</v>
      </c>
      <c r="U3508" s="233">
        <v>36744</v>
      </c>
      <c r="V3508" s="233" t="str">
        <f t="shared" si="113"/>
        <v>0806</v>
      </c>
      <c r="W3508" s="4">
        <f t="shared" si="114"/>
        <v>2000</v>
      </c>
    </row>
    <row r="3509" spans="19:23" x14ac:dyDescent="0.2">
      <c r="S3509" s="28" t="s">
        <v>303</v>
      </c>
      <c r="T3509" s="5">
        <v>2000</v>
      </c>
      <c r="U3509" s="233">
        <v>36745</v>
      </c>
      <c r="V3509" s="233" t="str">
        <f t="shared" si="113"/>
        <v>0807</v>
      </c>
      <c r="W3509" s="4">
        <f t="shared" si="114"/>
        <v>2000</v>
      </c>
    </row>
    <row r="3510" spans="19:23" x14ac:dyDescent="0.2">
      <c r="S3510" s="28" t="s">
        <v>304</v>
      </c>
      <c r="T3510" s="5">
        <v>2000</v>
      </c>
      <c r="U3510" s="233">
        <v>36746</v>
      </c>
      <c r="V3510" s="233" t="str">
        <f t="shared" si="113"/>
        <v>0808</v>
      </c>
      <c r="W3510" s="4">
        <f t="shared" si="114"/>
        <v>2000</v>
      </c>
    </row>
    <row r="3511" spans="19:23" x14ac:dyDescent="0.2">
      <c r="S3511" s="28" t="s">
        <v>305</v>
      </c>
      <c r="T3511" s="5">
        <v>2000</v>
      </c>
      <c r="U3511" s="233">
        <v>36747</v>
      </c>
      <c r="V3511" s="233" t="str">
        <f t="shared" si="113"/>
        <v>0809</v>
      </c>
      <c r="W3511" s="4">
        <f t="shared" si="114"/>
        <v>2000</v>
      </c>
    </row>
    <row r="3512" spans="19:23" x14ac:dyDescent="0.2">
      <c r="S3512" s="28" t="s">
        <v>306</v>
      </c>
      <c r="T3512" s="5">
        <v>2000</v>
      </c>
      <c r="U3512" s="233">
        <v>36748</v>
      </c>
      <c r="V3512" s="233" t="str">
        <f t="shared" si="113"/>
        <v>0810</v>
      </c>
      <c r="W3512" s="4">
        <f t="shared" si="114"/>
        <v>2000</v>
      </c>
    </row>
    <row r="3513" spans="19:23" x14ac:dyDescent="0.2">
      <c r="S3513" s="28" t="s">
        <v>307</v>
      </c>
      <c r="T3513" s="5">
        <v>2000</v>
      </c>
      <c r="U3513" s="233">
        <v>36749</v>
      </c>
      <c r="V3513" s="233" t="str">
        <f t="shared" si="113"/>
        <v>0811</v>
      </c>
      <c r="W3513" s="4">
        <f t="shared" si="114"/>
        <v>2000</v>
      </c>
    </row>
    <row r="3514" spans="19:23" x14ac:dyDescent="0.2">
      <c r="S3514" s="28" t="s">
        <v>308</v>
      </c>
      <c r="T3514" s="5">
        <v>2000</v>
      </c>
      <c r="U3514" s="233">
        <v>36750</v>
      </c>
      <c r="V3514" s="233" t="str">
        <f t="shared" si="113"/>
        <v>0812</v>
      </c>
      <c r="W3514" s="4">
        <f t="shared" si="114"/>
        <v>2000</v>
      </c>
    </row>
    <row r="3515" spans="19:23" x14ac:dyDescent="0.2">
      <c r="S3515" s="28" t="s">
        <v>309</v>
      </c>
      <c r="T3515" s="5">
        <v>2000</v>
      </c>
      <c r="U3515" s="233">
        <v>36751</v>
      </c>
      <c r="V3515" s="233" t="str">
        <f t="shared" si="113"/>
        <v>0813</v>
      </c>
      <c r="W3515" s="4">
        <f t="shared" si="114"/>
        <v>2000</v>
      </c>
    </row>
    <row r="3516" spans="19:23" x14ac:dyDescent="0.2">
      <c r="S3516" s="28" t="s">
        <v>310</v>
      </c>
      <c r="T3516" s="5">
        <v>2000</v>
      </c>
      <c r="U3516" s="233">
        <v>36752</v>
      </c>
      <c r="V3516" s="233" t="str">
        <f t="shared" si="113"/>
        <v>0814</v>
      </c>
      <c r="W3516" s="4">
        <f t="shared" si="114"/>
        <v>2000</v>
      </c>
    </row>
    <row r="3517" spans="19:23" x14ac:dyDescent="0.2">
      <c r="S3517" s="28" t="s">
        <v>311</v>
      </c>
      <c r="T3517" s="5">
        <v>2000</v>
      </c>
      <c r="U3517" s="233">
        <v>36753</v>
      </c>
      <c r="V3517" s="233" t="str">
        <f t="shared" si="113"/>
        <v>0815</v>
      </c>
      <c r="W3517" s="4">
        <f t="shared" si="114"/>
        <v>2000</v>
      </c>
    </row>
    <row r="3518" spans="19:23" x14ac:dyDescent="0.2">
      <c r="S3518" s="28" t="s">
        <v>312</v>
      </c>
      <c r="T3518" s="5">
        <v>2000</v>
      </c>
      <c r="U3518" s="233">
        <v>36754</v>
      </c>
      <c r="V3518" s="233" t="str">
        <f t="shared" si="113"/>
        <v>0816</v>
      </c>
      <c r="W3518" s="4">
        <f t="shared" si="114"/>
        <v>2000</v>
      </c>
    </row>
    <row r="3519" spans="19:23" x14ac:dyDescent="0.2">
      <c r="S3519" s="28" t="s">
        <v>313</v>
      </c>
      <c r="T3519" s="5">
        <v>2000</v>
      </c>
      <c r="U3519" s="233">
        <v>36755</v>
      </c>
      <c r="V3519" s="233" t="str">
        <f t="shared" si="113"/>
        <v>0817</v>
      </c>
      <c r="W3519" s="4">
        <f t="shared" si="114"/>
        <v>2000</v>
      </c>
    </row>
    <row r="3520" spans="19:23" x14ac:dyDescent="0.2">
      <c r="S3520" s="28" t="s">
        <v>314</v>
      </c>
      <c r="T3520" s="5">
        <v>2000</v>
      </c>
      <c r="U3520" s="233">
        <v>36756</v>
      </c>
      <c r="V3520" s="233" t="str">
        <f t="shared" si="113"/>
        <v>0818</v>
      </c>
      <c r="W3520" s="4">
        <f t="shared" si="114"/>
        <v>2000</v>
      </c>
    </row>
    <row r="3521" spans="19:23" x14ac:dyDescent="0.2">
      <c r="S3521" s="28" t="s">
        <v>315</v>
      </c>
      <c r="T3521" s="5">
        <v>2000</v>
      </c>
      <c r="U3521" s="233">
        <v>36757</v>
      </c>
      <c r="V3521" s="233" t="str">
        <f t="shared" si="113"/>
        <v>0819</v>
      </c>
      <c r="W3521" s="4">
        <f t="shared" si="114"/>
        <v>2000</v>
      </c>
    </row>
    <row r="3522" spans="19:23" x14ac:dyDescent="0.2">
      <c r="S3522" s="28" t="s">
        <v>316</v>
      </c>
      <c r="T3522" s="5">
        <v>2000</v>
      </c>
      <c r="U3522" s="233">
        <v>36758</v>
      </c>
      <c r="V3522" s="233" t="str">
        <f t="shared" si="113"/>
        <v>0820</v>
      </c>
      <c r="W3522" s="4">
        <f t="shared" si="114"/>
        <v>2000</v>
      </c>
    </row>
    <row r="3523" spans="19:23" x14ac:dyDescent="0.2">
      <c r="S3523" s="28" t="s">
        <v>317</v>
      </c>
      <c r="T3523" s="5">
        <v>2000</v>
      </c>
      <c r="U3523" s="233">
        <v>36759</v>
      </c>
      <c r="V3523" s="233" t="str">
        <f t="shared" si="113"/>
        <v>0821</v>
      </c>
      <c r="W3523" s="4">
        <f t="shared" si="114"/>
        <v>2000</v>
      </c>
    </row>
    <row r="3524" spans="19:23" x14ac:dyDescent="0.2">
      <c r="S3524" s="28" t="s">
        <v>318</v>
      </c>
      <c r="T3524" s="5">
        <v>2000</v>
      </c>
      <c r="U3524" s="233">
        <v>36760</v>
      </c>
      <c r="V3524" s="233" t="str">
        <f t="shared" ref="V3524:V3587" si="115">TEXT(MONTH(U3524),"00") &amp;TEXT(DAY(U3524),"00")</f>
        <v>0822</v>
      </c>
      <c r="W3524" s="4">
        <f t="shared" ref="W3524:W3587" si="116">YEAR(U3524)</f>
        <v>2000</v>
      </c>
    </row>
    <row r="3525" spans="19:23" x14ac:dyDescent="0.2">
      <c r="S3525" s="28" t="s">
        <v>319</v>
      </c>
      <c r="T3525" s="5">
        <v>2000</v>
      </c>
      <c r="U3525" s="233">
        <v>36761</v>
      </c>
      <c r="V3525" s="233" t="str">
        <f t="shared" si="115"/>
        <v>0823</v>
      </c>
      <c r="W3525" s="4">
        <f t="shared" si="116"/>
        <v>2000</v>
      </c>
    </row>
    <row r="3526" spans="19:23" x14ac:dyDescent="0.2">
      <c r="S3526" s="28" t="s">
        <v>320</v>
      </c>
      <c r="T3526" s="5">
        <v>2000</v>
      </c>
      <c r="U3526" s="233">
        <v>36762</v>
      </c>
      <c r="V3526" s="233" t="str">
        <f t="shared" si="115"/>
        <v>0824</v>
      </c>
      <c r="W3526" s="4">
        <f t="shared" si="116"/>
        <v>2000</v>
      </c>
    </row>
    <row r="3527" spans="19:23" x14ac:dyDescent="0.2">
      <c r="S3527" s="28" t="s">
        <v>321</v>
      </c>
      <c r="T3527" s="5">
        <v>2000</v>
      </c>
      <c r="U3527" s="233">
        <v>36763</v>
      </c>
      <c r="V3527" s="233" t="str">
        <f t="shared" si="115"/>
        <v>0825</v>
      </c>
      <c r="W3527" s="4">
        <f t="shared" si="116"/>
        <v>2000</v>
      </c>
    </row>
    <row r="3528" spans="19:23" x14ac:dyDescent="0.2">
      <c r="S3528" s="28" t="s">
        <v>322</v>
      </c>
      <c r="T3528" s="5">
        <v>2000</v>
      </c>
      <c r="U3528" s="233">
        <v>36764</v>
      </c>
      <c r="V3528" s="233" t="str">
        <f t="shared" si="115"/>
        <v>0826</v>
      </c>
      <c r="W3528" s="4">
        <f t="shared" si="116"/>
        <v>2000</v>
      </c>
    </row>
    <row r="3529" spans="19:23" x14ac:dyDescent="0.2">
      <c r="S3529" s="28" t="s">
        <v>323</v>
      </c>
      <c r="T3529" s="5">
        <v>2000</v>
      </c>
      <c r="U3529" s="233">
        <v>36765</v>
      </c>
      <c r="V3529" s="233" t="str">
        <f t="shared" si="115"/>
        <v>0827</v>
      </c>
      <c r="W3529" s="4">
        <f t="shared" si="116"/>
        <v>2000</v>
      </c>
    </row>
    <row r="3530" spans="19:23" x14ac:dyDescent="0.2">
      <c r="S3530" s="28" t="s">
        <v>324</v>
      </c>
      <c r="T3530" s="5">
        <v>2000</v>
      </c>
      <c r="U3530" s="233">
        <v>36766</v>
      </c>
      <c r="V3530" s="233" t="str">
        <f t="shared" si="115"/>
        <v>0828</v>
      </c>
      <c r="W3530" s="4">
        <f t="shared" si="116"/>
        <v>2000</v>
      </c>
    </row>
    <row r="3531" spans="19:23" x14ac:dyDescent="0.2">
      <c r="S3531" s="28" t="s">
        <v>325</v>
      </c>
      <c r="T3531" s="5">
        <v>2000</v>
      </c>
      <c r="U3531" s="233">
        <v>36767</v>
      </c>
      <c r="V3531" s="233" t="str">
        <f t="shared" si="115"/>
        <v>0829</v>
      </c>
      <c r="W3531" s="4">
        <f t="shared" si="116"/>
        <v>2000</v>
      </c>
    </row>
    <row r="3532" spans="19:23" x14ac:dyDescent="0.2">
      <c r="S3532" s="28" t="s">
        <v>326</v>
      </c>
      <c r="T3532" s="5">
        <v>2000</v>
      </c>
      <c r="U3532" s="233">
        <v>36768</v>
      </c>
      <c r="V3532" s="233" t="str">
        <f t="shared" si="115"/>
        <v>0830</v>
      </c>
      <c r="W3532" s="4">
        <f t="shared" si="116"/>
        <v>2000</v>
      </c>
    </row>
    <row r="3533" spans="19:23" x14ac:dyDescent="0.2">
      <c r="S3533" s="28" t="s">
        <v>327</v>
      </c>
      <c r="T3533" s="5">
        <v>2000</v>
      </c>
      <c r="U3533" s="233">
        <v>36769</v>
      </c>
      <c r="V3533" s="233" t="str">
        <f t="shared" si="115"/>
        <v>0831</v>
      </c>
      <c r="W3533" s="4">
        <f t="shared" si="116"/>
        <v>2000</v>
      </c>
    </row>
    <row r="3534" spans="19:23" x14ac:dyDescent="0.2">
      <c r="S3534" s="28" t="s">
        <v>328</v>
      </c>
      <c r="T3534" s="5">
        <v>2000</v>
      </c>
      <c r="U3534" s="233">
        <v>36770</v>
      </c>
      <c r="V3534" s="233" t="str">
        <f t="shared" si="115"/>
        <v>0901</v>
      </c>
      <c r="W3534" s="4">
        <f t="shared" si="116"/>
        <v>2000</v>
      </c>
    </row>
    <row r="3535" spans="19:23" x14ac:dyDescent="0.2">
      <c r="S3535" s="28" t="s">
        <v>329</v>
      </c>
      <c r="T3535" s="5">
        <v>2000</v>
      </c>
      <c r="U3535" s="233">
        <v>36771</v>
      </c>
      <c r="V3535" s="233" t="str">
        <f t="shared" si="115"/>
        <v>0902</v>
      </c>
      <c r="W3535" s="4">
        <f t="shared" si="116"/>
        <v>2000</v>
      </c>
    </row>
    <row r="3536" spans="19:23" x14ac:dyDescent="0.2">
      <c r="S3536" s="28" t="s">
        <v>330</v>
      </c>
      <c r="T3536" s="5">
        <v>2000</v>
      </c>
      <c r="U3536" s="233">
        <v>36772</v>
      </c>
      <c r="V3536" s="233" t="str">
        <f t="shared" si="115"/>
        <v>0903</v>
      </c>
      <c r="W3536" s="4">
        <f t="shared" si="116"/>
        <v>2000</v>
      </c>
    </row>
    <row r="3537" spans="19:23" x14ac:dyDescent="0.2">
      <c r="S3537" s="28" t="s">
        <v>331</v>
      </c>
      <c r="T3537" s="5">
        <v>2000</v>
      </c>
      <c r="U3537" s="233">
        <v>36773</v>
      </c>
      <c r="V3537" s="233" t="str">
        <f t="shared" si="115"/>
        <v>0904</v>
      </c>
      <c r="W3537" s="4">
        <f t="shared" si="116"/>
        <v>2000</v>
      </c>
    </row>
    <row r="3538" spans="19:23" x14ac:dyDescent="0.2">
      <c r="S3538" s="28" t="s">
        <v>332</v>
      </c>
      <c r="T3538" s="5">
        <v>2000</v>
      </c>
      <c r="U3538" s="233">
        <v>36774</v>
      </c>
      <c r="V3538" s="233" t="str">
        <f t="shared" si="115"/>
        <v>0905</v>
      </c>
      <c r="W3538" s="4">
        <f t="shared" si="116"/>
        <v>2000</v>
      </c>
    </row>
    <row r="3539" spans="19:23" x14ac:dyDescent="0.2">
      <c r="S3539" s="28" t="s">
        <v>333</v>
      </c>
      <c r="T3539" s="5">
        <v>2000</v>
      </c>
      <c r="U3539" s="233">
        <v>36775</v>
      </c>
      <c r="V3539" s="233" t="str">
        <f t="shared" si="115"/>
        <v>0906</v>
      </c>
      <c r="W3539" s="4">
        <f t="shared" si="116"/>
        <v>2000</v>
      </c>
    </row>
    <row r="3540" spans="19:23" x14ac:dyDescent="0.2">
      <c r="S3540" s="28" t="s">
        <v>334</v>
      </c>
      <c r="T3540" s="5">
        <v>2000</v>
      </c>
      <c r="U3540" s="233">
        <v>36776</v>
      </c>
      <c r="V3540" s="233" t="str">
        <f t="shared" si="115"/>
        <v>0907</v>
      </c>
      <c r="W3540" s="4">
        <f t="shared" si="116"/>
        <v>2000</v>
      </c>
    </row>
    <row r="3541" spans="19:23" x14ac:dyDescent="0.2">
      <c r="S3541" s="28" t="s">
        <v>335</v>
      </c>
      <c r="T3541" s="5">
        <v>2000</v>
      </c>
      <c r="U3541" s="233">
        <v>36777</v>
      </c>
      <c r="V3541" s="233" t="str">
        <f t="shared" si="115"/>
        <v>0908</v>
      </c>
      <c r="W3541" s="4">
        <f t="shared" si="116"/>
        <v>2000</v>
      </c>
    </row>
    <row r="3542" spans="19:23" x14ac:dyDescent="0.2">
      <c r="S3542" s="28" t="s">
        <v>336</v>
      </c>
      <c r="T3542" s="5">
        <v>2000</v>
      </c>
      <c r="U3542" s="233">
        <v>36778</v>
      </c>
      <c r="V3542" s="233" t="str">
        <f t="shared" si="115"/>
        <v>0909</v>
      </c>
      <c r="W3542" s="4">
        <f t="shared" si="116"/>
        <v>2000</v>
      </c>
    </row>
    <row r="3543" spans="19:23" x14ac:dyDescent="0.2">
      <c r="S3543" s="28" t="s">
        <v>337</v>
      </c>
      <c r="T3543" s="5">
        <v>2000</v>
      </c>
      <c r="U3543" s="233">
        <v>36779</v>
      </c>
      <c r="V3543" s="233" t="str">
        <f t="shared" si="115"/>
        <v>0910</v>
      </c>
      <c r="W3543" s="4">
        <f t="shared" si="116"/>
        <v>2000</v>
      </c>
    </row>
    <row r="3544" spans="19:23" x14ac:dyDescent="0.2">
      <c r="S3544" s="28" t="s">
        <v>338</v>
      </c>
      <c r="T3544" s="5">
        <v>2000</v>
      </c>
      <c r="U3544" s="233">
        <v>36780</v>
      </c>
      <c r="V3544" s="233" t="str">
        <f t="shared" si="115"/>
        <v>0911</v>
      </c>
      <c r="W3544" s="4">
        <f t="shared" si="116"/>
        <v>2000</v>
      </c>
    </row>
    <row r="3545" spans="19:23" x14ac:dyDescent="0.2">
      <c r="S3545" s="28" t="s">
        <v>339</v>
      </c>
      <c r="T3545" s="5">
        <v>2000</v>
      </c>
      <c r="U3545" s="233">
        <v>36781</v>
      </c>
      <c r="V3545" s="233" t="str">
        <f t="shared" si="115"/>
        <v>0912</v>
      </c>
      <c r="W3545" s="4">
        <f t="shared" si="116"/>
        <v>2000</v>
      </c>
    </row>
    <row r="3546" spans="19:23" x14ac:dyDescent="0.2">
      <c r="S3546" s="28" t="s">
        <v>340</v>
      </c>
      <c r="T3546" s="5">
        <v>2000</v>
      </c>
      <c r="U3546" s="233">
        <v>36782</v>
      </c>
      <c r="V3546" s="233" t="str">
        <f t="shared" si="115"/>
        <v>0913</v>
      </c>
      <c r="W3546" s="4">
        <f t="shared" si="116"/>
        <v>2000</v>
      </c>
    </row>
    <row r="3547" spans="19:23" x14ac:dyDescent="0.2">
      <c r="S3547" s="28" t="s">
        <v>341</v>
      </c>
      <c r="T3547" s="5">
        <v>2000</v>
      </c>
      <c r="U3547" s="233">
        <v>36783</v>
      </c>
      <c r="V3547" s="233" t="str">
        <f t="shared" si="115"/>
        <v>0914</v>
      </c>
      <c r="W3547" s="4">
        <f t="shared" si="116"/>
        <v>2000</v>
      </c>
    </row>
    <row r="3548" spans="19:23" x14ac:dyDescent="0.2">
      <c r="S3548" s="28" t="s">
        <v>342</v>
      </c>
      <c r="T3548" s="5">
        <v>2000</v>
      </c>
      <c r="U3548" s="233">
        <v>36784</v>
      </c>
      <c r="V3548" s="233" t="str">
        <f t="shared" si="115"/>
        <v>0915</v>
      </c>
      <c r="W3548" s="4">
        <f t="shared" si="116"/>
        <v>2000</v>
      </c>
    </row>
    <row r="3549" spans="19:23" x14ac:dyDescent="0.2">
      <c r="S3549" s="28" t="s">
        <v>343</v>
      </c>
      <c r="T3549" s="5">
        <v>2000</v>
      </c>
      <c r="U3549" s="233">
        <v>36785</v>
      </c>
      <c r="V3549" s="233" t="str">
        <f t="shared" si="115"/>
        <v>0916</v>
      </c>
      <c r="W3549" s="4">
        <f t="shared" si="116"/>
        <v>2000</v>
      </c>
    </row>
    <row r="3550" spans="19:23" x14ac:dyDescent="0.2">
      <c r="S3550" s="28" t="s">
        <v>344</v>
      </c>
      <c r="T3550" s="5">
        <v>2000</v>
      </c>
      <c r="U3550" s="233">
        <v>36786</v>
      </c>
      <c r="V3550" s="233" t="str">
        <f t="shared" si="115"/>
        <v>0917</v>
      </c>
      <c r="W3550" s="4">
        <f t="shared" si="116"/>
        <v>2000</v>
      </c>
    </row>
    <row r="3551" spans="19:23" x14ac:dyDescent="0.2">
      <c r="S3551" s="28" t="s">
        <v>345</v>
      </c>
      <c r="T3551" s="5">
        <v>2000</v>
      </c>
      <c r="U3551" s="233">
        <v>36787</v>
      </c>
      <c r="V3551" s="233" t="str">
        <f t="shared" si="115"/>
        <v>0918</v>
      </c>
      <c r="W3551" s="4">
        <f t="shared" si="116"/>
        <v>2000</v>
      </c>
    </row>
    <row r="3552" spans="19:23" x14ac:dyDescent="0.2">
      <c r="S3552" s="28" t="s">
        <v>346</v>
      </c>
      <c r="T3552" s="5">
        <v>2000</v>
      </c>
      <c r="U3552" s="233">
        <v>36788</v>
      </c>
      <c r="V3552" s="233" t="str">
        <f t="shared" si="115"/>
        <v>0919</v>
      </c>
      <c r="W3552" s="4">
        <f t="shared" si="116"/>
        <v>2000</v>
      </c>
    </row>
    <row r="3553" spans="19:23" x14ac:dyDescent="0.2">
      <c r="S3553" s="28" t="s">
        <v>347</v>
      </c>
      <c r="T3553" s="5">
        <v>2000</v>
      </c>
      <c r="U3553" s="233">
        <v>36789</v>
      </c>
      <c r="V3553" s="233" t="str">
        <f t="shared" si="115"/>
        <v>0920</v>
      </c>
      <c r="W3553" s="4">
        <f t="shared" si="116"/>
        <v>2000</v>
      </c>
    </row>
    <row r="3554" spans="19:23" x14ac:dyDescent="0.2">
      <c r="S3554" s="28" t="s">
        <v>348</v>
      </c>
      <c r="T3554" s="5">
        <v>2000</v>
      </c>
      <c r="U3554" s="233">
        <v>36790</v>
      </c>
      <c r="V3554" s="233" t="str">
        <f t="shared" si="115"/>
        <v>0921</v>
      </c>
      <c r="W3554" s="4">
        <f t="shared" si="116"/>
        <v>2000</v>
      </c>
    </row>
    <row r="3555" spans="19:23" x14ac:dyDescent="0.2">
      <c r="S3555" s="28" t="s">
        <v>349</v>
      </c>
      <c r="T3555" s="5">
        <v>2000</v>
      </c>
      <c r="U3555" s="233">
        <v>36791</v>
      </c>
      <c r="V3555" s="233" t="str">
        <f t="shared" si="115"/>
        <v>0922</v>
      </c>
      <c r="W3555" s="4">
        <f t="shared" si="116"/>
        <v>2000</v>
      </c>
    </row>
    <row r="3556" spans="19:23" x14ac:dyDescent="0.2">
      <c r="S3556" s="28" t="s">
        <v>350</v>
      </c>
      <c r="T3556" s="5">
        <v>2000</v>
      </c>
      <c r="U3556" s="233">
        <v>36792</v>
      </c>
      <c r="V3556" s="233" t="str">
        <f t="shared" si="115"/>
        <v>0923</v>
      </c>
      <c r="W3556" s="4">
        <f t="shared" si="116"/>
        <v>2000</v>
      </c>
    </row>
    <row r="3557" spans="19:23" x14ac:dyDescent="0.2">
      <c r="S3557" s="28" t="s">
        <v>351</v>
      </c>
      <c r="T3557" s="5">
        <v>2000</v>
      </c>
      <c r="U3557" s="233">
        <v>36793</v>
      </c>
      <c r="V3557" s="233" t="str">
        <f t="shared" si="115"/>
        <v>0924</v>
      </c>
      <c r="W3557" s="4">
        <f t="shared" si="116"/>
        <v>2000</v>
      </c>
    </row>
    <row r="3558" spans="19:23" x14ac:dyDescent="0.2">
      <c r="S3558" s="28" t="s">
        <v>352</v>
      </c>
      <c r="T3558" s="5">
        <v>2000</v>
      </c>
      <c r="U3558" s="233">
        <v>36794</v>
      </c>
      <c r="V3558" s="233" t="str">
        <f t="shared" si="115"/>
        <v>0925</v>
      </c>
      <c r="W3558" s="4">
        <f t="shared" si="116"/>
        <v>2000</v>
      </c>
    </row>
    <row r="3559" spans="19:23" x14ac:dyDescent="0.2">
      <c r="S3559" s="28" t="s">
        <v>353</v>
      </c>
      <c r="T3559" s="5">
        <v>2000</v>
      </c>
      <c r="U3559" s="233">
        <v>36795</v>
      </c>
      <c r="V3559" s="233" t="str">
        <f t="shared" si="115"/>
        <v>0926</v>
      </c>
      <c r="W3559" s="4">
        <f t="shared" si="116"/>
        <v>2000</v>
      </c>
    </row>
    <row r="3560" spans="19:23" x14ac:dyDescent="0.2">
      <c r="S3560" s="28" t="s">
        <v>354</v>
      </c>
      <c r="T3560" s="5">
        <v>2000</v>
      </c>
      <c r="U3560" s="233">
        <v>36796</v>
      </c>
      <c r="V3560" s="233" t="str">
        <f t="shared" si="115"/>
        <v>0927</v>
      </c>
      <c r="W3560" s="4">
        <f t="shared" si="116"/>
        <v>2000</v>
      </c>
    </row>
    <row r="3561" spans="19:23" x14ac:dyDescent="0.2">
      <c r="S3561" s="28" t="s">
        <v>355</v>
      </c>
      <c r="T3561" s="5">
        <v>2000</v>
      </c>
      <c r="U3561" s="233">
        <v>36797</v>
      </c>
      <c r="V3561" s="233" t="str">
        <f t="shared" si="115"/>
        <v>0928</v>
      </c>
      <c r="W3561" s="4">
        <f t="shared" si="116"/>
        <v>2000</v>
      </c>
    </row>
    <row r="3562" spans="19:23" x14ac:dyDescent="0.2">
      <c r="S3562" s="28" t="s">
        <v>356</v>
      </c>
      <c r="T3562" s="5">
        <v>2000</v>
      </c>
      <c r="U3562" s="233">
        <v>36798</v>
      </c>
      <c r="V3562" s="233" t="str">
        <f t="shared" si="115"/>
        <v>0929</v>
      </c>
      <c r="W3562" s="4">
        <f t="shared" si="116"/>
        <v>2000</v>
      </c>
    </row>
    <row r="3563" spans="19:23" x14ac:dyDescent="0.2">
      <c r="S3563" s="28" t="s">
        <v>357</v>
      </c>
      <c r="T3563" s="5">
        <v>2000</v>
      </c>
      <c r="U3563" s="233">
        <v>36799</v>
      </c>
      <c r="V3563" s="233" t="str">
        <f t="shared" si="115"/>
        <v>0930</v>
      </c>
      <c r="W3563" s="4">
        <f t="shared" si="116"/>
        <v>2000</v>
      </c>
    </row>
    <row r="3564" spans="19:23" x14ac:dyDescent="0.2">
      <c r="S3564" s="28" t="s">
        <v>358</v>
      </c>
      <c r="T3564" s="5">
        <v>2000</v>
      </c>
      <c r="U3564" s="233">
        <v>36800</v>
      </c>
      <c r="V3564" s="233" t="str">
        <f t="shared" si="115"/>
        <v>1001</v>
      </c>
      <c r="W3564" s="4">
        <f t="shared" si="116"/>
        <v>2000</v>
      </c>
    </row>
    <row r="3565" spans="19:23" x14ac:dyDescent="0.2">
      <c r="S3565" s="28" t="s">
        <v>359</v>
      </c>
      <c r="T3565" s="5">
        <v>2000</v>
      </c>
      <c r="U3565" s="233">
        <v>36801</v>
      </c>
      <c r="V3565" s="233" t="str">
        <f t="shared" si="115"/>
        <v>1002</v>
      </c>
      <c r="W3565" s="4">
        <f t="shared" si="116"/>
        <v>2000</v>
      </c>
    </row>
    <row r="3566" spans="19:23" x14ac:dyDescent="0.2">
      <c r="S3566" s="28" t="s">
        <v>360</v>
      </c>
      <c r="T3566" s="5">
        <v>2000</v>
      </c>
      <c r="U3566" s="233">
        <v>36802</v>
      </c>
      <c r="V3566" s="233" t="str">
        <f t="shared" si="115"/>
        <v>1003</v>
      </c>
      <c r="W3566" s="4">
        <f t="shared" si="116"/>
        <v>2000</v>
      </c>
    </row>
    <row r="3567" spans="19:23" x14ac:dyDescent="0.2">
      <c r="S3567" s="28" t="s">
        <v>361</v>
      </c>
      <c r="T3567" s="5">
        <v>2000</v>
      </c>
      <c r="U3567" s="233">
        <v>36803</v>
      </c>
      <c r="V3567" s="233" t="str">
        <f t="shared" si="115"/>
        <v>1004</v>
      </c>
      <c r="W3567" s="4">
        <f t="shared" si="116"/>
        <v>2000</v>
      </c>
    </row>
    <row r="3568" spans="19:23" x14ac:dyDescent="0.2">
      <c r="S3568" s="28" t="s">
        <v>362</v>
      </c>
      <c r="T3568" s="5">
        <v>2000</v>
      </c>
      <c r="U3568" s="233">
        <v>36804</v>
      </c>
      <c r="V3568" s="233" t="str">
        <f t="shared" si="115"/>
        <v>1005</v>
      </c>
      <c r="W3568" s="4">
        <f t="shared" si="116"/>
        <v>2000</v>
      </c>
    </row>
    <row r="3569" spans="19:23" x14ac:dyDescent="0.2">
      <c r="S3569" s="28" t="s">
        <v>363</v>
      </c>
      <c r="T3569" s="5">
        <v>2000</v>
      </c>
      <c r="U3569" s="233">
        <v>36805</v>
      </c>
      <c r="V3569" s="233" t="str">
        <f t="shared" si="115"/>
        <v>1006</v>
      </c>
      <c r="W3569" s="4">
        <f t="shared" si="116"/>
        <v>2000</v>
      </c>
    </row>
    <row r="3570" spans="19:23" x14ac:dyDescent="0.2">
      <c r="S3570" s="28" t="s">
        <v>364</v>
      </c>
      <c r="T3570" s="5">
        <v>2000</v>
      </c>
      <c r="U3570" s="233">
        <v>36806</v>
      </c>
      <c r="V3570" s="233" t="str">
        <f t="shared" si="115"/>
        <v>1007</v>
      </c>
      <c r="W3570" s="4">
        <f t="shared" si="116"/>
        <v>2000</v>
      </c>
    </row>
    <row r="3571" spans="19:23" x14ac:dyDescent="0.2">
      <c r="S3571" s="28" t="s">
        <v>365</v>
      </c>
      <c r="T3571" s="5">
        <v>2000</v>
      </c>
      <c r="U3571" s="233">
        <v>36807</v>
      </c>
      <c r="V3571" s="233" t="str">
        <f t="shared" si="115"/>
        <v>1008</v>
      </c>
      <c r="W3571" s="4">
        <f t="shared" si="116"/>
        <v>2000</v>
      </c>
    </row>
    <row r="3572" spans="19:23" x14ac:dyDescent="0.2">
      <c r="S3572" s="28" t="s">
        <v>366</v>
      </c>
      <c r="T3572" s="5">
        <v>2000</v>
      </c>
      <c r="U3572" s="233">
        <v>36808</v>
      </c>
      <c r="V3572" s="233" t="str">
        <f t="shared" si="115"/>
        <v>1009</v>
      </c>
      <c r="W3572" s="4">
        <f t="shared" si="116"/>
        <v>2000</v>
      </c>
    </row>
    <row r="3573" spans="19:23" x14ac:dyDescent="0.2">
      <c r="S3573" s="28" t="s">
        <v>367</v>
      </c>
      <c r="T3573" s="5">
        <v>2000</v>
      </c>
      <c r="U3573" s="233">
        <v>36809</v>
      </c>
      <c r="V3573" s="233" t="str">
        <f t="shared" si="115"/>
        <v>1010</v>
      </c>
      <c r="W3573" s="4">
        <f t="shared" si="116"/>
        <v>2000</v>
      </c>
    </row>
    <row r="3574" spans="19:23" x14ac:dyDescent="0.2">
      <c r="S3574" s="28" t="s">
        <v>368</v>
      </c>
      <c r="T3574" s="5">
        <v>2000</v>
      </c>
      <c r="U3574" s="233">
        <v>36810</v>
      </c>
      <c r="V3574" s="233" t="str">
        <f t="shared" si="115"/>
        <v>1011</v>
      </c>
      <c r="W3574" s="4">
        <f t="shared" si="116"/>
        <v>2000</v>
      </c>
    </row>
    <row r="3575" spans="19:23" x14ac:dyDescent="0.2">
      <c r="S3575" s="28" t="s">
        <v>369</v>
      </c>
      <c r="T3575" s="5">
        <v>2000</v>
      </c>
      <c r="U3575" s="233">
        <v>36811</v>
      </c>
      <c r="V3575" s="233" t="str">
        <f t="shared" si="115"/>
        <v>1012</v>
      </c>
      <c r="W3575" s="4">
        <f t="shared" si="116"/>
        <v>2000</v>
      </c>
    </row>
    <row r="3576" spans="19:23" x14ac:dyDescent="0.2">
      <c r="S3576" s="28" t="s">
        <v>370</v>
      </c>
      <c r="T3576" s="5">
        <v>2000</v>
      </c>
      <c r="U3576" s="233">
        <v>36812</v>
      </c>
      <c r="V3576" s="233" t="str">
        <f t="shared" si="115"/>
        <v>1013</v>
      </c>
      <c r="W3576" s="4">
        <f t="shared" si="116"/>
        <v>2000</v>
      </c>
    </row>
    <row r="3577" spans="19:23" x14ac:dyDescent="0.2">
      <c r="S3577" s="28" t="s">
        <v>371</v>
      </c>
      <c r="T3577" s="5">
        <v>2000</v>
      </c>
      <c r="U3577" s="233">
        <v>36813</v>
      </c>
      <c r="V3577" s="233" t="str">
        <f t="shared" si="115"/>
        <v>1014</v>
      </c>
      <c r="W3577" s="4">
        <f t="shared" si="116"/>
        <v>2000</v>
      </c>
    </row>
    <row r="3578" spans="19:23" x14ac:dyDescent="0.2">
      <c r="S3578" s="28" t="s">
        <v>372</v>
      </c>
      <c r="T3578" s="5">
        <v>2000</v>
      </c>
      <c r="U3578" s="233">
        <v>36814</v>
      </c>
      <c r="V3578" s="233" t="str">
        <f t="shared" si="115"/>
        <v>1015</v>
      </c>
      <c r="W3578" s="4">
        <f t="shared" si="116"/>
        <v>2000</v>
      </c>
    </row>
    <row r="3579" spans="19:23" x14ac:dyDescent="0.2">
      <c r="S3579" s="28" t="s">
        <v>373</v>
      </c>
      <c r="T3579" s="5">
        <v>2000</v>
      </c>
      <c r="U3579" s="233">
        <v>36815</v>
      </c>
      <c r="V3579" s="233" t="str">
        <f t="shared" si="115"/>
        <v>1016</v>
      </c>
      <c r="W3579" s="4">
        <f t="shared" si="116"/>
        <v>2000</v>
      </c>
    </row>
    <row r="3580" spans="19:23" x14ac:dyDescent="0.2">
      <c r="S3580" s="28" t="s">
        <v>374</v>
      </c>
      <c r="T3580" s="5">
        <v>2000</v>
      </c>
      <c r="U3580" s="233">
        <v>36816</v>
      </c>
      <c r="V3580" s="233" t="str">
        <f t="shared" si="115"/>
        <v>1017</v>
      </c>
      <c r="W3580" s="4">
        <f t="shared" si="116"/>
        <v>2000</v>
      </c>
    </row>
    <row r="3581" spans="19:23" x14ac:dyDescent="0.2">
      <c r="S3581" s="28" t="s">
        <v>375</v>
      </c>
      <c r="T3581" s="5">
        <v>2000</v>
      </c>
      <c r="U3581" s="233">
        <v>36817</v>
      </c>
      <c r="V3581" s="233" t="str">
        <f t="shared" si="115"/>
        <v>1018</v>
      </c>
      <c r="W3581" s="4">
        <f t="shared" si="116"/>
        <v>2000</v>
      </c>
    </row>
    <row r="3582" spans="19:23" x14ac:dyDescent="0.2">
      <c r="S3582" s="28" t="s">
        <v>376</v>
      </c>
      <c r="T3582" s="5">
        <v>2000</v>
      </c>
      <c r="U3582" s="233">
        <v>36818</v>
      </c>
      <c r="V3582" s="233" t="str">
        <f t="shared" si="115"/>
        <v>1019</v>
      </c>
      <c r="W3582" s="4">
        <f t="shared" si="116"/>
        <v>2000</v>
      </c>
    </row>
    <row r="3583" spans="19:23" x14ac:dyDescent="0.2">
      <c r="S3583" s="28" t="s">
        <v>377</v>
      </c>
      <c r="T3583" s="5">
        <v>2000</v>
      </c>
      <c r="U3583" s="233">
        <v>36819</v>
      </c>
      <c r="V3583" s="233" t="str">
        <f t="shared" si="115"/>
        <v>1020</v>
      </c>
      <c r="W3583" s="4">
        <f t="shared" si="116"/>
        <v>2000</v>
      </c>
    </row>
    <row r="3584" spans="19:23" x14ac:dyDescent="0.2">
      <c r="S3584" s="28" t="s">
        <v>378</v>
      </c>
      <c r="T3584" s="5">
        <v>2000</v>
      </c>
      <c r="U3584" s="233">
        <v>36820</v>
      </c>
      <c r="V3584" s="233" t="str">
        <f t="shared" si="115"/>
        <v>1021</v>
      </c>
      <c r="W3584" s="4">
        <f t="shared" si="116"/>
        <v>2000</v>
      </c>
    </row>
    <row r="3585" spans="19:23" x14ac:dyDescent="0.2">
      <c r="S3585" s="28" t="s">
        <v>379</v>
      </c>
      <c r="T3585" s="5">
        <v>2000</v>
      </c>
      <c r="U3585" s="233">
        <v>36821</v>
      </c>
      <c r="V3585" s="233" t="str">
        <f t="shared" si="115"/>
        <v>1022</v>
      </c>
      <c r="W3585" s="4">
        <f t="shared" si="116"/>
        <v>2000</v>
      </c>
    </row>
    <row r="3586" spans="19:23" x14ac:dyDescent="0.2">
      <c r="S3586" s="28" t="s">
        <v>380</v>
      </c>
      <c r="T3586" s="5">
        <v>2000</v>
      </c>
      <c r="U3586" s="233">
        <v>36822</v>
      </c>
      <c r="V3586" s="233" t="str">
        <f t="shared" si="115"/>
        <v>1023</v>
      </c>
      <c r="W3586" s="4">
        <f t="shared" si="116"/>
        <v>2000</v>
      </c>
    </row>
    <row r="3587" spans="19:23" x14ac:dyDescent="0.2">
      <c r="S3587" s="28" t="s">
        <v>381</v>
      </c>
      <c r="T3587" s="5">
        <v>2000</v>
      </c>
      <c r="U3587" s="233">
        <v>36823</v>
      </c>
      <c r="V3587" s="233" t="str">
        <f t="shared" si="115"/>
        <v>1024</v>
      </c>
      <c r="W3587" s="4">
        <f t="shared" si="116"/>
        <v>2000</v>
      </c>
    </row>
    <row r="3588" spans="19:23" x14ac:dyDescent="0.2">
      <c r="S3588" s="28" t="s">
        <v>382</v>
      </c>
      <c r="T3588" s="5">
        <v>2000</v>
      </c>
      <c r="U3588" s="233">
        <v>36824</v>
      </c>
      <c r="V3588" s="233" t="str">
        <f t="shared" ref="V3588:V3651" si="117">TEXT(MONTH(U3588),"00") &amp;TEXT(DAY(U3588),"00")</f>
        <v>1025</v>
      </c>
      <c r="W3588" s="4">
        <f t="shared" ref="W3588:W3651" si="118">YEAR(U3588)</f>
        <v>2000</v>
      </c>
    </row>
    <row r="3589" spans="19:23" x14ac:dyDescent="0.2">
      <c r="S3589" s="28" t="s">
        <v>383</v>
      </c>
      <c r="T3589" s="5">
        <v>2000</v>
      </c>
      <c r="U3589" s="233">
        <v>36825</v>
      </c>
      <c r="V3589" s="233" t="str">
        <f t="shared" si="117"/>
        <v>1026</v>
      </c>
      <c r="W3589" s="4">
        <f t="shared" si="118"/>
        <v>2000</v>
      </c>
    </row>
    <row r="3590" spans="19:23" x14ac:dyDescent="0.2">
      <c r="S3590" s="28" t="s">
        <v>384</v>
      </c>
      <c r="T3590" s="5">
        <v>2000</v>
      </c>
      <c r="U3590" s="233">
        <v>36826</v>
      </c>
      <c r="V3590" s="233" t="str">
        <f t="shared" si="117"/>
        <v>1027</v>
      </c>
      <c r="W3590" s="4">
        <f t="shared" si="118"/>
        <v>2000</v>
      </c>
    </row>
    <row r="3591" spans="19:23" x14ac:dyDescent="0.2">
      <c r="S3591" s="28" t="s">
        <v>385</v>
      </c>
      <c r="T3591" s="5">
        <v>2000</v>
      </c>
      <c r="U3591" s="233">
        <v>36827</v>
      </c>
      <c r="V3591" s="233" t="str">
        <f t="shared" si="117"/>
        <v>1028</v>
      </c>
      <c r="W3591" s="4">
        <f t="shared" si="118"/>
        <v>2000</v>
      </c>
    </row>
    <row r="3592" spans="19:23" x14ac:dyDescent="0.2">
      <c r="S3592" s="28" t="s">
        <v>386</v>
      </c>
      <c r="T3592" s="5">
        <v>2000</v>
      </c>
      <c r="U3592" s="233">
        <v>36828</v>
      </c>
      <c r="V3592" s="233" t="str">
        <f t="shared" si="117"/>
        <v>1029</v>
      </c>
      <c r="W3592" s="4">
        <f t="shared" si="118"/>
        <v>2000</v>
      </c>
    </row>
    <row r="3593" spans="19:23" x14ac:dyDescent="0.2">
      <c r="S3593" s="28" t="s">
        <v>387</v>
      </c>
      <c r="T3593" s="5">
        <v>2000</v>
      </c>
      <c r="U3593" s="233">
        <v>36829</v>
      </c>
      <c r="V3593" s="233" t="str">
        <f t="shared" si="117"/>
        <v>1030</v>
      </c>
      <c r="W3593" s="4">
        <f t="shared" si="118"/>
        <v>2000</v>
      </c>
    </row>
    <row r="3594" spans="19:23" x14ac:dyDescent="0.2">
      <c r="S3594" s="28" t="s">
        <v>388</v>
      </c>
      <c r="T3594" s="5">
        <v>2000</v>
      </c>
      <c r="U3594" s="233">
        <v>36830</v>
      </c>
      <c r="V3594" s="233" t="str">
        <f t="shared" si="117"/>
        <v>1031</v>
      </c>
      <c r="W3594" s="4">
        <f t="shared" si="118"/>
        <v>2000</v>
      </c>
    </row>
    <row r="3595" spans="19:23" x14ac:dyDescent="0.2">
      <c r="S3595" s="28" t="s">
        <v>389</v>
      </c>
      <c r="T3595" s="5">
        <v>2000</v>
      </c>
      <c r="U3595" s="233">
        <v>36831</v>
      </c>
      <c r="V3595" s="233" t="str">
        <f t="shared" si="117"/>
        <v>1101</v>
      </c>
      <c r="W3595" s="4">
        <f t="shared" si="118"/>
        <v>2000</v>
      </c>
    </row>
    <row r="3596" spans="19:23" x14ac:dyDescent="0.2">
      <c r="S3596" s="28" t="s">
        <v>390</v>
      </c>
      <c r="T3596" s="5">
        <v>2000</v>
      </c>
      <c r="U3596" s="233">
        <v>36832</v>
      </c>
      <c r="V3596" s="233" t="str">
        <f t="shared" si="117"/>
        <v>1102</v>
      </c>
      <c r="W3596" s="4">
        <f t="shared" si="118"/>
        <v>2000</v>
      </c>
    </row>
    <row r="3597" spans="19:23" x14ac:dyDescent="0.2">
      <c r="S3597" s="28" t="s">
        <v>391</v>
      </c>
      <c r="T3597" s="5">
        <v>2000</v>
      </c>
      <c r="U3597" s="233">
        <v>36833</v>
      </c>
      <c r="V3597" s="233" t="str">
        <f t="shared" si="117"/>
        <v>1103</v>
      </c>
      <c r="W3597" s="4">
        <f t="shared" si="118"/>
        <v>2000</v>
      </c>
    </row>
    <row r="3598" spans="19:23" x14ac:dyDescent="0.2">
      <c r="S3598" s="28" t="s">
        <v>392</v>
      </c>
      <c r="T3598" s="5">
        <v>2000</v>
      </c>
      <c r="U3598" s="233">
        <v>36834</v>
      </c>
      <c r="V3598" s="233" t="str">
        <f t="shared" si="117"/>
        <v>1104</v>
      </c>
      <c r="W3598" s="4">
        <f t="shared" si="118"/>
        <v>2000</v>
      </c>
    </row>
    <row r="3599" spans="19:23" x14ac:dyDescent="0.2">
      <c r="S3599" s="28" t="s">
        <v>393</v>
      </c>
      <c r="T3599" s="5">
        <v>2000</v>
      </c>
      <c r="U3599" s="233">
        <v>36835</v>
      </c>
      <c r="V3599" s="233" t="str">
        <f t="shared" si="117"/>
        <v>1105</v>
      </c>
      <c r="W3599" s="4">
        <f t="shared" si="118"/>
        <v>2000</v>
      </c>
    </row>
    <row r="3600" spans="19:23" x14ac:dyDescent="0.2">
      <c r="S3600" s="28" t="s">
        <v>394</v>
      </c>
      <c r="T3600" s="5">
        <v>2000</v>
      </c>
      <c r="U3600" s="233">
        <v>36836</v>
      </c>
      <c r="V3600" s="233" t="str">
        <f t="shared" si="117"/>
        <v>1106</v>
      </c>
      <c r="W3600" s="4">
        <f t="shared" si="118"/>
        <v>2000</v>
      </c>
    </row>
    <row r="3601" spans="19:23" x14ac:dyDescent="0.2">
      <c r="S3601" s="28" t="s">
        <v>395</v>
      </c>
      <c r="T3601" s="5">
        <v>2000</v>
      </c>
      <c r="U3601" s="233">
        <v>36837</v>
      </c>
      <c r="V3601" s="233" t="str">
        <f t="shared" si="117"/>
        <v>1107</v>
      </c>
      <c r="W3601" s="4">
        <f t="shared" si="118"/>
        <v>2000</v>
      </c>
    </row>
    <row r="3602" spans="19:23" x14ac:dyDescent="0.2">
      <c r="S3602" s="28" t="s">
        <v>396</v>
      </c>
      <c r="T3602" s="5">
        <v>2000</v>
      </c>
      <c r="U3602" s="233">
        <v>36838</v>
      </c>
      <c r="V3602" s="233" t="str">
        <f t="shared" si="117"/>
        <v>1108</v>
      </c>
      <c r="W3602" s="4">
        <f t="shared" si="118"/>
        <v>2000</v>
      </c>
    </row>
    <row r="3603" spans="19:23" x14ac:dyDescent="0.2">
      <c r="S3603" s="28" t="s">
        <v>397</v>
      </c>
      <c r="T3603" s="5">
        <v>2000</v>
      </c>
      <c r="U3603" s="233">
        <v>36839</v>
      </c>
      <c r="V3603" s="233" t="str">
        <f t="shared" si="117"/>
        <v>1109</v>
      </c>
      <c r="W3603" s="4">
        <f t="shared" si="118"/>
        <v>2000</v>
      </c>
    </row>
    <row r="3604" spans="19:23" x14ac:dyDescent="0.2">
      <c r="S3604" s="28" t="s">
        <v>398</v>
      </c>
      <c r="T3604" s="5">
        <v>2000</v>
      </c>
      <c r="U3604" s="233">
        <v>36840</v>
      </c>
      <c r="V3604" s="233" t="str">
        <f t="shared" si="117"/>
        <v>1110</v>
      </c>
      <c r="W3604" s="4">
        <f t="shared" si="118"/>
        <v>2000</v>
      </c>
    </row>
    <row r="3605" spans="19:23" x14ac:dyDescent="0.2">
      <c r="S3605" s="28" t="s">
        <v>399</v>
      </c>
      <c r="T3605" s="5">
        <v>2000</v>
      </c>
      <c r="U3605" s="233">
        <v>36841</v>
      </c>
      <c r="V3605" s="233" t="str">
        <f t="shared" si="117"/>
        <v>1111</v>
      </c>
      <c r="W3605" s="4">
        <f t="shared" si="118"/>
        <v>2000</v>
      </c>
    </row>
    <row r="3606" spans="19:23" x14ac:dyDescent="0.2">
      <c r="S3606" s="28" t="s">
        <v>400</v>
      </c>
      <c r="T3606" s="5">
        <v>2000</v>
      </c>
      <c r="U3606" s="233">
        <v>36842</v>
      </c>
      <c r="V3606" s="233" t="str">
        <f t="shared" si="117"/>
        <v>1112</v>
      </c>
      <c r="W3606" s="4">
        <f t="shared" si="118"/>
        <v>2000</v>
      </c>
    </row>
    <row r="3607" spans="19:23" x14ac:dyDescent="0.2">
      <c r="S3607" s="28" t="s">
        <v>401</v>
      </c>
      <c r="T3607" s="5">
        <v>2000</v>
      </c>
      <c r="U3607" s="233">
        <v>36843</v>
      </c>
      <c r="V3607" s="233" t="str">
        <f t="shared" si="117"/>
        <v>1113</v>
      </c>
      <c r="W3607" s="4">
        <f t="shared" si="118"/>
        <v>2000</v>
      </c>
    </row>
    <row r="3608" spans="19:23" x14ac:dyDescent="0.2">
      <c r="S3608" s="28" t="s">
        <v>402</v>
      </c>
      <c r="T3608" s="5">
        <v>2000</v>
      </c>
      <c r="U3608" s="233">
        <v>36844</v>
      </c>
      <c r="V3608" s="233" t="str">
        <f t="shared" si="117"/>
        <v>1114</v>
      </c>
      <c r="W3608" s="4">
        <f t="shared" si="118"/>
        <v>2000</v>
      </c>
    </row>
    <row r="3609" spans="19:23" x14ac:dyDescent="0.2">
      <c r="S3609" s="28" t="s">
        <v>403</v>
      </c>
      <c r="T3609" s="5">
        <v>2000</v>
      </c>
      <c r="U3609" s="233">
        <v>36845</v>
      </c>
      <c r="V3609" s="233" t="str">
        <f t="shared" si="117"/>
        <v>1115</v>
      </c>
      <c r="W3609" s="4">
        <f t="shared" si="118"/>
        <v>2000</v>
      </c>
    </row>
    <row r="3610" spans="19:23" x14ac:dyDescent="0.2">
      <c r="S3610" s="28" t="s">
        <v>404</v>
      </c>
      <c r="T3610" s="5">
        <v>2000</v>
      </c>
      <c r="U3610" s="233">
        <v>36846</v>
      </c>
      <c r="V3610" s="233" t="str">
        <f t="shared" si="117"/>
        <v>1116</v>
      </c>
      <c r="W3610" s="4">
        <f t="shared" si="118"/>
        <v>2000</v>
      </c>
    </row>
    <row r="3611" spans="19:23" x14ac:dyDescent="0.2">
      <c r="S3611" s="28" t="s">
        <v>405</v>
      </c>
      <c r="T3611" s="5">
        <v>2000</v>
      </c>
      <c r="U3611" s="233">
        <v>36847</v>
      </c>
      <c r="V3611" s="233" t="str">
        <f t="shared" si="117"/>
        <v>1117</v>
      </c>
      <c r="W3611" s="4">
        <f t="shared" si="118"/>
        <v>2000</v>
      </c>
    </row>
    <row r="3612" spans="19:23" x14ac:dyDescent="0.2">
      <c r="S3612" s="28" t="s">
        <v>406</v>
      </c>
      <c r="T3612" s="5">
        <v>2000</v>
      </c>
      <c r="U3612" s="233">
        <v>36848</v>
      </c>
      <c r="V3612" s="233" t="str">
        <f t="shared" si="117"/>
        <v>1118</v>
      </c>
      <c r="W3612" s="4">
        <f t="shared" si="118"/>
        <v>2000</v>
      </c>
    </row>
    <row r="3613" spans="19:23" x14ac:dyDescent="0.2">
      <c r="S3613" s="28" t="s">
        <v>407</v>
      </c>
      <c r="T3613" s="5">
        <v>2000</v>
      </c>
      <c r="U3613" s="233">
        <v>36849</v>
      </c>
      <c r="V3613" s="233" t="str">
        <f t="shared" si="117"/>
        <v>1119</v>
      </c>
      <c r="W3613" s="4">
        <f t="shared" si="118"/>
        <v>2000</v>
      </c>
    </row>
    <row r="3614" spans="19:23" x14ac:dyDescent="0.2">
      <c r="S3614" s="28" t="s">
        <v>408</v>
      </c>
      <c r="T3614" s="5">
        <v>2000</v>
      </c>
      <c r="U3614" s="233">
        <v>36850</v>
      </c>
      <c r="V3614" s="233" t="str">
        <f t="shared" si="117"/>
        <v>1120</v>
      </c>
      <c r="W3614" s="4">
        <f t="shared" si="118"/>
        <v>2000</v>
      </c>
    </row>
    <row r="3615" spans="19:23" x14ac:dyDescent="0.2">
      <c r="S3615" s="28" t="s">
        <v>409</v>
      </c>
      <c r="T3615" s="5">
        <v>2000</v>
      </c>
      <c r="U3615" s="233">
        <v>36851</v>
      </c>
      <c r="V3615" s="233" t="str">
        <f t="shared" si="117"/>
        <v>1121</v>
      </c>
      <c r="W3615" s="4">
        <f t="shared" si="118"/>
        <v>2000</v>
      </c>
    </row>
    <row r="3616" spans="19:23" x14ac:dyDescent="0.2">
      <c r="S3616" s="28" t="s">
        <v>410</v>
      </c>
      <c r="T3616" s="5">
        <v>2000</v>
      </c>
      <c r="U3616" s="233">
        <v>36852</v>
      </c>
      <c r="V3616" s="233" t="str">
        <f t="shared" si="117"/>
        <v>1122</v>
      </c>
      <c r="W3616" s="4">
        <f t="shared" si="118"/>
        <v>2000</v>
      </c>
    </row>
    <row r="3617" spans="19:23" x14ac:dyDescent="0.2">
      <c r="S3617" s="28" t="s">
        <v>411</v>
      </c>
      <c r="T3617" s="5">
        <v>2000</v>
      </c>
      <c r="U3617" s="233">
        <v>36853</v>
      </c>
      <c r="V3617" s="233" t="str">
        <f t="shared" si="117"/>
        <v>1123</v>
      </c>
      <c r="W3617" s="4">
        <f t="shared" si="118"/>
        <v>2000</v>
      </c>
    </row>
    <row r="3618" spans="19:23" x14ac:dyDescent="0.2">
      <c r="S3618" s="28" t="s">
        <v>412</v>
      </c>
      <c r="T3618" s="5">
        <v>2000</v>
      </c>
      <c r="U3618" s="233">
        <v>36854</v>
      </c>
      <c r="V3618" s="233" t="str">
        <f t="shared" si="117"/>
        <v>1124</v>
      </c>
      <c r="W3618" s="4">
        <f t="shared" si="118"/>
        <v>2000</v>
      </c>
    </row>
    <row r="3619" spans="19:23" x14ac:dyDescent="0.2">
      <c r="S3619" s="28" t="s">
        <v>413</v>
      </c>
      <c r="T3619" s="5">
        <v>2000</v>
      </c>
      <c r="U3619" s="233">
        <v>36855</v>
      </c>
      <c r="V3619" s="233" t="str">
        <f t="shared" si="117"/>
        <v>1125</v>
      </c>
      <c r="W3619" s="4">
        <f t="shared" si="118"/>
        <v>2000</v>
      </c>
    </row>
    <row r="3620" spans="19:23" x14ac:dyDescent="0.2">
      <c r="S3620" s="28" t="s">
        <v>414</v>
      </c>
      <c r="T3620" s="5">
        <v>2000</v>
      </c>
      <c r="U3620" s="233">
        <v>36856</v>
      </c>
      <c r="V3620" s="233" t="str">
        <f t="shared" si="117"/>
        <v>1126</v>
      </c>
      <c r="W3620" s="4">
        <f t="shared" si="118"/>
        <v>2000</v>
      </c>
    </row>
    <row r="3621" spans="19:23" x14ac:dyDescent="0.2">
      <c r="S3621" s="28" t="s">
        <v>415</v>
      </c>
      <c r="T3621" s="5">
        <v>2000</v>
      </c>
      <c r="U3621" s="233">
        <v>36857</v>
      </c>
      <c r="V3621" s="233" t="str">
        <f t="shared" si="117"/>
        <v>1127</v>
      </c>
      <c r="W3621" s="4">
        <f t="shared" si="118"/>
        <v>2000</v>
      </c>
    </row>
    <row r="3622" spans="19:23" x14ac:dyDescent="0.2">
      <c r="S3622" s="28" t="s">
        <v>416</v>
      </c>
      <c r="T3622" s="5">
        <v>2000</v>
      </c>
      <c r="U3622" s="233">
        <v>36858</v>
      </c>
      <c r="V3622" s="233" t="str">
        <f t="shared" si="117"/>
        <v>1128</v>
      </c>
      <c r="W3622" s="4">
        <f t="shared" si="118"/>
        <v>2000</v>
      </c>
    </row>
    <row r="3623" spans="19:23" x14ac:dyDescent="0.2">
      <c r="S3623" s="28" t="s">
        <v>417</v>
      </c>
      <c r="T3623" s="5">
        <v>2000</v>
      </c>
      <c r="U3623" s="233">
        <v>36859</v>
      </c>
      <c r="V3623" s="233" t="str">
        <f t="shared" si="117"/>
        <v>1129</v>
      </c>
      <c r="W3623" s="4">
        <f t="shared" si="118"/>
        <v>2000</v>
      </c>
    </row>
    <row r="3624" spans="19:23" x14ac:dyDescent="0.2">
      <c r="S3624" s="28" t="s">
        <v>418</v>
      </c>
      <c r="T3624" s="5">
        <v>2000</v>
      </c>
      <c r="U3624" s="233">
        <v>36860</v>
      </c>
      <c r="V3624" s="233" t="str">
        <f t="shared" si="117"/>
        <v>1130</v>
      </c>
      <c r="W3624" s="4">
        <f t="shared" si="118"/>
        <v>2000</v>
      </c>
    </row>
    <row r="3625" spans="19:23" x14ac:dyDescent="0.2">
      <c r="S3625" s="28" t="s">
        <v>419</v>
      </c>
      <c r="T3625" s="5">
        <v>2000</v>
      </c>
      <c r="U3625" s="233">
        <v>36861</v>
      </c>
      <c r="V3625" s="233" t="str">
        <f t="shared" si="117"/>
        <v>1201</v>
      </c>
      <c r="W3625" s="4">
        <f t="shared" si="118"/>
        <v>2000</v>
      </c>
    </row>
    <row r="3626" spans="19:23" x14ac:dyDescent="0.2">
      <c r="S3626" s="28" t="s">
        <v>420</v>
      </c>
      <c r="T3626" s="5">
        <v>2000</v>
      </c>
      <c r="U3626" s="233">
        <v>36862</v>
      </c>
      <c r="V3626" s="233" t="str">
        <f t="shared" si="117"/>
        <v>1202</v>
      </c>
      <c r="W3626" s="4">
        <f t="shared" si="118"/>
        <v>2000</v>
      </c>
    </row>
    <row r="3627" spans="19:23" x14ac:dyDescent="0.2">
      <c r="S3627" s="28" t="s">
        <v>421</v>
      </c>
      <c r="T3627" s="5">
        <v>2000</v>
      </c>
      <c r="U3627" s="233">
        <v>36863</v>
      </c>
      <c r="V3627" s="233" t="str">
        <f t="shared" si="117"/>
        <v>1203</v>
      </c>
      <c r="W3627" s="4">
        <f t="shared" si="118"/>
        <v>2000</v>
      </c>
    </row>
    <row r="3628" spans="19:23" x14ac:dyDescent="0.2">
      <c r="S3628" s="28" t="s">
        <v>422</v>
      </c>
      <c r="T3628" s="5">
        <v>2000</v>
      </c>
      <c r="U3628" s="233">
        <v>36864</v>
      </c>
      <c r="V3628" s="233" t="str">
        <f t="shared" si="117"/>
        <v>1204</v>
      </c>
      <c r="W3628" s="4">
        <f t="shared" si="118"/>
        <v>2000</v>
      </c>
    </row>
    <row r="3629" spans="19:23" x14ac:dyDescent="0.2">
      <c r="S3629" s="28" t="s">
        <v>423</v>
      </c>
      <c r="T3629" s="5">
        <v>2000</v>
      </c>
      <c r="U3629" s="233">
        <v>36865</v>
      </c>
      <c r="V3629" s="233" t="str">
        <f t="shared" si="117"/>
        <v>1205</v>
      </c>
      <c r="W3629" s="4">
        <f t="shared" si="118"/>
        <v>2000</v>
      </c>
    </row>
    <row r="3630" spans="19:23" x14ac:dyDescent="0.2">
      <c r="S3630" s="28" t="s">
        <v>424</v>
      </c>
      <c r="T3630" s="5">
        <v>2000</v>
      </c>
      <c r="U3630" s="233">
        <v>36866</v>
      </c>
      <c r="V3630" s="233" t="str">
        <f t="shared" si="117"/>
        <v>1206</v>
      </c>
      <c r="W3630" s="4">
        <f t="shared" si="118"/>
        <v>2000</v>
      </c>
    </row>
    <row r="3631" spans="19:23" x14ac:dyDescent="0.2">
      <c r="S3631" s="28" t="s">
        <v>425</v>
      </c>
      <c r="T3631" s="5">
        <v>2000</v>
      </c>
      <c r="U3631" s="233">
        <v>36867</v>
      </c>
      <c r="V3631" s="233" t="str">
        <f t="shared" si="117"/>
        <v>1207</v>
      </c>
      <c r="W3631" s="4">
        <f t="shared" si="118"/>
        <v>2000</v>
      </c>
    </row>
    <row r="3632" spans="19:23" x14ac:dyDescent="0.2">
      <c r="S3632" s="28" t="s">
        <v>426</v>
      </c>
      <c r="T3632" s="5">
        <v>2000</v>
      </c>
      <c r="U3632" s="233">
        <v>36868</v>
      </c>
      <c r="V3632" s="233" t="str">
        <f t="shared" si="117"/>
        <v>1208</v>
      </c>
      <c r="W3632" s="4">
        <f t="shared" si="118"/>
        <v>2000</v>
      </c>
    </row>
    <row r="3633" spans="19:23" x14ac:dyDescent="0.2">
      <c r="S3633" s="28" t="s">
        <v>427</v>
      </c>
      <c r="T3633" s="5">
        <v>2000</v>
      </c>
      <c r="U3633" s="233">
        <v>36869</v>
      </c>
      <c r="V3633" s="233" t="str">
        <f t="shared" si="117"/>
        <v>1209</v>
      </c>
      <c r="W3633" s="4">
        <f t="shared" si="118"/>
        <v>2000</v>
      </c>
    </row>
    <row r="3634" spans="19:23" x14ac:dyDescent="0.2">
      <c r="S3634" s="28" t="s">
        <v>428</v>
      </c>
      <c r="T3634" s="5">
        <v>2000</v>
      </c>
      <c r="U3634" s="233">
        <v>36870</v>
      </c>
      <c r="V3634" s="233" t="str">
        <f t="shared" si="117"/>
        <v>1210</v>
      </c>
      <c r="W3634" s="4">
        <f t="shared" si="118"/>
        <v>2000</v>
      </c>
    </row>
    <row r="3635" spans="19:23" x14ac:dyDescent="0.2">
      <c r="S3635" s="28" t="s">
        <v>429</v>
      </c>
      <c r="T3635" s="5">
        <v>2000</v>
      </c>
      <c r="U3635" s="233">
        <v>36871</v>
      </c>
      <c r="V3635" s="233" t="str">
        <f t="shared" si="117"/>
        <v>1211</v>
      </c>
      <c r="W3635" s="4">
        <f t="shared" si="118"/>
        <v>2000</v>
      </c>
    </row>
    <row r="3636" spans="19:23" x14ac:dyDescent="0.2">
      <c r="S3636" s="28" t="s">
        <v>430</v>
      </c>
      <c r="T3636" s="5">
        <v>2000</v>
      </c>
      <c r="U3636" s="233">
        <v>36872</v>
      </c>
      <c r="V3636" s="233" t="str">
        <f t="shared" si="117"/>
        <v>1212</v>
      </c>
      <c r="W3636" s="4">
        <f t="shared" si="118"/>
        <v>2000</v>
      </c>
    </row>
    <row r="3637" spans="19:23" x14ac:dyDescent="0.2">
      <c r="S3637" s="28" t="s">
        <v>431</v>
      </c>
      <c r="T3637" s="5">
        <v>2000</v>
      </c>
      <c r="U3637" s="233">
        <v>36873</v>
      </c>
      <c r="V3637" s="233" t="str">
        <f t="shared" si="117"/>
        <v>1213</v>
      </c>
      <c r="W3637" s="4">
        <f t="shared" si="118"/>
        <v>2000</v>
      </c>
    </row>
    <row r="3638" spans="19:23" x14ac:dyDescent="0.2">
      <c r="S3638" s="28" t="s">
        <v>432</v>
      </c>
      <c r="T3638" s="5">
        <v>2000</v>
      </c>
      <c r="U3638" s="233">
        <v>36874</v>
      </c>
      <c r="V3638" s="233" t="str">
        <f t="shared" si="117"/>
        <v>1214</v>
      </c>
      <c r="W3638" s="4">
        <f t="shared" si="118"/>
        <v>2000</v>
      </c>
    </row>
    <row r="3639" spans="19:23" x14ac:dyDescent="0.2">
      <c r="S3639" s="28" t="s">
        <v>433</v>
      </c>
      <c r="T3639" s="5">
        <v>2000</v>
      </c>
      <c r="U3639" s="233">
        <v>36875</v>
      </c>
      <c r="V3639" s="233" t="str">
        <f t="shared" si="117"/>
        <v>1215</v>
      </c>
      <c r="W3639" s="4">
        <f t="shared" si="118"/>
        <v>2000</v>
      </c>
    </row>
    <row r="3640" spans="19:23" x14ac:dyDescent="0.2">
      <c r="S3640" s="28" t="s">
        <v>434</v>
      </c>
      <c r="T3640" s="5">
        <v>2000</v>
      </c>
      <c r="U3640" s="233">
        <v>36876</v>
      </c>
      <c r="V3640" s="233" t="str">
        <f t="shared" si="117"/>
        <v>1216</v>
      </c>
      <c r="W3640" s="4">
        <f t="shared" si="118"/>
        <v>2000</v>
      </c>
    </row>
    <row r="3641" spans="19:23" x14ac:dyDescent="0.2">
      <c r="S3641" s="28" t="s">
        <v>435</v>
      </c>
      <c r="T3641" s="5">
        <v>2000</v>
      </c>
      <c r="U3641" s="233">
        <v>36877</v>
      </c>
      <c r="V3641" s="233" t="str">
        <f t="shared" si="117"/>
        <v>1217</v>
      </c>
      <c r="W3641" s="4">
        <f t="shared" si="118"/>
        <v>2000</v>
      </c>
    </row>
    <row r="3642" spans="19:23" x14ac:dyDescent="0.2">
      <c r="S3642" s="28" t="s">
        <v>436</v>
      </c>
      <c r="T3642" s="5">
        <v>2000</v>
      </c>
      <c r="U3642" s="233">
        <v>36878</v>
      </c>
      <c r="V3642" s="233" t="str">
        <f t="shared" si="117"/>
        <v>1218</v>
      </c>
      <c r="W3642" s="4">
        <f t="shared" si="118"/>
        <v>2000</v>
      </c>
    </row>
    <row r="3643" spans="19:23" x14ac:dyDescent="0.2">
      <c r="S3643" s="28" t="s">
        <v>437</v>
      </c>
      <c r="T3643" s="5">
        <v>2000</v>
      </c>
      <c r="U3643" s="233">
        <v>36879</v>
      </c>
      <c r="V3643" s="233" t="str">
        <f t="shared" si="117"/>
        <v>1219</v>
      </c>
      <c r="W3643" s="4">
        <f t="shared" si="118"/>
        <v>2000</v>
      </c>
    </row>
    <row r="3644" spans="19:23" x14ac:dyDescent="0.2">
      <c r="S3644" s="28" t="s">
        <v>438</v>
      </c>
      <c r="T3644" s="5">
        <v>2000</v>
      </c>
      <c r="U3644" s="233">
        <v>36880</v>
      </c>
      <c r="V3644" s="233" t="str">
        <f t="shared" si="117"/>
        <v>1220</v>
      </c>
      <c r="W3644" s="4">
        <f t="shared" si="118"/>
        <v>2000</v>
      </c>
    </row>
    <row r="3645" spans="19:23" x14ac:dyDescent="0.2">
      <c r="S3645" s="28" t="s">
        <v>439</v>
      </c>
      <c r="T3645" s="5">
        <v>2000</v>
      </c>
      <c r="U3645" s="233">
        <v>36881</v>
      </c>
      <c r="V3645" s="233" t="str">
        <f t="shared" si="117"/>
        <v>1221</v>
      </c>
      <c r="W3645" s="4">
        <f t="shared" si="118"/>
        <v>2000</v>
      </c>
    </row>
    <row r="3646" spans="19:23" x14ac:dyDescent="0.2">
      <c r="S3646" s="28" t="s">
        <v>440</v>
      </c>
      <c r="T3646" s="5">
        <v>2000</v>
      </c>
      <c r="U3646" s="233">
        <v>36882</v>
      </c>
      <c r="V3646" s="233" t="str">
        <f t="shared" si="117"/>
        <v>1222</v>
      </c>
      <c r="W3646" s="4">
        <f t="shared" si="118"/>
        <v>2000</v>
      </c>
    </row>
    <row r="3647" spans="19:23" x14ac:dyDescent="0.2">
      <c r="S3647" s="28" t="s">
        <v>441</v>
      </c>
      <c r="T3647" s="5">
        <v>2000</v>
      </c>
      <c r="U3647" s="233">
        <v>36883</v>
      </c>
      <c r="V3647" s="233" t="str">
        <f t="shared" si="117"/>
        <v>1223</v>
      </c>
      <c r="W3647" s="4">
        <f t="shared" si="118"/>
        <v>2000</v>
      </c>
    </row>
    <row r="3648" spans="19:23" x14ac:dyDescent="0.2">
      <c r="S3648" s="28" t="s">
        <v>442</v>
      </c>
      <c r="T3648" s="5">
        <v>2000</v>
      </c>
      <c r="U3648" s="233">
        <v>36884</v>
      </c>
      <c r="V3648" s="233" t="str">
        <f t="shared" si="117"/>
        <v>1224</v>
      </c>
      <c r="W3648" s="4">
        <f t="shared" si="118"/>
        <v>2000</v>
      </c>
    </row>
    <row r="3649" spans="19:23" x14ac:dyDescent="0.2">
      <c r="S3649" s="28" t="s">
        <v>443</v>
      </c>
      <c r="T3649" s="5">
        <v>2000</v>
      </c>
      <c r="U3649" s="233">
        <v>36885</v>
      </c>
      <c r="V3649" s="233" t="str">
        <f t="shared" si="117"/>
        <v>1225</v>
      </c>
      <c r="W3649" s="4">
        <f t="shared" si="118"/>
        <v>2000</v>
      </c>
    </row>
    <row r="3650" spans="19:23" x14ac:dyDescent="0.2">
      <c r="S3650" s="28" t="s">
        <v>444</v>
      </c>
      <c r="T3650" s="5">
        <v>2000</v>
      </c>
      <c r="U3650" s="233">
        <v>36886</v>
      </c>
      <c r="V3650" s="233" t="str">
        <f t="shared" si="117"/>
        <v>1226</v>
      </c>
      <c r="W3650" s="4">
        <f t="shared" si="118"/>
        <v>2000</v>
      </c>
    </row>
    <row r="3651" spans="19:23" x14ac:dyDescent="0.2">
      <c r="S3651" s="28" t="s">
        <v>445</v>
      </c>
      <c r="T3651" s="5">
        <v>2000</v>
      </c>
      <c r="U3651" s="233">
        <v>36887</v>
      </c>
      <c r="V3651" s="233" t="str">
        <f t="shared" si="117"/>
        <v>1227</v>
      </c>
      <c r="W3651" s="4">
        <f t="shared" si="118"/>
        <v>2000</v>
      </c>
    </row>
    <row r="3652" spans="19:23" x14ac:dyDescent="0.2">
      <c r="S3652" s="28" t="s">
        <v>446</v>
      </c>
      <c r="T3652" s="5">
        <v>2000</v>
      </c>
      <c r="U3652" s="233">
        <v>36888</v>
      </c>
      <c r="V3652" s="233" t="str">
        <f t="shared" ref="V3652:V3715" si="119">TEXT(MONTH(U3652),"00") &amp;TEXT(DAY(U3652),"00")</f>
        <v>1228</v>
      </c>
      <c r="W3652" s="4">
        <f t="shared" ref="W3652:W3715" si="120">YEAR(U3652)</f>
        <v>2000</v>
      </c>
    </row>
    <row r="3653" spans="19:23" x14ac:dyDescent="0.2">
      <c r="S3653" s="28" t="s">
        <v>447</v>
      </c>
      <c r="T3653" s="5">
        <v>2000</v>
      </c>
      <c r="U3653" s="233">
        <v>36889</v>
      </c>
      <c r="V3653" s="233" t="str">
        <f t="shared" si="119"/>
        <v>1229</v>
      </c>
      <c r="W3653" s="4">
        <f t="shared" si="120"/>
        <v>2000</v>
      </c>
    </row>
    <row r="3654" spans="19:23" x14ac:dyDescent="0.2">
      <c r="S3654" s="28" t="s">
        <v>448</v>
      </c>
      <c r="T3654" s="5">
        <v>2000</v>
      </c>
      <c r="U3654" s="233">
        <v>36890</v>
      </c>
      <c r="V3654" s="233" t="str">
        <f t="shared" si="119"/>
        <v>1230</v>
      </c>
      <c r="W3654" s="4">
        <f t="shared" si="120"/>
        <v>2000</v>
      </c>
    </row>
    <row r="3655" spans="19:23" x14ac:dyDescent="0.2">
      <c r="S3655" s="28" t="s">
        <v>449</v>
      </c>
      <c r="T3655" s="5">
        <v>2000</v>
      </c>
      <c r="U3655" s="233">
        <v>36891</v>
      </c>
      <c r="V3655" s="233" t="str">
        <f t="shared" si="119"/>
        <v>1231</v>
      </c>
      <c r="W3655" s="4">
        <f t="shared" si="120"/>
        <v>2000</v>
      </c>
    </row>
    <row r="3656" spans="19:23" x14ac:dyDescent="0.2">
      <c r="S3656" s="28" t="s">
        <v>450</v>
      </c>
      <c r="T3656" s="5">
        <v>2001</v>
      </c>
      <c r="U3656" s="233">
        <v>36892</v>
      </c>
      <c r="V3656" s="233" t="str">
        <f t="shared" si="119"/>
        <v>0101</v>
      </c>
      <c r="W3656" s="4">
        <f t="shared" si="120"/>
        <v>2001</v>
      </c>
    </row>
    <row r="3657" spans="19:23" x14ac:dyDescent="0.2">
      <c r="S3657" s="28" t="s">
        <v>90</v>
      </c>
      <c r="T3657" s="5">
        <v>2001</v>
      </c>
      <c r="U3657" s="233">
        <v>36893</v>
      </c>
      <c r="V3657" s="233" t="str">
        <f t="shared" si="119"/>
        <v>0102</v>
      </c>
      <c r="W3657" s="4">
        <f t="shared" si="120"/>
        <v>2001</v>
      </c>
    </row>
    <row r="3658" spans="19:23" x14ac:dyDescent="0.2">
      <c r="S3658" s="28" t="s">
        <v>91</v>
      </c>
      <c r="T3658" s="5">
        <v>2001</v>
      </c>
      <c r="U3658" s="233">
        <v>36894</v>
      </c>
      <c r="V3658" s="233" t="str">
        <f t="shared" si="119"/>
        <v>0103</v>
      </c>
      <c r="W3658" s="4">
        <f t="shared" si="120"/>
        <v>2001</v>
      </c>
    </row>
    <row r="3659" spans="19:23" x14ac:dyDescent="0.2">
      <c r="S3659" s="28" t="s">
        <v>92</v>
      </c>
      <c r="T3659" s="5">
        <v>2001</v>
      </c>
      <c r="U3659" s="233">
        <v>36895</v>
      </c>
      <c r="V3659" s="233" t="str">
        <f t="shared" si="119"/>
        <v>0104</v>
      </c>
      <c r="W3659" s="4">
        <f t="shared" si="120"/>
        <v>2001</v>
      </c>
    </row>
    <row r="3660" spans="19:23" x14ac:dyDescent="0.2">
      <c r="S3660" s="28" t="s">
        <v>93</v>
      </c>
      <c r="T3660" s="5">
        <v>2001</v>
      </c>
      <c r="U3660" s="233">
        <v>36896</v>
      </c>
      <c r="V3660" s="233" t="str">
        <f t="shared" si="119"/>
        <v>0105</v>
      </c>
      <c r="W3660" s="4">
        <f t="shared" si="120"/>
        <v>2001</v>
      </c>
    </row>
    <row r="3661" spans="19:23" x14ac:dyDescent="0.2">
      <c r="S3661" s="28" t="s">
        <v>94</v>
      </c>
      <c r="T3661" s="5">
        <v>2001</v>
      </c>
      <c r="U3661" s="233">
        <v>36897</v>
      </c>
      <c r="V3661" s="233" t="str">
        <f t="shared" si="119"/>
        <v>0106</v>
      </c>
      <c r="W3661" s="4">
        <f t="shared" si="120"/>
        <v>2001</v>
      </c>
    </row>
    <row r="3662" spans="19:23" x14ac:dyDescent="0.2">
      <c r="S3662" s="28" t="s">
        <v>95</v>
      </c>
      <c r="T3662" s="5">
        <v>2001</v>
      </c>
      <c r="U3662" s="233">
        <v>36898</v>
      </c>
      <c r="V3662" s="233" t="str">
        <f t="shared" si="119"/>
        <v>0107</v>
      </c>
      <c r="W3662" s="4">
        <f t="shared" si="120"/>
        <v>2001</v>
      </c>
    </row>
    <row r="3663" spans="19:23" x14ac:dyDescent="0.2">
      <c r="S3663" s="28" t="s">
        <v>96</v>
      </c>
      <c r="T3663" s="5">
        <v>2001</v>
      </c>
      <c r="U3663" s="233">
        <v>36899</v>
      </c>
      <c r="V3663" s="233" t="str">
        <f t="shared" si="119"/>
        <v>0108</v>
      </c>
      <c r="W3663" s="4">
        <f t="shared" si="120"/>
        <v>2001</v>
      </c>
    </row>
    <row r="3664" spans="19:23" x14ac:dyDescent="0.2">
      <c r="S3664" s="28" t="s">
        <v>97</v>
      </c>
      <c r="T3664" s="5">
        <v>2001</v>
      </c>
      <c r="U3664" s="233">
        <v>36900</v>
      </c>
      <c r="V3664" s="233" t="str">
        <f t="shared" si="119"/>
        <v>0109</v>
      </c>
      <c r="W3664" s="4">
        <f t="shared" si="120"/>
        <v>2001</v>
      </c>
    </row>
    <row r="3665" spans="19:23" x14ac:dyDescent="0.2">
      <c r="S3665" s="28" t="s">
        <v>98</v>
      </c>
      <c r="T3665" s="5">
        <v>2001</v>
      </c>
      <c r="U3665" s="233">
        <v>36901</v>
      </c>
      <c r="V3665" s="233" t="str">
        <f t="shared" si="119"/>
        <v>0110</v>
      </c>
      <c r="W3665" s="4">
        <f t="shared" si="120"/>
        <v>2001</v>
      </c>
    </row>
    <row r="3666" spans="19:23" x14ac:dyDescent="0.2">
      <c r="S3666" s="28" t="s">
        <v>99</v>
      </c>
      <c r="T3666" s="5">
        <v>2001</v>
      </c>
      <c r="U3666" s="233">
        <v>36902</v>
      </c>
      <c r="V3666" s="233" t="str">
        <f t="shared" si="119"/>
        <v>0111</v>
      </c>
      <c r="W3666" s="4">
        <f t="shared" si="120"/>
        <v>2001</v>
      </c>
    </row>
    <row r="3667" spans="19:23" x14ac:dyDescent="0.2">
      <c r="S3667" s="28" t="s">
        <v>100</v>
      </c>
      <c r="T3667" s="5">
        <v>2001</v>
      </c>
      <c r="U3667" s="233">
        <v>36903</v>
      </c>
      <c r="V3667" s="233" t="str">
        <f t="shared" si="119"/>
        <v>0112</v>
      </c>
      <c r="W3667" s="4">
        <f t="shared" si="120"/>
        <v>2001</v>
      </c>
    </row>
    <row r="3668" spans="19:23" x14ac:dyDescent="0.2">
      <c r="S3668" s="28" t="s">
        <v>101</v>
      </c>
      <c r="T3668" s="5">
        <v>2001</v>
      </c>
      <c r="U3668" s="233">
        <v>36904</v>
      </c>
      <c r="V3668" s="233" t="str">
        <f t="shared" si="119"/>
        <v>0113</v>
      </c>
      <c r="W3668" s="4">
        <f t="shared" si="120"/>
        <v>2001</v>
      </c>
    </row>
    <row r="3669" spans="19:23" x14ac:dyDescent="0.2">
      <c r="S3669" s="28" t="s">
        <v>102</v>
      </c>
      <c r="T3669" s="5">
        <v>2001</v>
      </c>
      <c r="U3669" s="233">
        <v>36905</v>
      </c>
      <c r="V3669" s="233" t="str">
        <f t="shared" si="119"/>
        <v>0114</v>
      </c>
      <c r="W3669" s="4">
        <f t="shared" si="120"/>
        <v>2001</v>
      </c>
    </row>
    <row r="3670" spans="19:23" x14ac:dyDescent="0.2">
      <c r="S3670" s="28" t="s">
        <v>103</v>
      </c>
      <c r="T3670" s="5">
        <v>2001</v>
      </c>
      <c r="U3670" s="233">
        <v>36906</v>
      </c>
      <c r="V3670" s="233" t="str">
        <f t="shared" si="119"/>
        <v>0115</v>
      </c>
      <c r="W3670" s="4">
        <f t="shared" si="120"/>
        <v>2001</v>
      </c>
    </row>
    <row r="3671" spans="19:23" x14ac:dyDescent="0.2">
      <c r="S3671" s="28" t="s">
        <v>104</v>
      </c>
      <c r="T3671" s="5">
        <v>2001</v>
      </c>
      <c r="U3671" s="233">
        <v>36907</v>
      </c>
      <c r="V3671" s="233" t="str">
        <f t="shared" si="119"/>
        <v>0116</v>
      </c>
      <c r="W3671" s="4">
        <f t="shared" si="120"/>
        <v>2001</v>
      </c>
    </row>
    <row r="3672" spans="19:23" x14ac:dyDescent="0.2">
      <c r="S3672" s="28" t="s">
        <v>105</v>
      </c>
      <c r="T3672" s="5">
        <v>2001</v>
      </c>
      <c r="U3672" s="233">
        <v>36908</v>
      </c>
      <c r="V3672" s="233" t="str">
        <f t="shared" si="119"/>
        <v>0117</v>
      </c>
      <c r="W3672" s="4">
        <f t="shared" si="120"/>
        <v>2001</v>
      </c>
    </row>
    <row r="3673" spans="19:23" x14ac:dyDescent="0.2">
      <c r="S3673" s="28" t="s">
        <v>106</v>
      </c>
      <c r="T3673" s="5">
        <v>2001</v>
      </c>
      <c r="U3673" s="233">
        <v>36909</v>
      </c>
      <c r="V3673" s="233" t="str">
        <f t="shared" si="119"/>
        <v>0118</v>
      </c>
      <c r="W3673" s="4">
        <f t="shared" si="120"/>
        <v>2001</v>
      </c>
    </row>
    <row r="3674" spans="19:23" x14ac:dyDescent="0.2">
      <c r="S3674" s="28" t="s">
        <v>107</v>
      </c>
      <c r="T3674" s="5">
        <v>2001</v>
      </c>
      <c r="U3674" s="233">
        <v>36910</v>
      </c>
      <c r="V3674" s="233" t="str">
        <f t="shared" si="119"/>
        <v>0119</v>
      </c>
      <c r="W3674" s="4">
        <f t="shared" si="120"/>
        <v>2001</v>
      </c>
    </row>
    <row r="3675" spans="19:23" x14ac:dyDescent="0.2">
      <c r="S3675" s="28" t="s">
        <v>108</v>
      </c>
      <c r="T3675" s="5">
        <v>2001</v>
      </c>
      <c r="U3675" s="233">
        <v>36911</v>
      </c>
      <c r="V3675" s="233" t="str">
        <f t="shared" si="119"/>
        <v>0120</v>
      </c>
      <c r="W3675" s="4">
        <f t="shared" si="120"/>
        <v>2001</v>
      </c>
    </row>
    <row r="3676" spans="19:23" x14ac:dyDescent="0.2">
      <c r="S3676" s="28" t="s">
        <v>109</v>
      </c>
      <c r="T3676" s="5">
        <v>2001</v>
      </c>
      <c r="U3676" s="233">
        <v>36912</v>
      </c>
      <c r="V3676" s="233" t="str">
        <f t="shared" si="119"/>
        <v>0121</v>
      </c>
      <c r="W3676" s="4">
        <f t="shared" si="120"/>
        <v>2001</v>
      </c>
    </row>
    <row r="3677" spans="19:23" x14ac:dyDescent="0.2">
      <c r="S3677" s="28" t="s">
        <v>110</v>
      </c>
      <c r="T3677" s="5">
        <v>2001</v>
      </c>
      <c r="U3677" s="233">
        <v>36913</v>
      </c>
      <c r="V3677" s="233" t="str">
        <f t="shared" si="119"/>
        <v>0122</v>
      </c>
      <c r="W3677" s="4">
        <f t="shared" si="120"/>
        <v>2001</v>
      </c>
    </row>
    <row r="3678" spans="19:23" x14ac:dyDescent="0.2">
      <c r="S3678" s="28" t="s">
        <v>111</v>
      </c>
      <c r="T3678" s="5">
        <v>2001</v>
      </c>
      <c r="U3678" s="233">
        <v>36914</v>
      </c>
      <c r="V3678" s="233" t="str">
        <f t="shared" si="119"/>
        <v>0123</v>
      </c>
      <c r="W3678" s="4">
        <f t="shared" si="120"/>
        <v>2001</v>
      </c>
    </row>
    <row r="3679" spans="19:23" x14ac:dyDescent="0.2">
      <c r="S3679" s="28" t="s">
        <v>112</v>
      </c>
      <c r="T3679" s="5">
        <v>2001</v>
      </c>
      <c r="U3679" s="233">
        <v>36915</v>
      </c>
      <c r="V3679" s="233" t="str">
        <f t="shared" si="119"/>
        <v>0124</v>
      </c>
      <c r="W3679" s="4">
        <f t="shared" si="120"/>
        <v>2001</v>
      </c>
    </row>
    <row r="3680" spans="19:23" x14ac:dyDescent="0.2">
      <c r="S3680" s="28" t="s">
        <v>113</v>
      </c>
      <c r="T3680" s="5">
        <v>2001</v>
      </c>
      <c r="U3680" s="233">
        <v>36916</v>
      </c>
      <c r="V3680" s="233" t="str">
        <f t="shared" si="119"/>
        <v>0125</v>
      </c>
      <c r="W3680" s="4">
        <f t="shared" si="120"/>
        <v>2001</v>
      </c>
    </row>
    <row r="3681" spans="19:23" x14ac:dyDescent="0.2">
      <c r="S3681" s="28" t="s">
        <v>114</v>
      </c>
      <c r="T3681" s="5">
        <v>2001</v>
      </c>
      <c r="U3681" s="233">
        <v>36917</v>
      </c>
      <c r="V3681" s="233" t="str">
        <f t="shared" si="119"/>
        <v>0126</v>
      </c>
      <c r="W3681" s="4">
        <f t="shared" si="120"/>
        <v>2001</v>
      </c>
    </row>
    <row r="3682" spans="19:23" x14ac:dyDescent="0.2">
      <c r="S3682" s="28" t="s">
        <v>115</v>
      </c>
      <c r="T3682" s="5">
        <v>2001</v>
      </c>
      <c r="U3682" s="233">
        <v>36918</v>
      </c>
      <c r="V3682" s="233" t="str">
        <f t="shared" si="119"/>
        <v>0127</v>
      </c>
      <c r="W3682" s="4">
        <f t="shared" si="120"/>
        <v>2001</v>
      </c>
    </row>
    <row r="3683" spans="19:23" x14ac:dyDescent="0.2">
      <c r="S3683" s="28" t="s">
        <v>116</v>
      </c>
      <c r="T3683" s="5">
        <v>2001</v>
      </c>
      <c r="U3683" s="233">
        <v>36919</v>
      </c>
      <c r="V3683" s="233" t="str">
        <f t="shared" si="119"/>
        <v>0128</v>
      </c>
      <c r="W3683" s="4">
        <f t="shared" si="120"/>
        <v>2001</v>
      </c>
    </row>
    <row r="3684" spans="19:23" x14ac:dyDescent="0.2">
      <c r="S3684" s="28" t="s">
        <v>117</v>
      </c>
      <c r="T3684" s="5">
        <v>2001</v>
      </c>
      <c r="U3684" s="233">
        <v>36920</v>
      </c>
      <c r="V3684" s="233" t="str">
        <f t="shared" si="119"/>
        <v>0129</v>
      </c>
      <c r="W3684" s="4">
        <f t="shared" si="120"/>
        <v>2001</v>
      </c>
    </row>
    <row r="3685" spans="19:23" x14ac:dyDescent="0.2">
      <c r="S3685" s="28" t="s">
        <v>118</v>
      </c>
      <c r="T3685" s="5">
        <v>2001</v>
      </c>
      <c r="U3685" s="233">
        <v>36921</v>
      </c>
      <c r="V3685" s="233" t="str">
        <f t="shared" si="119"/>
        <v>0130</v>
      </c>
      <c r="W3685" s="4">
        <f t="shared" si="120"/>
        <v>2001</v>
      </c>
    </row>
    <row r="3686" spans="19:23" x14ac:dyDescent="0.2">
      <c r="S3686" s="28" t="s">
        <v>119</v>
      </c>
      <c r="T3686" s="5">
        <v>2001</v>
      </c>
      <c r="U3686" s="233">
        <v>36922</v>
      </c>
      <c r="V3686" s="233" t="str">
        <f t="shared" si="119"/>
        <v>0131</v>
      </c>
      <c r="W3686" s="4">
        <f t="shared" si="120"/>
        <v>2001</v>
      </c>
    </row>
    <row r="3687" spans="19:23" x14ac:dyDescent="0.2">
      <c r="S3687" s="28" t="s">
        <v>120</v>
      </c>
      <c r="T3687" s="5">
        <v>2001</v>
      </c>
      <c r="U3687" s="233">
        <v>36923</v>
      </c>
      <c r="V3687" s="233" t="str">
        <f t="shared" si="119"/>
        <v>0201</v>
      </c>
      <c r="W3687" s="4">
        <f t="shared" si="120"/>
        <v>2001</v>
      </c>
    </row>
    <row r="3688" spans="19:23" x14ac:dyDescent="0.2">
      <c r="S3688" s="28" t="s">
        <v>121</v>
      </c>
      <c r="T3688" s="5">
        <v>2001</v>
      </c>
      <c r="U3688" s="233">
        <v>36924</v>
      </c>
      <c r="V3688" s="233" t="str">
        <f t="shared" si="119"/>
        <v>0202</v>
      </c>
      <c r="W3688" s="4">
        <f t="shared" si="120"/>
        <v>2001</v>
      </c>
    </row>
    <row r="3689" spans="19:23" x14ac:dyDescent="0.2">
      <c r="S3689" s="28" t="s">
        <v>122</v>
      </c>
      <c r="T3689" s="5">
        <v>2001</v>
      </c>
      <c r="U3689" s="233">
        <v>36925</v>
      </c>
      <c r="V3689" s="233" t="str">
        <f t="shared" si="119"/>
        <v>0203</v>
      </c>
      <c r="W3689" s="4">
        <f t="shared" si="120"/>
        <v>2001</v>
      </c>
    </row>
    <row r="3690" spans="19:23" x14ac:dyDescent="0.2">
      <c r="S3690" s="28" t="s">
        <v>123</v>
      </c>
      <c r="T3690" s="5">
        <v>2001</v>
      </c>
      <c r="U3690" s="233">
        <v>36926</v>
      </c>
      <c r="V3690" s="233" t="str">
        <f t="shared" si="119"/>
        <v>0204</v>
      </c>
      <c r="W3690" s="4">
        <f t="shared" si="120"/>
        <v>2001</v>
      </c>
    </row>
    <row r="3691" spans="19:23" x14ac:dyDescent="0.2">
      <c r="S3691" s="28" t="s">
        <v>124</v>
      </c>
      <c r="T3691" s="5">
        <v>2001</v>
      </c>
      <c r="U3691" s="233">
        <v>36927</v>
      </c>
      <c r="V3691" s="233" t="str">
        <f t="shared" si="119"/>
        <v>0205</v>
      </c>
      <c r="W3691" s="4">
        <f t="shared" si="120"/>
        <v>2001</v>
      </c>
    </row>
    <row r="3692" spans="19:23" x14ac:dyDescent="0.2">
      <c r="S3692" s="28" t="s">
        <v>125</v>
      </c>
      <c r="T3692" s="5">
        <v>2001</v>
      </c>
      <c r="U3692" s="233">
        <v>36928</v>
      </c>
      <c r="V3692" s="233" t="str">
        <f t="shared" si="119"/>
        <v>0206</v>
      </c>
      <c r="W3692" s="4">
        <f t="shared" si="120"/>
        <v>2001</v>
      </c>
    </row>
    <row r="3693" spans="19:23" x14ac:dyDescent="0.2">
      <c r="S3693" s="28" t="s">
        <v>126</v>
      </c>
      <c r="T3693" s="5">
        <v>2001</v>
      </c>
      <c r="U3693" s="233">
        <v>36929</v>
      </c>
      <c r="V3693" s="233" t="str">
        <f t="shared" si="119"/>
        <v>0207</v>
      </c>
      <c r="W3693" s="4">
        <f t="shared" si="120"/>
        <v>2001</v>
      </c>
    </row>
    <row r="3694" spans="19:23" x14ac:dyDescent="0.2">
      <c r="S3694" s="28" t="s">
        <v>86</v>
      </c>
      <c r="T3694" s="5">
        <v>2001</v>
      </c>
      <c r="U3694" s="233">
        <v>36930</v>
      </c>
      <c r="V3694" s="233" t="str">
        <f t="shared" si="119"/>
        <v>0208</v>
      </c>
      <c r="W3694" s="4">
        <f t="shared" si="120"/>
        <v>2001</v>
      </c>
    </row>
    <row r="3695" spans="19:23" x14ac:dyDescent="0.2">
      <c r="S3695" s="28" t="s">
        <v>87</v>
      </c>
      <c r="T3695" s="5">
        <v>2001</v>
      </c>
      <c r="U3695" s="233">
        <v>36931</v>
      </c>
      <c r="V3695" s="233" t="str">
        <f t="shared" si="119"/>
        <v>0209</v>
      </c>
      <c r="W3695" s="4">
        <f t="shared" si="120"/>
        <v>2001</v>
      </c>
    </row>
    <row r="3696" spans="19:23" x14ac:dyDescent="0.2">
      <c r="S3696" s="28" t="s">
        <v>88</v>
      </c>
      <c r="T3696" s="5">
        <v>2001</v>
      </c>
      <c r="U3696" s="233">
        <v>36932</v>
      </c>
      <c r="V3696" s="233" t="str">
        <f t="shared" si="119"/>
        <v>0210</v>
      </c>
      <c r="W3696" s="4">
        <f t="shared" si="120"/>
        <v>2001</v>
      </c>
    </row>
    <row r="3697" spans="19:23" x14ac:dyDescent="0.2">
      <c r="S3697" s="28" t="s">
        <v>89</v>
      </c>
      <c r="T3697" s="5">
        <v>2001</v>
      </c>
      <c r="U3697" s="233">
        <v>36933</v>
      </c>
      <c r="V3697" s="233" t="str">
        <f t="shared" si="119"/>
        <v>0211</v>
      </c>
      <c r="W3697" s="4">
        <f t="shared" si="120"/>
        <v>2001</v>
      </c>
    </row>
    <row r="3698" spans="19:23" x14ac:dyDescent="0.2">
      <c r="S3698" s="28" t="s">
        <v>127</v>
      </c>
      <c r="T3698" s="5">
        <v>2001</v>
      </c>
      <c r="U3698" s="233">
        <v>36934</v>
      </c>
      <c r="V3698" s="233" t="str">
        <f t="shared" si="119"/>
        <v>0212</v>
      </c>
      <c r="W3698" s="4">
        <f t="shared" si="120"/>
        <v>2001</v>
      </c>
    </row>
    <row r="3699" spans="19:23" x14ac:dyDescent="0.2">
      <c r="S3699" s="28" t="s">
        <v>128</v>
      </c>
      <c r="T3699" s="5">
        <v>2001</v>
      </c>
      <c r="U3699" s="233">
        <v>36935</v>
      </c>
      <c r="V3699" s="233" t="str">
        <f t="shared" si="119"/>
        <v>0213</v>
      </c>
      <c r="W3699" s="4">
        <f t="shared" si="120"/>
        <v>2001</v>
      </c>
    </row>
    <row r="3700" spans="19:23" x14ac:dyDescent="0.2">
      <c r="S3700" s="28" t="s">
        <v>129</v>
      </c>
      <c r="T3700" s="5">
        <v>2001</v>
      </c>
      <c r="U3700" s="233">
        <v>36936</v>
      </c>
      <c r="V3700" s="233" t="str">
        <f t="shared" si="119"/>
        <v>0214</v>
      </c>
      <c r="W3700" s="4">
        <f t="shared" si="120"/>
        <v>2001</v>
      </c>
    </row>
    <row r="3701" spans="19:23" x14ac:dyDescent="0.2">
      <c r="S3701" s="28" t="s">
        <v>130</v>
      </c>
      <c r="T3701" s="5">
        <v>2001</v>
      </c>
      <c r="U3701" s="233">
        <v>36937</v>
      </c>
      <c r="V3701" s="233" t="str">
        <f t="shared" si="119"/>
        <v>0215</v>
      </c>
      <c r="W3701" s="4">
        <f t="shared" si="120"/>
        <v>2001</v>
      </c>
    </row>
    <row r="3702" spans="19:23" x14ac:dyDescent="0.2">
      <c r="S3702" s="28" t="s">
        <v>131</v>
      </c>
      <c r="T3702" s="5">
        <v>2001</v>
      </c>
      <c r="U3702" s="233">
        <v>36938</v>
      </c>
      <c r="V3702" s="233" t="str">
        <f t="shared" si="119"/>
        <v>0216</v>
      </c>
      <c r="W3702" s="4">
        <f t="shared" si="120"/>
        <v>2001</v>
      </c>
    </row>
    <row r="3703" spans="19:23" x14ac:dyDescent="0.2">
      <c r="S3703" s="28" t="s">
        <v>132</v>
      </c>
      <c r="T3703" s="5">
        <v>2001</v>
      </c>
      <c r="U3703" s="233">
        <v>36939</v>
      </c>
      <c r="V3703" s="233" t="str">
        <f t="shared" si="119"/>
        <v>0217</v>
      </c>
      <c r="W3703" s="4">
        <f t="shared" si="120"/>
        <v>2001</v>
      </c>
    </row>
    <row r="3704" spans="19:23" x14ac:dyDescent="0.2">
      <c r="S3704" s="28" t="s">
        <v>133</v>
      </c>
      <c r="T3704" s="5">
        <v>2001</v>
      </c>
      <c r="U3704" s="233">
        <v>36940</v>
      </c>
      <c r="V3704" s="233" t="str">
        <f t="shared" si="119"/>
        <v>0218</v>
      </c>
      <c r="W3704" s="4">
        <f t="shared" si="120"/>
        <v>2001</v>
      </c>
    </row>
    <row r="3705" spans="19:23" x14ac:dyDescent="0.2">
      <c r="S3705" s="28" t="s">
        <v>134</v>
      </c>
      <c r="T3705" s="5">
        <v>2001</v>
      </c>
      <c r="U3705" s="233">
        <v>36941</v>
      </c>
      <c r="V3705" s="233" t="str">
        <f t="shared" si="119"/>
        <v>0219</v>
      </c>
      <c r="W3705" s="4">
        <f t="shared" si="120"/>
        <v>2001</v>
      </c>
    </row>
    <row r="3706" spans="19:23" x14ac:dyDescent="0.2">
      <c r="S3706" s="28" t="s">
        <v>135</v>
      </c>
      <c r="T3706" s="5">
        <v>2001</v>
      </c>
      <c r="U3706" s="233">
        <v>36942</v>
      </c>
      <c r="V3706" s="233" t="str">
        <f t="shared" si="119"/>
        <v>0220</v>
      </c>
      <c r="W3706" s="4">
        <f t="shared" si="120"/>
        <v>2001</v>
      </c>
    </row>
    <row r="3707" spans="19:23" x14ac:dyDescent="0.2">
      <c r="S3707" s="28" t="s">
        <v>136</v>
      </c>
      <c r="T3707" s="5">
        <v>2001</v>
      </c>
      <c r="U3707" s="233">
        <v>36943</v>
      </c>
      <c r="V3707" s="233" t="str">
        <f t="shared" si="119"/>
        <v>0221</v>
      </c>
      <c r="W3707" s="4">
        <f t="shared" si="120"/>
        <v>2001</v>
      </c>
    </row>
    <row r="3708" spans="19:23" x14ac:dyDescent="0.2">
      <c r="S3708" s="28" t="s">
        <v>137</v>
      </c>
      <c r="T3708" s="5">
        <v>2001</v>
      </c>
      <c r="U3708" s="233">
        <v>36944</v>
      </c>
      <c r="V3708" s="233" t="str">
        <f t="shared" si="119"/>
        <v>0222</v>
      </c>
      <c r="W3708" s="4">
        <f t="shared" si="120"/>
        <v>2001</v>
      </c>
    </row>
    <row r="3709" spans="19:23" x14ac:dyDescent="0.2">
      <c r="S3709" s="28" t="s">
        <v>138</v>
      </c>
      <c r="T3709" s="5">
        <v>2001</v>
      </c>
      <c r="U3709" s="233">
        <v>36945</v>
      </c>
      <c r="V3709" s="233" t="str">
        <f t="shared" si="119"/>
        <v>0223</v>
      </c>
      <c r="W3709" s="4">
        <f t="shared" si="120"/>
        <v>2001</v>
      </c>
    </row>
    <row r="3710" spans="19:23" x14ac:dyDescent="0.2">
      <c r="S3710" s="28" t="s">
        <v>139</v>
      </c>
      <c r="T3710" s="5">
        <v>2001</v>
      </c>
      <c r="U3710" s="233">
        <v>36946</v>
      </c>
      <c r="V3710" s="233" t="str">
        <f t="shared" si="119"/>
        <v>0224</v>
      </c>
      <c r="W3710" s="4">
        <f t="shared" si="120"/>
        <v>2001</v>
      </c>
    </row>
    <row r="3711" spans="19:23" x14ac:dyDescent="0.2">
      <c r="S3711" s="28" t="s">
        <v>140</v>
      </c>
      <c r="T3711" s="5">
        <v>2001</v>
      </c>
      <c r="U3711" s="233">
        <v>36947</v>
      </c>
      <c r="V3711" s="233" t="str">
        <f t="shared" si="119"/>
        <v>0225</v>
      </c>
      <c r="W3711" s="4">
        <f t="shared" si="120"/>
        <v>2001</v>
      </c>
    </row>
    <row r="3712" spans="19:23" x14ac:dyDescent="0.2">
      <c r="S3712" s="28" t="s">
        <v>141</v>
      </c>
      <c r="T3712" s="5">
        <v>2001</v>
      </c>
      <c r="U3712" s="233">
        <v>36948</v>
      </c>
      <c r="V3712" s="233" t="str">
        <f t="shared" si="119"/>
        <v>0226</v>
      </c>
      <c r="W3712" s="4">
        <f t="shared" si="120"/>
        <v>2001</v>
      </c>
    </row>
    <row r="3713" spans="19:23" x14ac:dyDescent="0.2">
      <c r="S3713" s="28" t="s">
        <v>142</v>
      </c>
      <c r="T3713" s="5">
        <v>2001</v>
      </c>
      <c r="U3713" s="233">
        <v>36949</v>
      </c>
      <c r="V3713" s="233" t="str">
        <f t="shared" si="119"/>
        <v>0227</v>
      </c>
      <c r="W3713" s="4">
        <f t="shared" si="120"/>
        <v>2001</v>
      </c>
    </row>
    <row r="3714" spans="19:23" x14ac:dyDescent="0.2">
      <c r="S3714" s="28" t="s">
        <v>143</v>
      </c>
      <c r="T3714" s="5">
        <v>2001</v>
      </c>
      <c r="U3714" s="233">
        <v>36950</v>
      </c>
      <c r="V3714" s="233" t="str">
        <f t="shared" si="119"/>
        <v>0228</v>
      </c>
      <c r="W3714" s="4">
        <f t="shared" si="120"/>
        <v>2001</v>
      </c>
    </row>
    <row r="3715" spans="19:23" x14ac:dyDescent="0.2">
      <c r="S3715" s="28" t="s">
        <v>144</v>
      </c>
      <c r="T3715" s="5">
        <v>2001</v>
      </c>
      <c r="U3715" s="233">
        <v>36951</v>
      </c>
      <c r="V3715" s="233" t="str">
        <f t="shared" si="119"/>
        <v>0301</v>
      </c>
      <c r="W3715" s="4">
        <f t="shared" si="120"/>
        <v>2001</v>
      </c>
    </row>
    <row r="3716" spans="19:23" x14ac:dyDescent="0.2">
      <c r="S3716" s="28" t="s">
        <v>145</v>
      </c>
      <c r="T3716" s="5">
        <v>2001</v>
      </c>
      <c r="U3716" s="233">
        <v>36952</v>
      </c>
      <c r="V3716" s="233" t="str">
        <f t="shared" ref="V3716:V3779" si="121">TEXT(MONTH(U3716),"00") &amp;TEXT(DAY(U3716),"00")</f>
        <v>0302</v>
      </c>
      <c r="W3716" s="4">
        <f t="shared" ref="W3716:W3779" si="122">YEAR(U3716)</f>
        <v>2001</v>
      </c>
    </row>
    <row r="3717" spans="19:23" x14ac:dyDescent="0.2">
      <c r="S3717" s="28" t="s">
        <v>146</v>
      </c>
      <c r="T3717" s="5">
        <v>2001</v>
      </c>
      <c r="U3717" s="233">
        <v>36953</v>
      </c>
      <c r="V3717" s="233" t="str">
        <f t="shared" si="121"/>
        <v>0303</v>
      </c>
      <c r="W3717" s="4">
        <f t="shared" si="122"/>
        <v>2001</v>
      </c>
    </row>
    <row r="3718" spans="19:23" x14ac:dyDescent="0.2">
      <c r="S3718" s="28" t="s">
        <v>147</v>
      </c>
      <c r="T3718" s="5">
        <v>2001</v>
      </c>
      <c r="U3718" s="233">
        <v>36954</v>
      </c>
      <c r="V3718" s="233" t="str">
        <f t="shared" si="121"/>
        <v>0304</v>
      </c>
      <c r="W3718" s="4">
        <f t="shared" si="122"/>
        <v>2001</v>
      </c>
    </row>
    <row r="3719" spans="19:23" x14ac:dyDescent="0.2">
      <c r="S3719" s="28" t="s">
        <v>148</v>
      </c>
      <c r="T3719" s="5">
        <v>2001</v>
      </c>
      <c r="U3719" s="233">
        <v>36955</v>
      </c>
      <c r="V3719" s="233" t="str">
        <f t="shared" si="121"/>
        <v>0305</v>
      </c>
      <c r="W3719" s="4">
        <f t="shared" si="122"/>
        <v>2001</v>
      </c>
    </row>
    <row r="3720" spans="19:23" x14ac:dyDescent="0.2">
      <c r="S3720" s="28" t="s">
        <v>149</v>
      </c>
      <c r="T3720" s="5">
        <v>2001</v>
      </c>
      <c r="U3720" s="233">
        <v>36956</v>
      </c>
      <c r="V3720" s="233" t="str">
        <f t="shared" si="121"/>
        <v>0306</v>
      </c>
      <c r="W3720" s="4">
        <f t="shared" si="122"/>
        <v>2001</v>
      </c>
    </row>
    <row r="3721" spans="19:23" x14ac:dyDescent="0.2">
      <c r="S3721" s="28" t="s">
        <v>150</v>
      </c>
      <c r="T3721" s="5">
        <v>2001</v>
      </c>
      <c r="U3721" s="233">
        <v>36957</v>
      </c>
      <c r="V3721" s="233" t="str">
        <f t="shared" si="121"/>
        <v>0307</v>
      </c>
      <c r="W3721" s="4">
        <f t="shared" si="122"/>
        <v>2001</v>
      </c>
    </row>
    <row r="3722" spans="19:23" x14ac:dyDescent="0.2">
      <c r="S3722" s="28" t="s">
        <v>151</v>
      </c>
      <c r="T3722" s="5">
        <v>2001</v>
      </c>
      <c r="U3722" s="233">
        <v>36958</v>
      </c>
      <c r="V3722" s="233" t="str">
        <f t="shared" si="121"/>
        <v>0308</v>
      </c>
      <c r="W3722" s="4">
        <f t="shared" si="122"/>
        <v>2001</v>
      </c>
    </row>
    <row r="3723" spans="19:23" x14ac:dyDescent="0.2">
      <c r="S3723" s="28" t="s">
        <v>152</v>
      </c>
      <c r="T3723" s="5">
        <v>2001</v>
      </c>
      <c r="U3723" s="233">
        <v>36959</v>
      </c>
      <c r="V3723" s="233" t="str">
        <f t="shared" si="121"/>
        <v>0309</v>
      </c>
      <c r="W3723" s="4">
        <f t="shared" si="122"/>
        <v>2001</v>
      </c>
    </row>
    <row r="3724" spans="19:23" x14ac:dyDescent="0.2">
      <c r="S3724" s="28" t="s">
        <v>153</v>
      </c>
      <c r="T3724" s="5">
        <v>2001</v>
      </c>
      <c r="U3724" s="233">
        <v>36960</v>
      </c>
      <c r="V3724" s="233" t="str">
        <f t="shared" si="121"/>
        <v>0310</v>
      </c>
      <c r="W3724" s="4">
        <f t="shared" si="122"/>
        <v>2001</v>
      </c>
    </row>
    <row r="3725" spans="19:23" x14ac:dyDescent="0.2">
      <c r="S3725" s="28" t="s">
        <v>154</v>
      </c>
      <c r="T3725" s="5">
        <v>2001</v>
      </c>
      <c r="U3725" s="233">
        <v>36961</v>
      </c>
      <c r="V3725" s="233" t="str">
        <f t="shared" si="121"/>
        <v>0311</v>
      </c>
      <c r="W3725" s="4">
        <f t="shared" si="122"/>
        <v>2001</v>
      </c>
    </row>
    <row r="3726" spans="19:23" x14ac:dyDescent="0.2">
      <c r="S3726" s="28" t="s">
        <v>155</v>
      </c>
      <c r="T3726" s="5">
        <v>2001</v>
      </c>
      <c r="U3726" s="233">
        <v>36962</v>
      </c>
      <c r="V3726" s="233" t="str">
        <f t="shared" si="121"/>
        <v>0312</v>
      </c>
      <c r="W3726" s="4">
        <f t="shared" si="122"/>
        <v>2001</v>
      </c>
    </row>
    <row r="3727" spans="19:23" x14ac:dyDescent="0.2">
      <c r="S3727" s="28" t="s">
        <v>156</v>
      </c>
      <c r="T3727" s="5">
        <v>2001</v>
      </c>
      <c r="U3727" s="233">
        <v>36963</v>
      </c>
      <c r="V3727" s="233" t="str">
        <f t="shared" si="121"/>
        <v>0313</v>
      </c>
      <c r="W3727" s="4">
        <f t="shared" si="122"/>
        <v>2001</v>
      </c>
    </row>
    <row r="3728" spans="19:23" x14ac:dyDescent="0.2">
      <c r="S3728" s="28" t="s">
        <v>157</v>
      </c>
      <c r="T3728" s="5">
        <v>2001</v>
      </c>
      <c r="U3728" s="233">
        <v>36964</v>
      </c>
      <c r="V3728" s="233" t="str">
        <f t="shared" si="121"/>
        <v>0314</v>
      </c>
      <c r="W3728" s="4">
        <f t="shared" si="122"/>
        <v>2001</v>
      </c>
    </row>
    <row r="3729" spans="19:23" x14ac:dyDescent="0.2">
      <c r="S3729" s="28" t="s">
        <v>158</v>
      </c>
      <c r="T3729" s="5">
        <v>2001</v>
      </c>
      <c r="U3729" s="233">
        <v>36965</v>
      </c>
      <c r="V3729" s="233" t="str">
        <f t="shared" si="121"/>
        <v>0315</v>
      </c>
      <c r="W3729" s="4">
        <f t="shared" si="122"/>
        <v>2001</v>
      </c>
    </row>
    <row r="3730" spans="19:23" x14ac:dyDescent="0.2">
      <c r="S3730" s="28" t="s">
        <v>159</v>
      </c>
      <c r="T3730" s="5">
        <v>2001</v>
      </c>
      <c r="U3730" s="233">
        <v>36966</v>
      </c>
      <c r="V3730" s="233" t="str">
        <f t="shared" si="121"/>
        <v>0316</v>
      </c>
      <c r="W3730" s="4">
        <f t="shared" si="122"/>
        <v>2001</v>
      </c>
    </row>
    <row r="3731" spans="19:23" x14ac:dyDescent="0.2">
      <c r="S3731" s="28" t="s">
        <v>160</v>
      </c>
      <c r="T3731" s="5">
        <v>2001</v>
      </c>
      <c r="U3731" s="233">
        <v>36967</v>
      </c>
      <c r="V3731" s="233" t="str">
        <f t="shared" si="121"/>
        <v>0317</v>
      </c>
      <c r="W3731" s="4">
        <f t="shared" si="122"/>
        <v>2001</v>
      </c>
    </row>
    <row r="3732" spans="19:23" x14ac:dyDescent="0.2">
      <c r="S3732" s="28" t="s">
        <v>161</v>
      </c>
      <c r="T3732" s="5">
        <v>2001</v>
      </c>
      <c r="U3732" s="233">
        <v>36968</v>
      </c>
      <c r="V3732" s="233" t="str">
        <f t="shared" si="121"/>
        <v>0318</v>
      </c>
      <c r="W3732" s="4">
        <f t="shared" si="122"/>
        <v>2001</v>
      </c>
    </row>
    <row r="3733" spans="19:23" x14ac:dyDescent="0.2">
      <c r="S3733" s="28" t="s">
        <v>162</v>
      </c>
      <c r="T3733" s="5">
        <v>2001</v>
      </c>
      <c r="U3733" s="233">
        <v>36969</v>
      </c>
      <c r="V3733" s="233" t="str">
        <f t="shared" si="121"/>
        <v>0319</v>
      </c>
      <c r="W3733" s="4">
        <f t="shared" si="122"/>
        <v>2001</v>
      </c>
    </row>
    <row r="3734" spans="19:23" x14ac:dyDescent="0.2">
      <c r="S3734" s="28" t="s">
        <v>163</v>
      </c>
      <c r="T3734" s="5">
        <v>2001</v>
      </c>
      <c r="U3734" s="233">
        <v>36970</v>
      </c>
      <c r="V3734" s="233" t="str">
        <f t="shared" si="121"/>
        <v>0320</v>
      </c>
      <c r="W3734" s="4">
        <f t="shared" si="122"/>
        <v>2001</v>
      </c>
    </row>
    <row r="3735" spans="19:23" x14ac:dyDescent="0.2">
      <c r="S3735" s="28" t="s">
        <v>164</v>
      </c>
      <c r="T3735" s="5">
        <v>2001</v>
      </c>
      <c r="U3735" s="233">
        <v>36971</v>
      </c>
      <c r="V3735" s="233" t="str">
        <f t="shared" si="121"/>
        <v>0321</v>
      </c>
      <c r="W3735" s="4">
        <f t="shared" si="122"/>
        <v>2001</v>
      </c>
    </row>
    <row r="3736" spans="19:23" x14ac:dyDescent="0.2">
      <c r="S3736" s="28" t="s">
        <v>165</v>
      </c>
      <c r="T3736" s="5">
        <v>2001</v>
      </c>
      <c r="U3736" s="233">
        <v>36972</v>
      </c>
      <c r="V3736" s="233" t="str">
        <f t="shared" si="121"/>
        <v>0322</v>
      </c>
      <c r="W3736" s="4">
        <f t="shared" si="122"/>
        <v>2001</v>
      </c>
    </row>
    <row r="3737" spans="19:23" x14ac:dyDescent="0.2">
      <c r="S3737" s="28" t="s">
        <v>166</v>
      </c>
      <c r="T3737" s="5">
        <v>2001</v>
      </c>
      <c r="U3737" s="233">
        <v>36973</v>
      </c>
      <c r="V3737" s="233" t="str">
        <f t="shared" si="121"/>
        <v>0323</v>
      </c>
      <c r="W3737" s="4">
        <f t="shared" si="122"/>
        <v>2001</v>
      </c>
    </row>
    <row r="3738" spans="19:23" x14ac:dyDescent="0.2">
      <c r="S3738" s="28" t="s">
        <v>167</v>
      </c>
      <c r="T3738" s="5">
        <v>2001</v>
      </c>
      <c r="U3738" s="233">
        <v>36974</v>
      </c>
      <c r="V3738" s="233" t="str">
        <f t="shared" si="121"/>
        <v>0324</v>
      </c>
      <c r="W3738" s="4">
        <f t="shared" si="122"/>
        <v>2001</v>
      </c>
    </row>
    <row r="3739" spans="19:23" x14ac:dyDescent="0.2">
      <c r="S3739" s="28" t="s">
        <v>168</v>
      </c>
      <c r="T3739" s="5">
        <v>2001</v>
      </c>
      <c r="U3739" s="233">
        <v>36975</v>
      </c>
      <c r="V3739" s="233" t="str">
        <f t="shared" si="121"/>
        <v>0325</v>
      </c>
      <c r="W3739" s="4">
        <f t="shared" si="122"/>
        <v>2001</v>
      </c>
    </row>
    <row r="3740" spans="19:23" x14ac:dyDescent="0.2">
      <c r="S3740" s="28" t="s">
        <v>169</v>
      </c>
      <c r="T3740" s="5">
        <v>2001</v>
      </c>
      <c r="U3740" s="233">
        <v>36976</v>
      </c>
      <c r="V3740" s="233" t="str">
        <f t="shared" si="121"/>
        <v>0326</v>
      </c>
      <c r="W3740" s="4">
        <f t="shared" si="122"/>
        <v>2001</v>
      </c>
    </row>
    <row r="3741" spans="19:23" x14ac:dyDescent="0.2">
      <c r="S3741" s="28" t="s">
        <v>170</v>
      </c>
      <c r="T3741" s="5">
        <v>2001</v>
      </c>
      <c r="U3741" s="233">
        <v>36977</v>
      </c>
      <c r="V3741" s="233" t="str">
        <f t="shared" si="121"/>
        <v>0327</v>
      </c>
      <c r="W3741" s="4">
        <f t="shared" si="122"/>
        <v>2001</v>
      </c>
    </row>
    <row r="3742" spans="19:23" x14ac:dyDescent="0.2">
      <c r="S3742" s="28" t="s">
        <v>171</v>
      </c>
      <c r="T3742" s="5">
        <v>2001</v>
      </c>
      <c r="U3742" s="233">
        <v>36978</v>
      </c>
      <c r="V3742" s="233" t="str">
        <f t="shared" si="121"/>
        <v>0328</v>
      </c>
      <c r="W3742" s="4">
        <f t="shared" si="122"/>
        <v>2001</v>
      </c>
    </row>
    <row r="3743" spans="19:23" x14ac:dyDescent="0.2">
      <c r="S3743" s="28" t="s">
        <v>172</v>
      </c>
      <c r="T3743" s="5">
        <v>2001</v>
      </c>
      <c r="U3743" s="233">
        <v>36979</v>
      </c>
      <c r="V3743" s="233" t="str">
        <f t="shared" si="121"/>
        <v>0329</v>
      </c>
      <c r="W3743" s="4">
        <f t="shared" si="122"/>
        <v>2001</v>
      </c>
    </row>
    <row r="3744" spans="19:23" x14ac:dyDescent="0.2">
      <c r="S3744" s="28" t="s">
        <v>173</v>
      </c>
      <c r="T3744" s="5">
        <v>2001</v>
      </c>
      <c r="U3744" s="233">
        <v>36980</v>
      </c>
      <c r="V3744" s="233" t="str">
        <f t="shared" si="121"/>
        <v>0330</v>
      </c>
      <c r="W3744" s="4">
        <f t="shared" si="122"/>
        <v>2001</v>
      </c>
    </row>
    <row r="3745" spans="19:23" x14ac:dyDescent="0.2">
      <c r="S3745" s="28" t="s">
        <v>174</v>
      </c>
      <c r="T3745" s="5">
        <v>2001</v>
      </c>
      <c r="U3745" s="233">
        <v>36981</v>
      </c>
      <c r="V3745" s="233" t="str">
        <f t="shared" si="121"/>
        <v>0331</v>
      </c>
      <c r="W3745" s="4">
        <f t="shared" si="122"/>
        <v>2001</v>
      </c>
    </row>
    <row r="3746" spans="19:23" x14ac:dyDescent="0.2">
      <c r="S3746" s="28" t="s">
        <v>175</v>
      </c>
      <c r="T3746" s="5">
        <v>2001</v>
      </c>
      <c r="U3746" s="233">
        <v>36982</v>
      </c>
      <c r="V3746" s="233" t="str">
        <f t="shared" si="121"/>
        <v>0401</v>
      </c>
      <c r="W3746" s="4">
        <f t="shared" si="122"/>
        <v>2001</v>
      </c>
    </row>
    <row r="3747" spans="19:23" x14ac:dyDescent="0.2">
      <c r="S3747" s="28" t="s">
        <v>176</v>
      </c>
      <c r="T3747" s="5">
        <v>2001</v>
      </c>
      <c r="U3747" s="233">
        <v>36983</v>
      </c>
      <c r="V3747" s="233" t="str">
        <f t="shared" si="121"/>
        <v>0402</v>
      </c>
      <c r="W3747" s="4">
        <f t="shared" si="122"/>
        <v>2001</v>
      </c>
    </row>
    <row r="3748" spans="19:23" x14ac:dyDescent="0.2">
      <c r="S3748" s="28" t="s">
        <v>177</v>
      </c>
      <c r="T3748" s="5">
        <v>2001</v>
      </c>
      <c r="U3748" s="233">
        <v>36984</v>
      </c>
      <c r="V3748" s="233" t="str">
        <f t="shared" si="121"/>
        <v>0403</v>
      </c>
      <c r="W3748" s="4">
        <f t="shared" si="122"/>
        <v>2001</v>
      </c>
    </row>
    <row r="3749" spans="19:23" x14ac:dyDescent="0.2">
      <c r="S3749" s="28" t="s">
        <v>178</v>
      </c>
      <c r="T3749" s="5">
        <v>2001</v>
      </c>
      <c r="U3749" s="233">
        <v>36985</v>
      </c>
      <c r="V3749" s="233" t="str">
        <f t="shared" si="121"/>
        <v>0404</v>
      </c>
      <c r="W3749" s="4">
        <f t="shared" si="122"/>
        <v>2001</v>
      </c>
    </row>
    <row r="3750" spans="19:23" x14ac:dyDescent="0.2">
      <c r="S3750" s="28" t="s">
        <v>179</v>
      </c>
      <c r="T3750" s="5">
        <v>2001</v>
      </c>
      <c r="U3750" s="233">
        <v>36986</v>
      </c>
      <c r="V3750" s="233" t="str">
        <f t="shared" si="121"/>
        <v>0405</v>
      </c>
      <c r="W3750" s="4">
        <f t="shared" si="122"/>
        <v>2001</v>
      </c>
    </row>
    <row r="3751" spans="19:23" x14ac:dyDescent="0.2">
      <c r="S3751" s="28" t="s">
        <v>180</v>
      </c>
      <c r="T3751" s="5">
        <v>2001</v>
      </c>
      <c r="U3751" s="233">
        <v>36987</v>
      </c>
      <c r="V3751" s="233" t="str">
        <f t="shared" si="121"/>
        <v>0406</v>
      </c>
      <c r="W3751" s="4">
        <f t="shared" si="122"/>
        <v>2001</v>
      </c>
    </row>
    <row r="3752" spans="19:23" x14ac:dyDescent="0.2">
      <c r="S3752" s="28" t="s">
        <v>181</v>
      </c>
      <c r="T3752" s="5">
        <v>2001</v>
      </c>
      <c r="U3752" s="233">
        <v>36988</v>
      </c>
      <c r="V3752" s="233" t="str">
        <f t="shared" si="121"/>
        <v>0407</v>
      </c>
      <c r="W3752" s="4">
        <f t="shared" si="122"/>
        <v>2001</v>
      </c>
    </row>
    <row r="3753" spans="19:23" x14ac:dyDescent="0.2">
      <c r="S3753" s="28" t="s">
        <v>182</v>
      </c>
      <c r="T3753" s="5">
        <v>2001</v>
      </c>
      <c r="U3753" s="233">
        <v>36989</v>
      </c>
      <c r="V3753" s="233" t="str">
        <f t="shared" si="121"/>
        <v>0408</v>
      </c>
      <c r="W3753" s="4">
        <f t="shared" si="122"/>
        <v>2001</v>
      </c>
    </row>
    <row r="3754" spans="19:23" x14ac:dyDescent="0.2">
      <c r="S3754" s="28" t="s">
        <v>183</v>
      </c>
      <c r="T3754" s="5">
        <v>2001</v>
      </c>
      <c r="U3754" s="233">
        <v>36990</v>
      </c>
      <c r="V3754" s="233" t="str">
        <f t="shared" si="121"/>
        <v>0409</v>
      </c>
      <c r="W3754" s="4">
        <f t="shared" si="122"/>
        <v>2001</v>
      </c>
    </row>
    <row r="3755" spans="19:23" x14ac:dyDescent="0.2">
      <c r="S3755" s="28" t="s">
        <v>184</v>
      </c>
      <c r="T3755" s="5">
        <v>2001</v>
      </c>
      <c r="U3755" s="233">
        <v>36991</v>
      </c>
      <c r="V3755" s="233" t="str">
        <f t="shared" si="121"/>
        <v>0410</v>
      </c>
      <c r="W3755" s="4">
        <f t="shared" si="122"/>
        <v>2001</v>
      </c>
    </row>
    <row r="3756" spans="19:23" x14ac:dyDescent="0.2">
      <c r="S3756" s="28" t="s">
        <v>185</v>
      </c>
      <c r="T3756" s="5">
        <v>2001</v>
      </c>
      <c r="U3756" s="233">
        <v>36992</v>
      </c>
      <c r="V3756" s="233" t="str">
        <f t="shared" si="121"/>
        <v>0411</v>
      </c>
      <c r="W3756" s="4">
        <f t="shared" si="122"/>
        <v>2001</v>
      </c>
    </row>
    <row r="3757" spans="19:23" x14ac:dyDescent="0.2">
      <c r="S3757" s="28" t="s">
        <v>186</v>
      </c>
      <c r="T3757" s="5">
        <v>2001</v>
      </c>
      <c r="U3757" s="233">
        <v>36993</v>
      </c>
      <c r="V3757" s="233" t="str">
        <f t="shared" si="121"/>
        <v>0412</v>
      </c>
      <c r="W3757" s="4">
        <f t="shared" si="122"/>
        <v>2001</v>
      </c>
    </row>
    <row r="3758" spans="19:23" x14ac:dyDescent="0.2">
      <c r="S3758" s="28" t="s">
        <v>187</v>
      </c>
      <c r="T3758" s="5">
        <v>2001</v>
      </c>
      <c r="U3758" s="233">
        <v>36994</v>
      </c>
      <c r="V3758" s="233" t="str">
        <f t="shared" si="121"/>
        <v>0413</v>
      </c>
      <c r="W3758" s="4">
        <f t="shared" si="122"/>
        <v>2001</v>
      </c>
    </row>
    <row r="3759" spans="19:23" x14ac:dyDescent="0.2">
      <c r="S3759" s="28" t="s">
        <v>188</v>
      </c>
      <c r="T3759" s="5">
        <v>2001</v>
      </c>
      <c r="U3759" s="233">
        <v>36995</v>
      </c>
      <c r="V3759" s="233" t="str">
        <f t="shared" si="121"/>
        <v>0414</v>
      </c>
      <c r="W3759" s="4">
        <f t="shared" si="122"/>
        <v>2001</v>
      </c>
    </row>
    <row r="3760" spans="19:23" x14ac:dyDescent="0.2">
      <c r="S3760" s="28" t="s">
        <v>189</v>
      </c>
      <c r="T3760" s="5">
        <v>2001</v>
      </c>
      <c r="U3760" s="233">
        <v>36996</v>
      </c>
      <c r="V3760" s="233" t="str">
        <f t="shared" si="121"/>
        <v>0415</v>
      </c>
      <c r="W3760" s="4">
        <f t="shared" si="122"/>
        <v>2001</v>
      </c>
    </row>
    <row r="3761" spans="19:23" x14ac:dyDescent="0.2">
      <c r="S3761" s="28" t="s">
        <v>190</v>
      </c>
      <c r="T3761" s="5">
        <v>2001</v>
      </c>
      <c r="U3761" s="233">
        <v>36997</v>
      </c>
      <c r="V3761" s="233" t="str">
        <f t="shared" si="121"/>
        <v>0416</v>
      </c>
      <c r="W3761" s="4">
        <f t="shared" si="122"/>
        <v>2001</v>
      </c>
    </row>
    <row r="3762" spans="19:23" x14ac:dyDescent="0.2">
      <c r="S3762" s="28" t="s">
        <v>191</v>
      </c>
      <c r="T3762" s="5">
        <v>2001</v>
      </c>
      <c r="U3762" s="233">
        <v>36998</v>
      </c>
      <c r="V3762" s="233" t="str">
        <f t="shared" si="121"/>
        <v>0417</v>
      </c>
      <c r="W3762" s="4">
        <f t="shared" si="122"/>
        <v>2001</v>
      </c>
    </row>
    <row r="3763" spans="19:23" x14ac:dyDescent="0.2">
      <c r="S3763" s="28" t="s">
        <v>192</v>
      </c>
      <c r="T3763" s="5">
        <v>2001</v>
      </c>
      <c r="U3763" s="233">
        <v>36999</v>
      </c>
      <c r="V3763" s="233" t="str">
        <f t="shared" si="121"/>
        <v>0418</v>
      </c>
      <c r="W3763" s="4">
        <f t="shared" si="122"/>
        <v>2001</v>
      </c>
    </row>
    <row r="3764" spans="19:23" x14ac:dyDescent="0.2">
      <c r="S3764" s="28" t="s">
        <v>193</v>
      </c>
      <c r="T3764" s="5">
        <v>2001</v>
      </c>
      <c r="U3764" s="233">
        <v>37000</v>
      </c>
      <c r="V3764" s="233" t="str">
        <f t="shared" si="121"/>
        <v>0419</v>
      </c>
      <c r="W3764" s="4">
        <f t="shared" si="122"/>
        <v>2001</v>
      </c>
    </row>
    <row r="3765" spans="19:23" x14ac:dyDescent="0.2">
      <c r="S3765" s="28" t="s">
        <v>194</v>
      </c>
      <c r="T3765" s="5">
        <v>2001</v>
      </c>
      <c r="U3765" s="233">
        <v>37001</v>
      </c>
      <c r="V3765" s="233" t="str">
        <f t="shared" si="121"/>
        <v>0420</v>
      </c>
      <c r="W3765" s="4">
        <f t="shared" si="122"/>
        <v>2001</v>
      </c>
    </row>
    <row r="3766" spans="19:23" x14ac:dyDescent="0.2">
      <c r="S3766" s="28" t="s">
        <v>195</v>
      </c>
      <c r="T3766" s="5">
        <v>2001</v>
      </c>
      <c r="U3766" s="233">
        <v>37002</v>
      </c>
      <c r="V3766" s="233" t="str">
        <f t="shared" si="121"/>
        <v>0421</v>
      </c>
      <c r="W3766" s="4">
        <f t="shared" si="122"/>
        <v>2001</v>
      </c>
    </row>
    <row r="3767" spans="19:23" x14ac:dyDescent="0.2">
      <c r="S3767" s="28" t="s">
        <v>196</v>
      </c>
      <c r="T3767" s="5">
        <v>2001</v>
      </c>
      <c r="U3767" s="233">
        <v>37003</v>
      </c>
      <c r="V3767" s="233" t="str">
        <f t="shared" si="121"/>
        <v>0422</v>
      </c>
      <c r="W3767" s="4">
        <f t="shared" si="122"/>
        <v>2001</v>
      </c>
    </row>
    <row r="3768" spans="19:23" x14ac:dyDescent="0.2">
      <c r="S3768" s="28" t="s">
        <v>197</v>
      </c>
      <c r="T3768" s="5">
        <v>2001</v>
      </c>
      <c r="U3768" s="233">
        <v>37004</v>
      </c>
      <c r="V3768" s="233" t="str">
        <f t="shared" si="121"/>
        <v>0423</v>
      </c>
      <c r="W3768" s="4">
        <f t="shared" si="122"/>
        <v>2001</v>
      </c>
    </row>
    <row r="3769" spans="19:23" x14ac:dyDescent="0.2">
      <c r="S3769" s="28" t="s">
        <v>198</v>
      </c>
      <c r="T3769" s="5">
        <v>2001</v>
      </c>
      <c r="U3769" s="233">
        <v>37005</v>
      </c>
      <c r="V3769" s="233" t="str">
        <f t="shared" si="121"/>
        <v>0424</v>
      </c>
      <c r="W3769" s="4">
        <f t="shared" si="122"/>
        <v>2001</v>
      </c>
    </row>
    <row r="3770" spans="19:23" x14ac:dyDescent="0.2">
      <c r="S3770" s="28" t="s">
        <v>199</v>
      </c>
      <c r="T3770" s="5">
        <v>2001</v>
      </c>
      <c r="U3770" s="233">
        <v>37006</v>
      </c>
      <c r="V3770" s="233" t="str">
        <f t="shared" si="121"/>
        <v>0425</v>
      </c>
      <c r="W3770" s="4">
        <f t="shared" si="122"/>
        <v>2001</v>
      </c>
    </row>
    <row r="3771" spans="19:23" x14ac:dyDescent="0.2">
      <c r="S3771" s="28" t="s">
        <v>200</v>
      </c>
      <c r="T3771" s="5">
        <v>2001</v>
      </c>
      <c r="U3771" s="233">
        <v>37007</v>
      </c>
      <c r="V3771" s="233" t="str">
        <f t="shared" si="121"/>
        <v>0426</v>
      </c>
      <c r="W3771" s="4">
        <f t="shared" si="122"/>
        <v>2001</v>
      </c>
    </row>
    <row r="3772" spans="19:23" x14ac:dyDescent="0.2">
      <c r="S3772" s="28" t="s">
        <v>201</v>
      </c>
      <c r="T3772" s="5">
        <v>2001</v>
      </c>
      <c r="U3772" s="233">
        <v>37008</v>
      </c>
      <c r="V3772" s="233" t="str">
        <f t="shared" si="121"/>
        <v>0427</v>
      </c>
      <c r="W3772" s="4">
        <f t="shared" si="122"/>
        <v>2001</v>
      </c>
    </row>
    <row r="3773" spans="19:23" x14ac:dyDescent="0.2">
      <c r="S3773" s="28" t="s">
        <v>202</v>
      </c>
      <c r="T3773" s="5">
        <v>2001</v>
      </c>
      <c r="U3773" s="233">
        <v>37009</v>
      </c>
      <c r="V3773" s="233" t="str">
        <f t="shared" si="121"/>
        <v>0428</v>
      </c>
      <c r="W3773" s="4">
        <f t="shared" si="122"/>
        <v>2001</v>
      </c>
    </row>
    <row r="3774" spans="19:23" x14ac:dyDescent="0.2">
      <c r="S3774" s="28" t="s">
        <v>203</v>
      </c>
      <c r="T3774" s="5">
        <v>2001</v>
      </c>
      <c r="U3774" s="233">
        <v>37010</v>
      </c>
      <c r="V3774" s="233" t="str">
        <f t="shared" si="121"/>
        <v>0429</v>
      </c>
      <c r="W3774" s="4">
        <f t="shared" si="122"/>
        <v>2001</v>
      </c>
    </row>
    <row r="3775" spans="19:23" x14ac:dyDescent="0.2">
      <c r="S3775" s="28" t="s">
        <v>204</v>
      </c>
      <c r="T3775" s="5">
        <v>2001</v>
      </c>
      <c r="U3775" s="233">
        <v>37011</v>
      </c>
      <c r="V3775" s="233" t="str">
        <f t="shared" si="121"/>
        <v>0430</v>
      </c>
      <c r="W3775" s="4">
        <f t="shared" si="122"/>
        <v>2001</v>
      </c>
    </row>
    <row r="3776" spans="19:23" x14ac:dyDescent="0.2">
      <c r="S3776" s="28" t="s">
        <v>205</v>
      </c>
      <c r="T3776" s="5">
        <v>2001</v>
      </c>
      <c r="U3776" s="233">
        <v>37012</v>
      </c>
      <c r="V3776" s="233" t="str">
        <f t="shared" si="121"/>
        <v>0501</v>
      </c>
      <c r="W3776" s="4">
        <f t="shared" si="122"/>
        <v>2001</v>
      </c>
    </row>
    <row r="3777" spans="19:23" x14ac:dyDescent="0.2">
      <c r="S3777" s="28" t="s">
        <v>206</v>
      </c>
      <c r="T3777" s="5">
        <v>2001</v>
      </c>
      <c r="U3777" s="233">
        <v>37013</v>
      </c>
      <c r="V3777" s="233" t="str">
        <f t="shared" si="121"/>
        <v>0502</v>
      </c>
      <c r="W3777" s="4">
        <f t="shared" si="122"/>
        <v>2001</v>
      </c>
    </row>
    <row r="3778" spans="19:23" x14ac:dyDescent="0.2">
      <c r="S3778" s="28" t="s">
        <v>207</v>
      </c>
      <c r="T3778" s="5">
        <v>2001</v>
      </c>
      <c r="U3778" s="233">
        <v>37014</v>
      </c>
      <c r="V3778" s="233" t="str">
        <f t="shared" si="121"/>
        <v>0503</v>
      </c>
      <c r="W3778" s="4">
        <f t="shared" si="122"/>
        <v>2001</v>
      </c>
    </row>
    <row r="3779" spans="19:23" x14ac:dyDescent="0.2">
      <c r="S3779" s="28" t="s">
        <v>208</v>
      </c>
      <c r="T3779" s="5">
        <v>2001</v>
      </c>
      <c r="U3779" s="233">
        <v>37015</v>
      </c>
      <c r="V3779" s="233" t="str">
        <f t="shared" si="121"/>
        <v>0504</v>
      </c>
      <c r="W3779" s="4">
        <f t="shared" si="122"/>
        <v>2001</v>
      </c>
    </row>
    <row r="3780" spans="19:23" x14ac:dyDescent="0.2">
      <c r="S3780" s="28" t="s">
        <v>209</v>
      </c>
      <c r="T3780" s="5">
        <v>2001</v>
      </c>
      <c r="U3780" s="233">
        <v>37016</v>
      </c>
      <c r="V3780" s="233" t="str">
        <f t="shared" ref="V3780:V3843" si="123">TEXT(MONTH(U3780),"00") &amp;TEXT(DAY(U3780),"00")</f>
        <v>0505</v>
      </c>
      <c r="W3780" s="4">
        <f t="shared" ref="W3780:W3843" si="124">YEAR(U3780)</f>
        <v>2001</v>
      </c>
    </row>
    <row r="3781" spans="19:23" x14ac:dyDescent="0.2">
      <c r="S3781" s="28" t="s">
        <v>210</v>
      </c>
      <c r="T3781" s="5">
        <v>2001</v>
      </c>
      <c r="U3781" s="233">
        <v>37017</v>
      </c>
      <c r="V3781" s="233" t="str">
        <f t="shared" si="123"/>
        <v>0506</v>
      </c>
      <c r="W3781" s="4">
        <f t="shared" si="124"/>
        <v>2001</v>
      </c>
    </row>
    <row r="3782" spans="19:23" x14ac:dyDescent="0.2">
      <c r="S3782" s="28" t="s">
        <v>211</v>
      </c>
      <c r="T3782" s="5">
        <v>2001</v>
      </c>
      <c r="U3782" s="233">
        <v>37018</v>
      </c>
      <c r="V3782" s="233" t="str">
        <f t="shared" si="123"/>
        <v>0507</v>
      </c>
      <c r="W3782" s="4">
        <f t="shared" si="124"/>
        <v>2001</v>
      </c>
    </row>
    <row r="3783" spans="19:23" x14ac:dyDescent="0.2">
      <c r="S3783" s="28" t="s">
        <v>212</v>
      </c>
      <c r="T3783" s="5">
        <v>2001</v>
      </c>
      <c r="U3783" s="233">
        <v>37019</v>
      </c>
      <c r="V3783" s="233" t="str">
        <f t="shared" si="123"/>
        <v>0508</v>
      </c>
      <c r="W3783" s="4">
        <f t="shared" si="124"/>
        <v>2001</v>
      </c>
    </row>
    <row r="3784" spans="19:23" x14ac:dyDescent="0.2">
      <c r="S3784" s="28" t="s">
        <v>213</v>
      </c>
      <c r="T3784" s="5">
        <v>2001</v>
      </c>
      <c r="U3784" s="233">
        <v>37020</v>
      </c>
      <c r="V3784" s="233" t="str">
        <f t="shared" si="123"/>
        <v>0509</v>
      </c>
      <c r="W3784" s="4">
        <f t="shared" si="124"/>
        <v>2001</v>
      </c>
    </row>
    <row r="3785" spans="19:23" x14ac:dyDescent="0.2">
      <c r="S3785" s="28" t="s">
        <v>214</v>
      </c>
      <c r="T3785" s="5">
        <v>2001</v>
      </c>
      <c r="U3785" s="233">
        <v>37021</v>
      </c>
      <c r="V3785" s="233" t="str">
        <f t="shared" si="123"/>
        <v>0510</v>
      </c>
      <c r="W3785" s="4">
        <f t="shared" si="124"/>
        <v>2001</v>
      </c>
    </row>
    <row r="3786" spans="19:23" x14ac:dyDescent="0.2">
      <c r="S3786" s="28" t="s">
        <v>215</v>
      </c>
      <c r="T3786" s="5">
        <v>2001</v>
      </c>
      <c r="U3786" s="233">
        <v>37022</v>
      </c>
      <c r="V3786" s="233" t="str">
        <f t="shared" si="123"/>
        <v>0511</v>
      </c>
      <c r="W3786" s="4">
        <f t="shared" si="124"/>
        <v>2001</v>
      </c>
    </row>
    <row r="3787" spans="19:23" x14ac:dyDescent="0.2">
      <c r="S3787" s="28" t="s">
        <v>216</v>
      </c>
      <c r="T3787" s="5">
        <v>2001</v>
      </c>
      <c r="U3787" s="233">
        <v>37023</v>
      </c>
      <c r="V3787" s="233" t="str">
        <f t="shared" si="123"/>
        <v>0512</v>
      </c>
      <c r="W3787" s="4">
        <f t="shared" si="124"/>
        <v>2001</v>
      </c>
    </row>
    <row r="3788" spans="19:23" x14ac:dyDescent="0.2">
      <c r="S3788" s="28" t="s">
        <v>217</v>
      </c>
      <c r="T3788" s="5">
        <v>2001</v>
      </c>
      <c r="U3788" s="233">
        <v>37024</v>
      </c>
      <c r="V3788" s="233" t="str">
        <f t="shared" si="123"/>
        <v>0513</v>
      </c>
      <c r="W3788" s="4">
        <f t="shared" si="124"/>
        <v>2001</v>
      </c>
    </row>
    <row r="3789" spans="19:23" x14ac:dyDescent="0.2">
      <c r="S3789" s="28" t="s">
        <v>218</v>
      </c>
      <c r="T3789" s="5">
        <v>2001</v>
      </c>
      <c r="U3789" s="233">
        <v>37025</v>
      </c>
      <c r="V3789" s="233" t="str">
        <f t="shared" si="123"/>
        <v>0514</v>
      </c>
      <c r="W3789" s="4">
        <f t="shared" si="124"/>
        <v>2001</v>
      </c>
    </row>
    <row r="3790" spans="19:23" x14ac:dyDescent="0.2">
      <c r="S3790" s="28" t="s">
        <v>219</v>
      </c>
      <c r="T3790" s="5">
        <v>2001</v>
      </c>
      <c r="U3790" s="233">
        <v>37026</v>
      </c>
      <c r="V3790" s="233" t="str">
        <f t="shared" si="123"/>
        <v>0515</v>
      </c>
      <c r="W3790" s="4">
        <f t="shared" si="124"/>
        <v>2001</v>
      </c>
    </row>
    <row r="3791" spans="19:23" x14ac:dyDescent="0.2">
      <c r="S3791" s="28" t="s">
        <v>220</v>
      </c>
      <c r="T3791" s="5">
        <v>2001</v>
      </c>
      <c r="U3791" s="233">
        <v>37027</v>
      </c>
      <c r="V3791" s="233" t="str">
        <f t="shared" si="123"/>
        <v>0516</v>
      </c>
      <c r="W3791" s="4">
        <f t="shared" si="124"/>
        <v>2001</v>
      </c>
    </row>
    <row r="3792" spans="19:23" x14ac:dyDescent="0.2">
      <c r="S3792" s="28" t="s">
        <v>221</v>
      </c>
      <c r="T3792" s="5">
        <v>2001</v>
      </c>
      <c r="U3792" s="233">
        <v>37028</v>
      </c>
      <c r="V3792" s="233" t="str">
        <f t="shared" si="123"/>
        <v>0517</v>
      </c>
      <c r="W3792" s="4">
        <f t="shared" si="124"/>
        <v>2001</v>
      </c>
    </row>
    <row r="3793" spans="19:23" x14ac:dyDescent="0.2">
      <c r="S3793" s="28" t="s">
        <v>222</v>
      </c>
      <c r="T3793" s="5">
        <v>2001</v>
      </c>
      <c r="U3793" s="233">
        <v>37029</v>
      </c>
      <c r="V3793" s="233" t="str">
        <f t="shared" si="123"/>
        <v>0518</v>
      </c>
      <c r="W3793" s="4">
        <f t="shared" si="124"/>
        <v>2001</v>
      </c>
    </row>
    <row r="3794" spans="19:23" x14ac:dyDescent="0.2">
      <c r="S3794" s="28" t="s">
        <v>223</v>
      </c>
      <c r="T3794" s="5">
        <v>2001</v>
      </c>
      <c r="U3794" s="233">
        <v>37030</v>
      </c>
      <c r="V3794" s="233" t="str">
        <f t="shared" si="123"/>
        <v>0519</v>
      </c>
      <c r="W3794" s="4">
        <f t="shared" si="124"/>
        <v>2001</v>
      </c>
    </row>
    <row r="3795" spans="19:23" x14ac:dyDescent="0.2">
      <c r="S3795" s="28" t="s">
        <v>224</v>
      </c>
      <c r="T3795" s="5">
        <v>2001</v>
      </c>
      <c r="U3795" s="233">
        <v>37031</v>
      </c>
      <c r="V3795" s="233" t="str">
        <f t="shared" si="123"/>
        <v>0520</v>
      </c>
      <c r="W3795" s="4">
        <f t="shared" si="124"/>
        <v>2001</v>
      </c>
    </row>
    <row r="3796" spans="19:23" x14ac:dyDescent="0.2">
      <c r="S3796" s="28" t="s">
        <v>225</v>
      </c>
      <c r="T3796" s="5">
        <v>2001</v>
      </c>
      <c r="U3796" s="233">
        <v>37032</v>
      </c>
      <c r="V3796" s="233" t="str">
        <f t="shared" si="123"/>
        <v>0521</v>
      </c>
      <c r="W3796" s="4">
        <f t="shared" si="124"/>
        <v>2001</v>
      </c>
    </row>
    <row r="3797" spans="19:23" x14ac:dyDescent="0.2">
      <c r="S3797" s="28" t="s">
        <v>226</v>
      </c>
      <c r="T3797" s="5">
        <v>2001</v>
      </c>
      <c r="U3797" s="233">
        <v>37033</v>
      </c>
      <c r="V3797" s="233" t="str">
        <f t="shared" si="123"/>
        <v>0522</v>
      </c>
      <c r="W3797" s="4">
        <f t="shared" si="124"/>
        <v>2001</v>
      </c>
    </row>
    <row r="3798" spans="19:23" x14ac:dyDescent="0.2">
      <c r="S3798" s="28" t="s">
        <v>227</v>
      </c>
      <c r="T3798" s="5">
        <v>2001</v>
      </c>
      <c r="U3798" s="233">
        <v>37034</v>
      </c>
      <c r="V3798" s="233" t="str">
        <f t="shared" si="123"/>
        <v>0523</v>
      </c>
      <c r="W3798" s="4">
        <f t="shared" si="124"/>
        <v>2001</v>
      </c>
    </row>
    <row r="3799" spans="19:23" x14ac:dyDescent="0.2">
      <c r="S3799" s="28" t="s">
        <v>228</v>
      </c>
      <c r="T3799" s="5">
        <v>2001</v>
      </c>
      <c r="U3799" s="233">
        <v>37035</v>
      </c>
      <c r="V3799" s="233" t="str">
        <f t="shared" si="123"/>
        <v>0524</v>
      </c>
      <c r="W3799" s="4">
        <f t="shared" si="124"/>
        <v>2001</v>
      </c>
    </row>
    <row r="3800" spans="19:23" x14ac:dyDescent="0.2">
      <c r="S3800" s="28" t="s">
        <v>229</v>
      </c>
      <c r="T3800" s="5">
        <v>2001</v>
      </c>
      <c r="U3800" s="233">
        <v>37036</v>
      </c>
      <c r="V3800" s="233" t="str">
        <f t="shared" si="123"/>
        <v>0525</v>
      </c>
      <c r="W3800" s="4">
        <f t="shared" si="124"/>
        <v>2001</v>
      </c>
    </row>
    <row r="3801" spans="19:23" x14ac:dyDescent="0.2">
      <c r="S3801" s="28" t="s">
        <v>230</v>
      </c>
      <c r="T3801" s="5">
        <v>2001</v>
      </c>
      <c r="U3801" s="233">
        <v>37037</v>
      </c>
      <c r="V3801" s="233" t="str">
        <f t="shared" si="123"/>
        <v>0526</v>
      </c>
      <c r="W3801" s="4">
        <f t="shared" si="124"/>
        <v>2001</v>
      </c>
    </row>
    <row r="3802" spans="19:23" x14ac:dyDescent="0.2">
      <c r="S3802" s="28" t="s">
        <v>231</v>
      </c>
      <c r="T3802" s="5">
        <v>2001</v>
      </c>
      <c r="U3802" s="233">
        <v>37038</v>
      </c>
      <c r="V3802" s="233" t="str">
        <f t="shared" si="123"/>
        <v>0527</v>
      </c>
      <c r="W3802" s="4">
        <f t="shared" si="124"/>
        <v>2001</v>
      </c>
    </row>
    <row r="3803" spans="19:23" x14ac:dyDescent="0.2">
      <c r="S3803" s="28" t="s">
        <v>232</v>
      </c>
      <c r="T3803" s="5">
        <v>2001</v>
      </c>
      <c r="U3803" s="233">
        <v>37039</v>
      </c>
      <c r="V3803" s="233" t="str">
        <f t="shared" si="123"/>
        <v>0528</v>
      </c>
      <c r="W3803" s="4">
        <f t="shared" si="124"/>
        <v>2001</v>
      </c>
    </row>
    <row r="3804" spans="19:23" x14ac:dyDescent="0.2">
      <c r="S3804" s="28" t="s">
        <v>233</v>
      </c>
      <c r="T3804" s="5">
        <v>2001</v>
      </c>
      <c r="U3804" s="233">
        <v>37040</v>
      </c>
      <c r="V3804" s="233" t="str">
        <f t="shared" si="123"/>
        <v>0529</v>
      </c>
      <c r="W3804" s="4">
        <f t="shared" si="124"/>
        <v>2001</v>
      </c>
    </row>
    <row r="3805" spans="19:23" x14ac:dyDescent="0.2">
      <c r="S3805" s="28" t="s">
        <v>234</v>
      </c>
      <c r="T3805" s="5">
        <v>2001</v>
      </c>
      <c r="U3805" s="233">
        <v>37041</v>
      </c>
      <c r="V3805" s="233" t="str">
        <f t="shared" si="123"/>
        <v>0530</v>
      </c>
      <c r="W3805" s="4">
        <f t="shared" si="124"/>
        <v>2001</v>
      </c>
    </row>
    <row r="3806" spans="19:23" x14ac:dyDescent="0.2">
      <c r="S3806" s="28" t="s">
        <v>235</v>
      </c>
      <c r="T3806" s="5">
        <v>2001</v>
      </c>
      <c r="U3806" s="233">
        <v>37042</v>
      </c>
      <c r="V3806" s="233" t="str">
        <f t="shared" si="123"/>
        <v>0531</v>
      </c>
      <c r="W3806" s="4">
        <f t="shared" si="124"/>
        <v>2001</v>
      </c>
    </row>
    <row r="3807" spans="19:23" x14ac:dyDescent="0.2">
      <c r="S3807" s="28" t="s">
        <v>236</v>
      </c>
      <c r="T3807" s="5">
        <v>2001</v>
      </c>
      <c r="U3807" s="233">
        <v>37043</v>
      </c>
      <c r="V3807" s="233" t="str">
        <f t="shared" si="123"/>
        <v>0601</v>
      </c>
      <c r="W3807" s="4">
        <f t="shared" si="124"/>
        <v>2001</v>
      </c>
    </row>
    <row r="3808" spans="19:23" x14ac:dyDescent="0.2">
      <c r="S3808" s="28" t="s">
        <v>237</v>
      </c>
      <c r="T3808" s="5">
        <v>2001</v>
      </c>
      <c r="U3808" s="233">
        <v>37044</v>
      </c>
      <c r="V3808" s="233" t="str">
        <f t="shared" si="123"/>
        <v>0602</v>
      </c>
      <c r="W3808" s="4">
        <f t="shared" si="124"/>
        <v>2001</v>
      </c>
    </row>
    <row r="3809" spans="19:23" x14ac:dyDescent="0.2">
      <c r="S3809" s="28" t="s">
        <v>238</v>
      </c>
      <c r="T3809" s="5">
        <v>2001</v>
      </c>
      <c r="U3809" s="233">
        <v>37045</v>
      </c>
      <c r="V3809" s="233" t="str">
        <f t="shared" si="123"/>
        <v>0603</v>
      </c>
      <c r="W3809" s="4">
        <f t="shared" si="124"/>
        <v>2001</v>
      </c>
    </row>
    <row r="3810" spans="19:23" x14ac:dyDescent="0.2">
      <c r="S3810" s="28" t="s">
        <v>239</v>
      </c>
      <c r="T3810" s="5">
        <v>2001</v>
      </c>
      <c r="U3810" s="233">
        <v>37046</v>
      </c>
      <c r="V3810" s="233" t="str">
        <f t="shared" si="123"/>
        <v>0604</v>
      </c>
      <c r="W3810" s="4">
        <f t="shared" si="124"/>
        <v>2001</v>
      </c>
    </row>
    <row r="3811" spans="19:23" x14ac:dyDescent="0.2">
      <c r="S3811" s="28" t="s">
        <v>240</v>
      </c>
      <c r="T3811" s="5">
        <v>2001</v>
      </c>
      <c r="U3811" s="233">
        <v>37047</v>
      </c>
      <c r="V3811" s="233" t="str">
        <f t="shared" si="123"/>
        <v>0605</v>
      </c>
      <c r="W3811" s="4">
        <f t="shared" si="124"/>
        <v>2001</v>
      </c>
    </row>
    <row r="3812" spans="19:23" x14ac:dyDescent="0.2">
      <c r="S3812" s="28" t="s">
        <v>241</v>
      </c>
      <c r="T3812" s="5">
        <v>2001</v>
      </c>
      <c r="U3812" s="233">
        <v>37048</v>
      </c>
      <c r="V3812" s="233" t="str">
        <f t="shared" si="123"/>
        <v>0606</v>
      </c>
      <c r="W3812" s="4">
        <f t="shared" si="124"/>
        <v>2001</v>
      </c>
    </row>
    <row r="3813" spans="19:23" x14ac:dyDescent="0.2">
      <c r="S3813" s="28" t="s">
        <v>242</v>
      </c>
      <c r="T3813" s="5">
        <v>2001</v>
      </c>
      <c r="U3813" s="233">
        <v>37049</v>
      </c>
      <c r="V3813" s="233" t="str">
        <f t="shared" si="123"/>
        <v>0607</v>
      </c>
      <c r="W3813" s="4">
        <f t="shared" si="124"/>
        <v>2001</v>
      </c>
    </row>
    <row r="3814" spans="19:23" x14ac:dyDescent="0.2">
      <c r="S3814" s="28" t="s">
        <v>243</v>
      </c>
      <c r="T3814" s="5">
        <v>2001</v>
      </c>
      <c r="U3814" s="233">
        <v>37050</v>
      </c>
      <c r="V3814" s="233" t="str">
        <f t="shared" si="123"/>
        <v>0608</v>
      </c>
      <c r="W3814" s="4">
        <f t="shared" si="124"/>
        <v>2001</v>
      </c>
    </row>
    <row r="3815" spans="19:23" x14ac:dyDescent="0.2">
      <c r="S3815" s="28" t="s">
        <v>244</v>
      </c>
      <c r="T3815" s="5">
        <v>2001</v>
      </c>
      <c r="U3815" s="233">
        <v>37051</v>
      </c>
      <c r="V3815" s="233" t="str">
        <f t="shared" si="123"/>
        <v>0609</v>
      </c>
      <c r="W3815" s="4">
        <f t="shared" si="124"/>
        <v>2001</v>
      </c>
    </row>
    <row r="3816" spans="19:23" x14ac:dyDescent="0.2">
      <c r="S3816" s="28" t="s">
        <v>245</v>
      </c>
      <c r="T3816" s="5">
        <v>2001</v>
      </c>
      <c r="U3816" s="233">
        <v>37052</v>
      </c>
      <c r="V3816" s="233" t="str">
        <f t="shared" si="123"/>
        <v>0610</v>
      </c>
      <c r="W3816" s="4">
        <f t="shared" si="124"/>
        <v>2001</v>
      </c>
    </row>
    <row r="3817" spans="19:23" x14ac:dyDescent="0.2">
      <c r="S3817" s="28" t="s">
        <v>246</v>
      </c>
      <c r="T3817" s="5">
        <v>2001</v>
      </c>
      <c r="U3817" s="233">
        <v>37053</v>
      </c>
      <c r="V3817" s="233" t="str">
        <f t="shared" si="123"/>
        <v>0611</v>
      </c>
      <c r="W3817" s="4">
        <f t="shared" si="124"/>
        <v>2001</v>
      </c>
    </row>
    <row r="3818" spans="19:23" x14ac:dyDescent="0.2">
      <c r="S3818" s="28" t="s">
        <v>247</v>
      </c>
      <c r="T3818" s="5">
        <v>2001</v>
      </c>
      <c r="U3818" s="233">
        <v>37054</v>
      </c>
      <c r="V3818" s="233" t="str">
        <f t="shared" si="123"/>
        <v>0612</v>
      </c>
      <c r="W3818" s="4">
        <f t="shared" si="124"/>
        <v>2001</v>
      </c>
    </row>
    <row r="3819" spans="19:23" x14ac:dyDescent="0.2">
      <c r="S3819" s="28" t="s">
        <v>248</v>
      </c>
      <c r="T3819" s="5">
        <v>2001</v>
      </c>
      <c r="U3819" s="233">
        <v>37055</v>
      </c>
      <c r="V3819" s="233" t="str">
        <f t="shared" si="123"/>
        <v>0613</v>
      </c>
      <c r="W3819" s="4">
        <f t="shared" si="124"/>
        <v>2001</v>
      </c>
    </row>
    <row r="3820" spans="19:23" x14ac:dyDescent="0.2">
      <c r="S3820" s="28" t="s">
        <v>249</v>
      </c>
      <c r="T3820" s="5">
        <v>2001</v>
      </c>
      <c r="U3820" s="233">
        <v>37056</v>
      </c>
      <c r="V3820" s="233" t="str">
        <f t="shared" si="123"/>
        <v>0614</v>
      </c>
      <c r="W3820" s="4">
        <f t="shared" si="124"/>
        <v>2001</v>
      </c>
    </row>
    <row r="3821" spans="19:23" x14ac:dyDescent="0.2">
      <c r="S3821" s="28" t="s">
        <v>250</v>
      </c>
      <c r="T3821" s="5">
        <v>2001</v>
      </c>
      <c r="U3821" s="233">
        <v>37057</v>
      </c>
      <c r="V3821" s="233" t="str">
        <f t="shared" si="123"/>
        <v>0615</v>
      </c>
      <c r="W3821" s="4">
        <f t="shared" si="124"/>
        <v>2001</v>
      </c>
    </row>
    <row r="3822" spans="19:23" x14ac:dyDescent="0.2">
      <c r="S3822" s="28" t="s">
        <v>251</v>
      </c>
      <c r="T3822" s="5">
        <v>2001</v>
      </c>
      <c r="U3822" s="233">
        <v>37058</v>
      </c>
      <c r="V3822" s="233" t="str">
        <f t="shared" si="123"/>
        <v>0616</v>
      </c>
      <c r="W3822" s="4">
        <f t="shared" si="124"/>
        <v>2001</v>
      </c>
    </row>
    <row r="3823" spans="19:23" x14ac:dyDescent="0.2">
      <c r="S3823" s="28" t="s">
        <v>252</v>
      </c>
      <c r="T3823" s="5">
        <v>2001</v>
      </c>
      <c r="U3823" s="233">
        <v>37059</v>
      </c>
      <c r="V3823" s="233" t="str">
        <f t="shared" si="123"/>
        <v>0617</v>
      </c>
      <c r="W3823" s="4">
        <f t="shared" si="124"/>
        <v>2001</v>
      </c>
    </row>
    <row r="3824" spans="19:23" x14ac:dyDescent="0.2">
      <c r="S3824" s="28" t="s">
        <v>253</v>
      </c>
      <c r="T3824" s="5">
        <v>2001</v>
      </c>
      <c r="U3824" s="233">
        <v>37060</v>
      </c>
      <c r="V3824" s="233" t="str">
        <f t="shared" si="123"/>
        <v>0618</v>
      </c>
      <c r="W3824" s="4">
        <f t="shared" si="124"/>
        <v>2001</v>
      </c>
    </row>
    <row r="3825" spans="19:23" x14ac:dyDescent="0.2">
      <c r="S3825" s="28" t="s">
        <v>254</v>
      </c>
      <c r="T3825" s="5">
        <v>2001</v>
      </c>
      <c r="U3825" s="233">
        <v>37061</v>
      </c>
      <c r="V3825" s="233" t="str">
        <f t="shared" si="123"/>
        <v>0619</v>
      </c>
      <c r="W3825" s="4">
        <f t="shared" si="124"/>
        <v>2001</v>
      </c>
    </row>
    <row r="3826" spans="19:23" x14ac:dyDescent="0.2">
      <c r="S3826" s="28" t="s">
        <v>255</v>
      </c>
      <c r="T3826" s="5">
        <v>2001</v>
      </c>
      <c r="U3826" s="233">
        <v>37062</v>
      </c>
      <c r="V3826" s="233" t="str">
        <f t="shared" si="123"/>
        <v>0620</v>
      </c>
      <c r="W3826" s="4">
        <f t="shared" si="124"/>
        <v>2001</v>
      </c>
    </row>
    <row r="3827" spans="19:23" x14ac:dyDescent="0.2">
      <c r="S3827" s="28" t="s">
        <v>256</v>
      </c>
      <c r="T3827" s="5">
        <v>2001</v>
      </c>
      <c r="U3827" s="233">
        <v>37063</v>
      </c>
      <c r="V3827" s="233" t="str">
        <f t="shared" si="123"/>
        <v>0621</v>
      </c>
      <c r="W3827" s="4">
        <f t="shared" si="124"/>
        <v>2001</v>
      </c>
    </row>
    <row r="3828" spans="19:23" x14ac:dyDescent="0.2">
      <c r="S3828" s="28" t="s">
        <v>257</v>
      </c>
      <c r="T3828" s="5">
        <v>2001</v>
      </c>
      <c r="U3828" s="233">
        <v>37064</v>
      </c>
      <c r="V3828" s="233" t="str">
        <f t="shared" si="123"/>
        <v>0622</v>
      </c>
      <c r="W3828" s="4">
        <f t="shared" si="124"/>
        <v>2001</v>
      </c>
    </row>
    <row r="3829" spans="19:23" x14ac:dyDescent="0.2">
      <c r="S3829" s="28" t="s">
        <v>258</v>
      </c>
      <c r="T3829" s="5">
        <v>2001</v>
      </c>
      <c r="U3829" s="233">
        <v>37065</v>
      </c>
      <c r="V3829" s="233" t="str">
        <f t="shared" si="123"/>
        <v>0623</v>
      </c>
      <c r="W3829" s="4">
        <f t="shared" si="124"/>
        <v>2001</v>
      </c>
    </row>
    <row r="3830" spans="19:23" x14ac:dyDescent="0.2">
      <c r="S3830" s="28" t="s">
        <v>259</v>
      </c>
      <c r="T3830" s="5">
        <v>2001</v>
      </c>
      <c r="U3830" s="233">
        <v>37066</v>
      </c>
      <c r="V3830" s="233" t="str">
        <f t="shared" si="123"/>
        <v>0624</v>
      </c>
      <c r="W3830" s="4">
        <f t="shared" si="124"/>
        <v>2001</v>
      </c>
    </row>
    <row r="3831" spans="19:23" x14ac:dyDescent="0.2">
      <c r="S3831" s="28" t="s">
        <v>260</v>
      </c>
      <c r="T3831" s="5">
        <v>2001</v>
      </c>
      <c r="U3831" s="233">
        <v>37067</v>
      </c>
      <c r="V3831" s="233" t="str">
        <f t="shared" si="123"/>
        <v>0625</v>
      </c>
      <c r="W3831" s="4">
        <f t="shared" si="124"/>
        <v>2001</v>
      </c>
    </row>
    <row r="3832" spans="19:23" x14ac:dyDescent="0.2">
      <c r="S3832" s="28" t="s">
        <v>261</v>
      </c>
      <c r="T3832" s="5">
        <v>2001</v>
      </c>
      <c r="U3832" s="233">
        <v>37068</v>
      </c>
      <c r="V3832" s="233" t="str">
        <f t="shared" si="123"/>
        <v>0626</v>
      </c>
      <c r="W3832" s="4">
        <f t="shared" si="124"/>
        <v>2001</v>
      </c>
    </row>
    <row r="3833" spans="19:23" x14ac:dyDescent="0.2">
      <c r="S3833" s="28" t="s">
        <v>262</v>
      </c>
      <c r="T3833" s="5">
        <v>2001</v>
      </c>
      <c r="U3833" s="233">
        <v>37069</v>
      </c>
      <c r="V3833" s="233" t="str">
        <f t="shared" si="123"/>
        <v>0627</v>
      </c>
      <c r="W3833" s="4">
        <f t="shared" si="124"/>
        <v>2001</v>
      </c>
    </row>
    <row r="3834" spans="19:23" x14ac:dyDescent="0.2">
      <c r="S3834" s="28" t="s">
        <v>263</v>
      </c>
      <c r="T3834" s="5">
        <v>2001</v>
      </c>
      <c r="U3834" s="233">
        <v>37070</v>
      </c>
      <c r="V3834" s="233" t="str">
        <f t="shared" si="123"/>
        <v>0628</v>
      </c>
      <c r="W3834" s="4">
        <f t="shared" si="124"/>
        <v>2001</v>
      </c>
    </row>
    <row r="3835" spans="19:23" x14ac:dyDescent="0.2">
      <c r="S3835" s="28" t="s">
        <v>264</v>
      </c>
      <c r="T3835" s="5">
        <v>2001</v>
      </c>
      <c r="U3835" s="233">
        <v>37071</v>
      </c>
      <c r="V3835" s="233" t="str">
        <f t="shared" si="123"/>
        <v>0629</v>
      </c>
      <c r="W3835" s="4">
        <f t="shared" si="124"/>
        <v>2001</v>
      </c>
    </row>
    <row r="3836" spans="19:23" x14ac:dyDescent="0.2">
      <c r="S3836" s="28" t="s">
        <v>265</v>
      </c>
      <c r="T3836" s="5">
        <v>2001</v>
      </c>
      <c r="U3836" s="233">
        <v>37072</v>
      </c>
      <c r="V3836" s="233" t="str">
        <f t="shared" si="123"/>
        <v>0630</v>
      </c>
      <c r="W3836" s="4">
        <f t="shared" si="124"/>
        <v>2001</v>
      </c>
    </row>
    <row r="3837" spans="19:23" x14ac:dyDescent="0.2">
      <c r="S3837" s="28" t="s">
        <v>266</v>
      </c>
      <c r="T3837" s="5">
        <v>2001</v>
      </c>
      <c r="U3837" s="233">
        <v>37073</v>
      </c>
      <c r="V3837" s="233" t="str">
        <f t="shared" si="123"/>
        <v>0701</v>
      </c>
      <c r="W3837" s="4">
        <f t="shared" si="124"/>
        <v>2001</v>
      </c>
    </row>
    <row r="3838" spans="19:23" x14ac:dyDescent="0.2">
      <c r="S3838" s="28" t="s">
        <v>267</v>
      </c>
      <c r="T3838" s="5">
        <v>2001</v>
      </c>
      <c r="U3838" s="233">
        <v>37074</v>
      </c>
      <c r="V3838" s="233" t="str">
        <f t="shared" si="123"/>
        <v>0702</v>
      </c>
      <c r="W3838" s="4">
        <f t="shared" si="124"/>
        <v>2001</v>
      </c>
    </row>
    <row r="3839" spans="19:23" x14ac:dyDescent="0.2">
      <c r="S3839" s="28" t="s">
        <v>268</v>
      </c>
      <c r="T3839" s="5">
        <v>2001</v>
      </c>
      <c r="U3839" s="233">
        <v>37075</v>
      </c>
      <c r="V3839" s="233" t="str">
        <f t="shared" si="123"/>
        <v>0703</v>
      </c>
      <c r="W3839" s="4">
        <f t="shared" si="124"/>
        <v>2001</v>
      </c>
    </row>
    <row r="3840" spans="19:23" x14ac:dyDescent="0.2">
      <c r="S3840" s="28" t="s">
        <v>269</v>
      </c>
      <c r="T3840" s="5">
        <v>2001</v>
      </c>
      <c r="U3840" s="233">
        <v>37076</v>
      </c>
      <c r="V3840" s="233" t="str">
        <f t="shared" si="123"/>
        <v>0704</v>
      </c>
      <c r="W3840" s="4">
        <f t="shared" si="124"/>
        <v>2001</v>
      </c>
    </row>
    <row r="3841" spans="19:23" x14ac:dyDescent="0.2">
      <c r="S3841" s="28" t="s">
        <v>270</v>
      </c>
      <c r="T3841" s="5">
        <v>2001</v>
      </c>
      <c r="U3841" s="233">
        <v>37077</v>
      </c>
      <c r="V3841" s="233" t="str">
        <f t="shared" si="123"/>
        <v>0705</v>
      </c>
      <c r="W3841" s="4">
        <f t="shared" si="124"/>
        <v>2001</v>
      </c>
    </row>
    <row r="3842" spans="19:23" x14ac:dyDescent="0.2">
      <c r="S3842" s="28" t="s">
        <v>271</v>
      </c>
      <c r="T3842" s="5">
        <v>2001</v>
      </c>
      <c r="U3842" s="233">
        <v>37078</v>
      </c>
      <c r="V3842" s="233" t="str">
        <f t="shared" si="123"/>
        <v>0706</v>
      </c>
      <c r="W3842" s="4">
        <f t="shared" si="124"/>
        <v>2001</v>
      </c>
    </row>
    <row r="3843" spans="19:23" x14ac:dyDescent="0.2">
      <c r="S3843" s="28" t="s">
        <v>272</v>
      </c>
      <c r="T3843" s="5">
        <v>2001</v>
      </c>
      <c r="U3843" s="233">
        <v>37079</v>
      </c>
      <c r="V3843" s="233" t="str">
        <f t="shared" si="123"/>
        <v>0707</v>
      </c>
      <c r="W3843" s="4">
        <f t="shared" si="124"/>
        <v>2001</v>
      </c>
    </row>
    <row r="3844" spans="19:23" x14ac:dyDescent="0.2">
      <c r="S3844" s="28" t="s">
        <v>273</v>
      </c>
      <c r="T3844" s="5">
        <v>2001</v>
      </c>
      <c r="U3844" s="233">
        <v>37080</v>
      </c>
      <c r="V3844" s="233" t="str">
        <f t="shared" ref="V3844:V3907" si="125">TEXT(MONTH(U3844),"00") &amp;TEXT(DAY(U3844),"00")</f>
        <v>0708</v>
      </c>
      <c r="W3844" s="4">
        <f t="shared" ref="W3844:W3907" si="126">YEAR(U3844)</f>
        <v>2001</v>
      </c>
    </row>
    <row r="3845" spans="19:23" x14ac:dyDescent="0.2">
      <c r="S3845" s="28" t="s">
        <v>274</v>
      </c>
      <c r="T3845" s="5">
        <v>2001</v>
      </c>
      <c r="U3845" s="233">
        <v>37081</v>
      </c>
      <c r="V3845" s="233" t="str">
        <f t="shared" si="125"/>
        <v>0709</v>
      </c>
      <c r="W3845" s="4">
        <f t="shared" si="126"/>
        <v>2001</v>
      </c>
    </row>
    <row r="3846" spans="19:23" x14ac:dyDescent="0.2">
      <c r="S3846" s="28" t="s">
        <v>275</v>
      </c>
      <c r="T3846" s="5">
        <v>2001</v>
      </c>
      <c r="U3846" s="233">
        <v>37082</v>
      </c>
      <c r="V3846" s="233" t="str">
        <f t="shared" si="125"/>
        <v>0710</v>
      </c>
      <c r="W3846" s="4">
        <f t="shared" si="126"/>
        <v>2001</v>
      </c>
    </row>
    <row r="3847" spans="19:23" x14ac:dyDescent="0.2">
      <c r="S3847" s="28" t="s">
        <v>276</v>
      </c>
      <c r="T3847" s="5">
        <v>2001</v>
      </c>
      <c r="U3847" s="233">
        <v>37083</v>
      </c>
      <c r="V3847" s="233" t="str">
        <f t="shared" si="125"/>
        <v>0711</v>
      </c>
      <c r="W3847" s="4">
        <f t="shared" si="126"/>
        <v>2001</v>
      </c>
    </row>
    <row r="3848" spans="19:23" x14ac:dyDescent="0.2">
      <c r="S3848" s="28" t="s">
        <v>277</v>
      </c>
      <c r="T3848" s="5">
        <v>2001</v>
      </c>
      <c r="U3848" s="233">
        <v>37084</v>
      </c>
      <c r="V3848" s="233" t="str">
        <f t="shared" si="125"/>
        <v>0712</v>
      </c>
      <c r="W3848" s="4">
        <f t="shared" si="126"/>
        <v>2001</v>
      </c>
    </row>
    <row r="3849" spans="19:23" x14ac:dyDescent="0.2">
      <c r="S3849" s="28" t="s">
        <v>278</v>
      </c>
      <c r="T3849" s="5">
        <v>2001</v>
      </c>
      <c r="U3849" s="233">
        <v>37085</v>
      </c>
      <c r="V3849" s="233" t="str">
        <f t="shared" si="125"/>
        <v>0713</v>
      </c>
      <c r="W3849" s="4">
        <f t="shared" si="126"/>
        <v>2001</v>
      </c>
    </row>
    <row r="3850" spans="19:23" x14ac:dyDescent="0.2">
      <c r="S3850" s="28" t="s">
        <v>279</v>
      </c>
      <c r="T3850" s="5">
        <v>2001</v>
      </c>
      <c r="U3850" s="233">
        <v>37086</v>
      </c>
      <c r="V3850" s="233" t="str">
        <f t="shared" si="125"/>
        <v>0714</v>
      </c>
      <c r="W3850" s="4">
        <f t="shared" si="126"/>
        <v>2001</v>
      </c>
    </row>
    <row r="3851" spans="19:23" x14ac:dyDescent="0.2">
      <c r="S3851" s="28" t="s">
        <v>280</v>
      </c>
      <c r="T3851" s="5">
        <v>2001</v>
      </c>
      <c r="U3851" s="233">
        <v>37087</v>
      </c>
      <c r="V3851" s="233" t="str">
        <f t="shared" si="125"/>
        <v>0715</v>
      </c>
      <c r="W3851" s="4">
        <f t="shared" si="126"/>
        <v>2001</v>
      </c>
    </row>
    <row r="3852" spans="19:23" x14ac:dyDescent="0.2">
      <c r="S3852" s="28" t="s">
        <v>281</v>
      </c>
      <c r="T3852" s="5">
        <v>2001</v>
      </c>
      <c r="U3852" s="233">
        <v>37088</v>
      </c>
      <c r="V3852" s="233" t="str">
        <f t="shared" si="125"/>
        <v>0716</v>
      </c>
      <c r="W3852" s="4">
        <f t="shared" si="126"/>
        <v>2001</v>
      </c>
    </row>
    <row r="3853" spans="19:23" x14ac:dyDescent="0.2">
      <c r="S3853" s="28" t="s">
        <v>282</v>
      </c>
      <c r="T3853" s="5">
        <v>2001</v>
      </c>
      <c r="U3853" s="233">
        <v>37089</v>
      </c>
      <c r="V3853" s="233" t="str">
        <f t="shared" si="125"/>
        <v>0717</v>
      </c>
      <c r="W3853" s="4">
        <f t="shared" si="126"/>
        <v>2001</v>
      </c>
    </row>
    <row r="3854" spans="19:23" x14ac:dyDescent="0.2">
      <c r="S3854" s="28" t="s">
        <v>283</v>
      </c>
      <c r="T3854" s="5">
        <v>2001</v>
      </c>
      <c r="U3854" s="233">
        <v>37090</v>
      </c>
      <c r="V3854" s="233" t="str">
        <f t="shared" si="125"/>
        <v>0718</v>
      </c>
      <c r="W3854" s="4">
        <f t="shared" si="126"/>
        <v>2001</v>
      </c>
    </row>
    <row r="3855" spans="19:23" x14ac:dyDescent="0.2">
      <c r="S3855" s="28" t="s">
        <v>284</v>
      </c>
      <c r="T3855" s="5">
        <v>2001</v>
      </c>
      <c r="U3855" s="233">
        <v>37091</v>
      </c>
      <c r="V3855" s="233" t="str">
        <f t="shared" si="125"/>
        <v>0719</v>
      </c>
      <c r="W3855" s="4">
        <f t="shared" si="126"/>
        <v>2001</v>
      </c>
    </row>
    <row r="3856" spans="19:23" x14ac:dyDescent="0.2">
      <c r="S3856" s="28" t="s">
        <v>285</v>
      </c>
      <c r="T3856" s="5">
        <v>2001</v>
      </c>
      <c r="U3856" s="233">
        <v>37092</v>
      </c>
      <c r="V3856" s="233" t="str">
        <f t="shared" si="125"/>
        <v>0720</v>
      </c>
      <c r="W3856" s="4">
        <f t="shared" si="126"/>
        <v>2001</v>
      </c>
    </row>
    <row r="3857" spans="19:23" x14ac:dyDescent="0.2">
      <c r="S3857" s="28" t="s">
        <v>286</v>
      </c>
      <c r="T3857" s="5">
        <v>2001</v>
      </c>
      <c r="U3857" s="233">
        <v>37093</v>
      </c>
      <c r="V3857" s="233" t="str">
        <f t="shared" si="125"/>
        <v>0721</v>
      </c>
      <c r="W3857" s="4">
        <f t="shared" si="126"/>
        <v>2001</v>
      </c>
    </row>
    <row r="3858" spans="19:23" x14ac:dyDescent="0.2">
      <c r="S3858" s="28" t="s">
        <v>287</v>
      </c>
      <c r="T3858" s="5">
        <v>2001</v>
      </c>
      <c r="U3858" s="233">
        <v>37094</v>
      </c>
      <c r="V3858" s="233" t="str">
        <f t="shared" si="125"/>
        <v>0722</v>
      </c>
      <c r="W3858" s="4">
        <f t="shared" si="126"/>
        <v>2001</v>
      </c>
    </row>
    <row r="3859" spans="19:23" x14ac:dyDescent="0.2">
      <c r="S3859" s="28" t="s">
        <v>288</v>
      </c>
      <c r="T3859" s="5">
        <v>2001</v>
      </c>
      <c r="U3859" s="233">
        <v>37095</v>
      </c>
      <c r="V3859" s="233" t="str">
        <f t="shared" si="125"/>
        <v>0723</v>
      </c>
      <c r="W3859" s="4">
        <f t="shared" si="126"/>
        <v>2001</v>
      </c>
    </row>
    <row r="3860" spans="19:23" x14ac:dyDescent="0.2">
      <c r="S3860" s="28" t="s">
        <v>289</v>
      </c>
      <c r="T3860" s="5">
        <v>2001</v>
      </c>
      <c r="U3860" s="233">
        <v>37096</v>
      </c>
      <c r="V3860" s="233" t="str">
        <f t="shared" si="125"/>
        <v>0724</v>
      </c>
      <c r="W3860" s="4">
        <f t="shared" si="126"/>
        <v>2001</v>
      </c>
    </row>
    <row r="3861" spans="19:23" x14ac:dyDescent="0.2">
      <c r="S3861" s="28" t="s">
        <v>290</v>
      </c>
      <c r="T3861" s="5">
        <v>2001</v>
      </c>
      <c r="U3861" s="233">
        <v>37097</v>
      </c>
      <c r="V3861" s="233" t="str">
        <f t="shared" si="125"/>
        <v>0725</v>
      </c>
      <c r="W3861" s="4">
        <f t="shared" si="126"/>
        <v>2001</v>
      </c>
    </row>
    <row r="3862" spans="19:23" x14ac:dyDescent="0.2">
      <c r="S3862" s="28" t="s">
        <v>291</v>
      </c>
      <c r="T3862" s="5">
        <v>2001</v>
      </c>
      <c r="U3862" s="233">
        <v>37098</v>
      </c>
      <c r="V3862" s="233" t="str">
        <f t="shared" si="125"/>
        <v>0726</v>
      </c>
      <c r="W3862" s="4">
        <f t="shared" si="126"/>
        <v>2001</v>
      </c>
    </row>
    <row r="3863" spans="19:23" x14ac:dyDescent="0.2">
      <c r="S3863" s="28" t="s">
        <v>292</v>
      </c>
      <c r="T3863" s="5">
        <v>2001</v>
      </c>
      <c r="U3863" s="233">
        <v>37099</v>
      </c>
      <c r="V3863" s="233" t="str">
        <f t="shared" si="125"/>
        <v>0727</v>
      </c>
      <c r="W3863" s="4">
        <f t="shared" si="126"/>
        <v>2001</v>
      </c>
    </row>
    <row r="3864" spans="19:23" x14ac:dyDescent="0.2">
      <c r="S3864" s="28" t="s">
        <v>293</v>
      </c>
      <c r="T3864" s="5">
        <v>2001</v>
      </c>
      <c r="U3864" s="233">
        <v>37100</v>
      </c>
      <c r="V3864" s="233" t="str">
        <f t="shared" si="125"/>
        <v>0728</v>
      </c>
      <c r="W3864" s="4">
        <f t="shared" si="126"/>
        <v>2001</v>
      </c>
    </row>
    <row r="3865" spans="19:23" x14ac:dyDescent="0.2">
      <c r="S3865" s="28" t="s">
        <v>294</v>
      </c>
      <c r="T3865" s="5">
        <v>2001</v>
      </c>
      <c r="U3865" s="233">
        <v>37101</v>
      </c>
      <c r="V3865" s="233" t="str">
        <f t="shared" si="125"/>
        <v>0729</v>
      </c>
      <c r="W3865" s="4">
        <f t="shared" si="126"/>
        <v>2001</v>
      </c>
    </row>
    <row r="3866" spans="19:23" x14ac:dyDescent="0.2">
      <c r="S3866" s="28" t="s">
        <v>295</v>
      </c>
      <c r="T3866" s="5">
        <v>2001</v>
      </c>
      <c r="U3866" s="233">
        <v>37102</v>
      </c>
      <c r="V3866" s="233" t="str">
        <f t="shared" si="125"/>
        <v>0730</v>
      </c>
      <c r="W3866" s="4">
        <f t="shared" si="126"/>
        <v>2001</v>
      </c>
    </row>
    <row r="3867" spans="19:23" x14ac:dyDescent="0.2">
      <c r="S3867" s="28" t="s">
        <v>296</v>
      </c>
      <c r="T3867" s="5">
        <v>2001</v>
      </c>
      <c r="U3867" s="233">
        <v>37103</v>
      </c>
      <c r="V3867" s="233" t="str">
        <f t="shared" si="125"/>
        <v>0731</v>
      </c>
      <c r="W3867" s="4">
        <f t="shared" si="126"/>
        <v>2001</v>
      </c>
    </row>
    <row r="3868" spans="19:23" x14ac:dyDescent="0.2">
      <c r="S3868" s="28" t="s">
        <v>297</v>
      </c>
      <c r="T3868" s="5">
        <v>2001</v>
      </c>
      <c r="U3868" s="233">
        <v>37104</v>
      </c>
      <c r="V3868" s="233" t="str">
        <f t="shared" si="125"/>
        <v>0801</v>
      </c>
      <c r="W3868" s="4">
        <f t="shared" si="126"/>
        <v>2001</v>
      </c>
    </row>
    <row r="3869" spans="19:23" x14ac:dyDescent="0.2">
      <c r="S3869" s="28" t="s">
        <v>298</v>
      </c>
      <c r="T3869" s="5">
        <v>2001</v>
      </c>
      <c r="U3869" s="233">
        <v>37105</v>
      </c>
      <c r="V3869" s="233" t="str">
        <f t="shared" si="125"/>
        <v>0802</v>
      </c>
      <c r="W3869" s="4">
        <f t="shared" si="126"/>
        <v>2001</v>
      </c>
    </row>
    <row r="3870" spans="19:23" x14ac:dyDescent="0.2">
      <c r="S3870" s="28" t="s">
        <v>299</v>
      </c>
      <c r="T3870" s="5">
        <v>2001</v>
      </c>
      <c r="U3870" s="233">
        <v>37106</v>
      </c>
      <c r="V3870" s="233" t="str">
        <f t="shared" si="125"/>
        <v>0803</v>
      </c>
      <c r="W3870" s="4">
        <f t="shared" si="126"/>
        <v>2001</v>
      </c>
    </row>
    <row r="3871" spans="19:23" x14ac:dyDescent="0.2">
      <c r="S3871" s="28" t="s">
        <v>300</v>
      </c>
      <c r="T3871" s="5">
        <v>2001</v>
      </c>
      <c r="U3871" s="233">
        <v>37107</v>
      </c>
      <c r="V3871" s="233" t="str">
        <f t="shared" si="125"/>
        <v>0804</v>
      </c>
      <c r="W3871" s="4">
        <f t="shared" si="126"/>
        <v>2001</v>
      </c>
    </row>
    <row r="3872" spans="19:23" x14ac:dyDescent="0.2">
      <c r="S3872" s="28" t="s">
        <v>301</v>
      </c>
      <c r="T3872" s="5">
        <v>2001</v>
      </c>
      <c r="U3872" s="233">
        <v>37108</v>
      </c>
      <c r="V3872" s="233" t="str">
        <f t="shared" si="125"/>
        <v>0805</v>
      </c>
      <c r="W3872" s="4">
        <f t="shared" si="126"/>
        <v>2001</v>
      </c>
    </row>
    <row r="3873" spans="19:23" x14ac:dyDescent="0.2">
      <c r="S3873" s="28" t="s">
        <v>302</v>
      </c>
      <c r="T3873" s="5">
        <v>2001</v>
      </c>
      <c r="U3873" s="233">
        <v>37109</v>
      </c>
      <c r="V3873" s="233" t="str">
        <f t="shared" si="125"/>
        <v>0806</v>
      </c>
      <c r="W3873" s="4">
        <f t="shared" si="126"/>
        <v>2001</v>
      </c>
    </row>
    <row r="3874" spans="19:23" x14ac:dyDescent="0.2">
      <c r="S3874" s="28" t="s">
        <v>303</v>
      </c>
      <c r="T3874" s="5">
        <v>2001</v>
      </c>
      <c r="U3874" s="233">
        <v>37110</v>
      </c>
      <c r="V3874" s="233" t="str">
        <f t="shared" si="125"/>
        <v>0807</v>
      </c>
      <c r="W3874" s="4">
        <f t="shared" si="126"/>
        <v>2001</v>
      </c>
    </row>
    <row r="3875" spans="19:23" x14ac:dyDescent="0.2">
      <c r="S3875" s="28" t="s">
        <v>304</v>
      </c>
      <c r="T3875" s="5">
        <v>2001</v>
      </c>
      <c r="U3875" s="233">
        <v>37111</v>
      </c>
      <c r="V3875" s="233" t="str">
        <f t="shared" si="125"/>
        <v>0808</v>
      </c>
      <c r="W3875" s="4">
        <f t="shared" si="126"/>
        <v>2001</v>
      </c>
    </row>
    <row r="3876" spans="19:23" x14ac:dyDescent="0.2">
      <c r="S3876" s="28" t="s">
        <v>305</v>
      </c>
      <c r="T3876" s="5">
        <v>2001</v>
      </c>
      <c r="U3876" s="233">
        <v>37112</v>
      </c>
      <c r="V3876" s="233" t="str">
        <f t="shared" si="125"/>
        <v>0809</v>
      </c>
      <c r="W3876" s="4">
        <f t="shared" si="126"/>
        <v>2001</v>
      </c>
    </row>
    <row r="3877" spans="19:23" x14ac:dyDescent="0.2">
      <c r="S3877" s="28" t="s">
        <v>306</v>
      </c>
      <c r="T3877" s="5">
        <v>2001</v>
      </c>
      <c r="U3877" s="233">
        <v>37113</v>
      </c>
      <c r="V3877" s="233" t="str">
        <f t="shared" si="125"/>
        <v>0810</v>
      </c>
      <c r="W3877" s="4">
        <f t="shared" si="126"/>
        <v>2001</v>
      </c>
    </row>
    <row r="3878" spans="19:23" x14ac:dyDescent="0.2">
      <c r="S3878" s="28" t="s">
        <v>307</v>
      </c>
      <c r="T3878" s="5">
        <v>2001</v>
      </c>
      <c r="U3878" s="233">
        <v>37114</v>
      </c>
      <c r="V3878" s="233" t="str">
        <f t="shared" si="125"/>
        <v>0811</v>
      </c>
      <c r="W3878" s="4">
        <f t="shared" si="126"/>
        <v>2001</v>
      </c>
    </row>
    <row r="3879" spans="19:23" x14ac:dyDescent="0.2">
      <c r="S3879" s="28" t="s">
        <v>308</v>
      </c>
      <c r="T3879" s="5">
        <v>2001</v>
      </c>
      <c r="U3879" s="233">
        <v>37115</v>
      </c>
      <c r="V3879" s="233" t="str">
        <f t="shared" si="125"/>
        <v>0812</v>
      </c>
      <c r="W3879" s="4">
        <f t="shared" si="126"/>
        <v>2001</v>
      </c>
    </row>
    <row r="3880" spans="19:23" x14ac:dyDescent="0.2">
      <c r="S3880" s="28" t="s">
        <v>309</v>
      </c>
      <c r="T3880" s="5">
        <v>2001</v>
      </c>
      <c r="U3880" s="233">
        <v>37116</v>
      </c>
      <c r="V3880" s="233" t="str">
        <f t="shared" si="125"/>
        <v>0813</v>
      </c>
      <c r="W3880" s="4">
        <f t="shared" si="126"/>
        <v>2001</v>
      </c>
    </row>
    <row r="3881" spans="19:23" x14ac:dyDescent="0.2">
      <c r="S3881" s="28" t="s">
        <v>310</v>
      </c>
      <c r="T3881" s="5">
        <v>2001</v>
      </c>
      <c r="U3881" s="233">
        <v>37117</v>
      </c>
      <c r="V3881" s="233" t="str">
        <f t="shared" si="125"/>
        <v>0814</v>
      </c>
      <c r="W3881" s="4">
        <f t="shared" si="126"/>
        <v>2001</v>
      </c>
    </row>
    <row r="3882" spans="19:23" x14ac:dyDescent="0.2">
      <c r="S3882" s="28" t="s">
        <v>311</v>
      </c>
      <c r="T3882" s="5">
        <v>2001</v>
      </c>
      <c r="U3882" s="233">
        <v>37118</v>
      </c>
      <c r="V3882" s="233" t="str">
        <f t="shared" si="125"/>
        <v>0815</v>
      </c>
      <c r="W3882" s="4">
        <f t="shared" si="126"/>
        <v>2001</v>
      </c>
    </row>
    <row r="3883" spans="19:23" x14ac:dyDescent="0.2">
      <c r="S3883" s="28" t="s">
        <v>312</v>
      </c>
      <c r="T3883" s="5">
        <v>2001</v>
      </c>
      <c r="U3883" s="233">
        <v>37119</v>
      </c>
      <c r="V3883" s="233" t="str">
        <f t="shared" si="125"/>
        <v>0816</v>
      </c>
      <c r="W3883" s="4">
        <f t="shared" si="126"/>
        <v>2001</v>
      </c>
    </row>
    <row r="3884" spans="19:23" x14ac:dyDescent="0.2">
      <c r="S3884" s="28" t="s">
        <v>313</v>
      </c>
      <c r="T3884" s="5">
        <v>2001</v>
      </c>
      <c r="U3884" s="233">
        <v>37120</v>
      </c>
      <c r="V3884" s="233" t="str">
        <f t="shared" si="125"/>
        <v>0817</v>
      </c>
      <c r="W3884" s="4">
        <f t="shared" si="126"/>
        <v>2001</v>
      </c>
    </row>
    <row r="3885" spans="19:23" x14ac:dyDescent="0.2">
      <c r="S3885" s="28" t="s">
        <v>314</v>
      </c>
      <c r="T3885" s="5">
        <v>2001</v>
      </c>
      <c r="U3885" s="233">
        <v>37121</v>
      </c>
      <c r="V3885" s="233" t="str">
        <f t="shared" si="125"/>
        <v>0818</v>
      </c>
      <c r="W3885" s="4">
        <f t="shared" si="126"/>
        <v>2001</v>
      </c>
    </row>
    <row r="3886" spans="19:23" x14ac:dyDescent="0.2">
      <c r="S3886" s="28" t="s">
        <v>315</v>
      </c>
      <c r="T3886" s="5">
        <v>2001</v>
      </c>
      <c r="U3886" s="233">
        <v>37122</v>
      </c>
      <c r="V3886" s="233" t="str">
        <f t="shared" si="125"/>
        <v>0819</v>
      </c>
      <c r="W3886" s="4">
        <f t="shared" si="126"/>
        <v>2001</v>
      </c>
    </row>
    <row r="3887" spans="19:23" x14ac:dyDescent="0.2">
      <c r="S3887" s="28" t="s">
        <v>316</v>
      </c>
      <c r="T3887" s="5">
        <v>2001</v>
      </c>
      <c r="U3887" s="233">
        <v>37123</v>
      </c>
      <c r="V3887" s="233" t="str">
        <f t="shared" si="125"/>
        <v>0820</v>
      </c>
      <c r="W3887" s="4">
        <f t="shared" si="126"/>
        <v>2001</v>
      </c>
    </row>
    <row r="3888" spans="19:23" x14ac:dyDescent="0.2">
      <c r="S3888" s="28" t="s">
        <v>317</v>
      </c>
      <c r="T3888" s="5">
        <v>2001</v>
      </c>
      <c r="U3888" s="233">
        <v>37124</v>
      </c>
      <c r="V3888" s="233" t="str">
        <f t="shared" si="125"/>
        <v>0821</v>
      </c>
      <c r="W3888" s="4">
        <f t="shared" si="126"/>
        <v>2001</v>
      </c>
    </row>
    <row r="3889" spans="19:23" x14ac:dyDescent="0.2">
      <c r="S3889" s="28" t="s">
        <v>318</v>
      </c>
      <c r="T3889" s="5">
        <v>2001</v>
      </c>
      <c r="U3889" s="233">
        <v>37125</v>
      </c>
      <c r="V3889" s="233" t="str">
        <f t="shared" si="125"/>
        <v>0822</v>
      </c>
      <c r="W3889" s="4">
        <f t="shared" si="126"/>
        <v>2001</v>
      </c>
    </row>
    <row r="3890" spans="19:23" x14ac:dyDescent="0.2">
      <c r="S3890" s="28" t="s">
        <v>319</v>
      </c>
      <c r="T3890" s="5">
        <v>2001</v>
      </c>
      <c r="U3890" s="233">
        <v>37126</v>
      </c>
      <c r="V3890" s="233" t="str">
        <f t="shared" si="125"/>
        <v>0823</v>
      </c>
      <c r="W3890" s="4">
        <f t="shared" si="126"/>
        <v>2001</v>
      </c>
    </row>
    <row r="3891" spans="19:23" x14ac:dyDescent="0.2">
      <c r="S3891" s="28" t="s">
        <v>320</v>
      </c>
      <c r="T3891" s="5">
        <v>2001</v>
      </c>
      <c r="U3891" s="233">
        <v>37127</v>
      </c>
      <c r="V3891" s="233" t="str">
        <f t="shared" si="125"/>
        <v>0824</v>
      </c>
      <c r="W3891" s="4">
        <f t="shared" si="126"/>
        <v>2001</v>
      </c>
    </row>
    <row r="3892" spans="19:23" x14ac:dyDescent="0.2">
      <c r="S3892" s="28" t="s">
        <v>321</v>
      </c>
      <c r="T3892" s="5">
        <v>2001</v>
      </c>
      <c r="U3892" s="233">
        <v>37128</v>
      </c>
      <c r="V3892" s="233" t="str">
        <f t="shared" si="125"/>
        <v>0825</v>
      </c>
      <c r="W3892" s="4">
        <f t="shared" si="126"/>
        <v>2001</v>
      </c>
    </row>
    <row r="3893" spans="19:23" x14ac:dyDescent="0.2">
      <c r="S3893" s="28" t="s">
        <v>322</v>
      </c>
      <c r="T3893" s="5">
        <v>2001</v>
      </c>
      <c r="U3893" s="233">
        <v>37129</v>
      </c>
      <c r="V3893" s="233" t="str">
        <f t="shared" si="125"/>
        <v>0826</v>
      </c>
      <c r="W3893" s="4">
        <f t="shared" si="126"/>
        <v>2001</v>
      </c>
    </row>
    <row r="3894" spans="19:23" x14ac:dyDescent="0.2">
      <c r="S3894" s="28" t="s">
        <v>323</v>
      </c>
      <c r="T3894" s="5">
        <v>2001</v>
      </c>
      <c r="U3894" s="233">
        <v>37130</v>
      </c>
      <c r="V3894" s="233" t="str">
        <f t="shared" si="125"/>
        <v>0827</v>
      </c>
      <c r="W3894" s="4">
        <f t="shared" si="126"/>
        <v>2001</v>
      </c>
    </row>
    <row r="3895" spans="19:23" x14ac:dyDescent="0.2">
      <c r="S3895" s="28" t="s">
        <v>324</v>
      </c>
      <c r="T3895" s="5">
        <v>2001</v>
      </c>
      <c r="U3895" s="233">
        <v>37131</v>
      </c>
      <c r="V3895" s="233" t="str">
        <f t="shared" si="125"/>
        <v>0828</v>
      </c>
      <c r="W3895" s="4">
        <f t="shared" si="126"/>
        <v>2001</v>
      </c>
    </row>
    <row r="3896" spans="19:23" x14ac:dyDescent="0.2">
      <c r="S3896" s="28" t="s">
        <v>325</v>
      </c>
      <c r="T3896" s="5">
        <v>2001</v>
      </c>
      <c r="U3896" s="233">
        <v>37132</v>
      </c>
      <c r="V3896" s="233" t="str">
        <f t="shared" si="125"/>
        <v>0829</v>
      </c>
      <c r="W3896" s="4">
        <f t="shared" si="126"/>
        <v>2001</v>
      </c>
    </row>
    <row r="3897" spans="19:23" x14ac:dyDescent="0.2">
      <c r="S3897" s="28" t="s">
        <v>326</v>
      </c>
      <c r="T3897" s="5">
        <v>2001</v>
      </c>
      <c r="U3897" s="233">
        <v>37133</v>
      </c>
      <c r="V3897" s="233" t="str">
        <f t="shared" si="125"/>
        <v>0830</v>
      </c>
      <c r="W3897" s="4">
        <f t="shared" si="126"/>
        <v>2001</v>
      </c>
    </row>
    <row r="3898" spans="19:23" x14ac:dyDescent="0.2">
      <c r="S3898" s="28" t="s">
        <v>327</v>
      </c>
      <c r="T3898" s="5">
        <v>2001</v>
      </c>
      <c r="U3898" s="233">
        <v>37134</v>
      </c>
      <c r="V3898" s="233" t="str">
        <f t="shared" si="125"/>
        <v>0831</v>
      </c>
      <c r="W3898" s="4">
        <f t="shared" si="126"/>
        <v>2001</v>
      </c>
    </row>
    <row r="3899" spans="19:23" x14ac:dyDescent="0.2">
      <c r="S3899" s="28" t="s">
        <v>328</v>
      </c>
      <c r="T3899" s="5">
        <v>2001</v>
      </c>
      <c r="U3899" s="233">
        <v>37135</v>
      </c>
      <c r="V3899" s="233" t="str">
        <f t="shared" si="125"/>
        <v>0901</v>
      </c>
      <c r="W3899" s="4">
        <f t="shared" si="126"/>
        <v>2001</v>
      </c>
    </row>
    <row r="3900" spans="19:23" x14ac:dyDescent="0.2">
      <c r="S3900" s="28" t="s">
        <v>329</v>
      </c>
      <c r="T3900" s="5">
        <v>2001</v>
      </c>
      <c r="U3900" s="233">
        <v>37136</v>
      </c>
      <c r="V3900" s="233" t="str">
        <f t="shared" si="125"/>
        <v>0902</v>
      </c>
      <c r="W3900" s="4">
        <f t="shared" si="126"/>
        <v>2001</v>
      </c>
    </row>
    <row r="3901" spans="19:23" x14ac:dyDescent="0.2">
      <c r="S3901" s="28" t="s">
        <v>330</v>
      </c>
      <c r="T3901" s="5">
        <v>2001</v>
      </c>
      <c r="U3901" s="233">
        <v>37137</v>
      </c>
      <c r="V3901" s="233" t="str">
        <f t="shared" si="125"/>
        <v>0903</v>
      </c>
      <c r="W3901" s="4">
        <f t="shared" si="126"/>
        <v>2001</v>
      </c>
    </row>
    <row r="3902" spans="19:23" x14ac:dyDescent="0.2">
      <c r="S3902" s="28" t="s">
        <v>331</v>
      </c>
      <c r="T3902" s="5">
        <v>2001</v>
      </c>
      <c r="U3902" s="233">
        <v>37138</v>
      </c>
      <c r="V3902" s="233" t="str">
        <f t="shared" si="125"/>
        <v>0904</v>
      </c>
      <c r="W3902" s="4">
        <f t="shared" si="126"/>
        <v>2001</v>
      </c>
    </row>
    <row r="3903" spans="19:23" x14ac:dyDescent="0.2">
      <c r="S3903" s="28" t="s">
        <v>332</v>
      </c>
      <c r="T3903" s="5">
        <v>2001</v>
      </c>
      <c r="U3903" s="233">
        <v>37139</v>
      </c>
      <c r="V3903" s="233" t="str">
        <f t="shared" si="125"/>
        <v>0905</v>
      </c>
      <c r="W3903" s="4">
        <f t="shared" si="126"/>
        <v>2001</v>
      </c>
    </row>
    <row r="3904" spans="19:23" x14ac:dyDescent="0.2">
      <c r="S3904" s="28" t="s">
        <v>333</v>
      </c>
      <c r="T3904" s="5">
        <v>2001</v>
      </c>
      <c r="U3904" s="233">
        <v>37140</v>
      </c>
      <c r="V3904" s="233" t="str">
        <f t="shared" si="125"/>
        <v>0906</v>
      </c>
      <c r="W3904" s="4">
        <f t="shared" si="126"/>
        <v>2001</v>
      </c>
    </row>
    <row r="3905" spans="19:23" x14ac:dyDescent="0.2">
      <c r="S3905" s="28" t="s">
        <v>334</v>
      </c>
      <c r="T3905" s="5">
        <v>2001</v>
      </c>
      <c r="U3905" s="233">
        <v>37141</v>
      </c>
      <c r="V3905" s="233" t="str">
        <f t="shared" si="125"/>
        <v>0907</v>
      </c>
      <c r="W3905" s="4">
        <f t="shared" si="126"/>
        <v>2001</v>
      </c>
    </row>
    <row r="3906" spans="19:23" x14ac:dyDescent="0.2">
      <c r="S3906" s="28" t="s">
        <v>335</v>
      </c>
      <c r="T3906" s="5">
        <v>2001</v>
      </c>
      <c r="U3906" s="233">
        <v>37142</v>
      </c>
      <c r="V3906" s="233" t="str">
        <f t="shared" si="125"/>
        <v>0908</v>
      </c>
      <c r="W3906" s="4">
        <f t="shared" si="126"/>
        <v>2001</v>
      </c>
    </row>
    <row r="3907" spans="19:23" x14ac:dyDescent="0.2">
      <c r="S3907" s="28" t="s">
        <v>336</v>
      </c>
      <c r="T3907" s="5">
        <v>2001</v>
      </c>
      <c r="U3907" s="233">
        <v>37143</v>
      </c>
      <c r="V3907" s="233" t="str">
        <f t="shared" si="125"/>
        <v>0909</v>
      </c>
      <c r="W3907" s="4">
        <f t="shared" si="126"/>
        <v>2001</v>
      </c>
    </row>
    <row r="3908" spans="19:23" x14ac:dyDescent="0.2">
      <c r="S3908" s="28" t="s">
        <v>337</v>
      </c>
      <c r="T3908" s="5">
        <v>2001</v>
      </c>
      <c r="U3908" s="233">
        <v>37144</v>
      </c>
      <c r="V3908" s="233" t="str">
        <f t="shared" ref="V3908:V3971" si="127">TEXT(MONTH(U3908),"00") &amp;TEXT(DAY(U3908),"00")</f>
        <v>0910</v>
      </c>
      <c r="W3908" s="4">
        <f t="shared" ref="W3908:W3971" si="128">YEAR(U3908)</f>
        <v>2001</v>
      </c>
    </row>
    <row r="3909" spans="19:23" x14ac:dyDescent="0.2">
      <c r="S3909" s="28" t="s">
        <v>338</v>
      </c>
      <c r="T3909" s="5">
        <v>2001</v>
      </c>
      <c r="U3909" s="233">
        <v>37145</v>
      </c>
      <c r="V3909" s="233" t="str">
        <f t="shared" si="127"/>
        <v>0911</v>
      </c>
      <c r="W3909" s="4">
        <f t="shared" si="128"/>
        <v>2001</v>
      </c>
    </row>
    <row r="3910" spans="19:23" x14ac:dyDescent="0.2">
      <c r="S3910" s="28" t="s">
        <v>339</v>
      </c>
      <c r="T3910" s="5">
        <v>2001</v>
      </c>
      <c r="U3910" s="233">
        <v>37146</v>
      </c>
      <c r="V3910" s="233" t="str">
        <f t="shared" si="127"/>
        <v>0912</v>
      </c>
      <c r="W3910" s="4">
        <f t="shared" si="128"/>
        <v>2001</v>
      </c>
    </row>
    <row r="3911" spans="19:23" x14ac:dyDescent="0.2">
      <c r="S3911" s="28" t="s">
        <v>340</v>
      </c>
      <c r="T3911" s="5">
        <v>2001</v>
      </c>
      <c r="U3911" s="233">
        <v>37147</v>
      </c>
      <c r="V3911" s="233" t="str">
        <f t="shared" si="127"/>
        <v>0913</v>
      </c>
      <c r="W3911" s="4">
        <f t="shared" si="128"/>
        <v>2001</v>
      </c>
    </row>
    <row r="3912" spans="19:23" x14ac:dyDescent="0.2">
      <c r="S3912" s="28" t="s">
        <v>341</v>
      </c>
      <c r="T3912" s="5">
        <v>2001</v>
      </c>
      <c r="U3912" s="233">
        <v>37148</v>
      </c>
      <c r="V3912" s="233" t="str">
        <f t="shared" si="127"/>
        <v>0914</v>
      </c>
      <c r="W3912" s="4">
        <f t="shared" si="128"/>
        <v>2001</v>
      </c>
    </row>
    <row r="3913" spans="19:23" x14ac:dyDescent="0.2">
      <c r="S3913" s="28" t="s">
        <v>342</v>
      </c>
      <c r="T3913" s="5">
        <v>2001</v>
      </c>
      <c r="U3913" s="233">
        <v>37149</v>
      </c>
      <c r="V3913" s="233" t="str">
        <f t="shared" si="127"/>
        <v>0915</v>
      </c>
      <c r="W3913" s="4">
        <f t="shared" si="128"/>
        <v>2001</v>
      </c>
    </row>
    <row r="3914" spans="19:23" x14ac:dyDescent="0.2">
      <c r="S3914" s="28" t="s">
        <v>343</v>
      </c>
      <c r="T3914" s="5">
        <v>2001</v>
      </c>
      <c r="U3914" s="233">
        <v>37150</v>
      </c>
      <c r="V3914" s="233" t="str">
        <f t="shared" si="127"/>
        <v>0916</v>
      </c>
      <c r="W3914" s="4">
        <f t="shared" si="128"/>
        <v>2001</v>
      </c>
    </row>
    <row r="3915" spans="19:23" x14ac:dyDescent="0.2">
      <c r="S3915" s="28" t="s">
        <v>344</v>
      </c>
      <c r="T3915" s="5">
        <v>2001</v>
      </c>
      <c r="U3915" s="233">
        <v>37151</v>
      </c>
      <c r="V3915" s="233" t="str">
        <f t="shared" si="127"/>
        <v>0917</v>
      </c>
      <c r="W3915" s="4">
        <f t="shared" si="128"/>
        <v>2001</v>
      </c>
    </row>
    <row r="3916" spans="19:23" x14ac:dyDescent="0.2">
      <c r="S3916" s="28" t="s">
        <v>345</v>
      </c>
      <c r="T3916" s="5">
        <v>2001</v>
      </c>
      <c r="U3916" s="233">
        <v>37152</v>
      </c>
      <c r="V3916" s="233" t="str">
        <f t="shared" si="127"/>
        <v>0918</v>
      </c>
      <c r="W3916" s="4">
        <f t="shared" si="128"/>
        <v>2001</v>
      </c>
    </row>
    <row r="3917" spans="19:23" x14ac:dyDescent="0.2">
      <c r="S3917" s="28" t="s">
        <v>346</v>
      </c>
      <c r="T3917" s="5">
        <v>2001</v>
      </c>
      <c r="U3917" s="233">
        <v>37153</v>
      </c>
      <c r="V3917" s="233" t="str">
        <f t="shared" si="127"/>
        <v>0919</v>
      </c>
      <c r="W3917" s="4">
        <f t="shared" si="128"/>
        <v>2001</v>
      </c>
    </row>
    <row r="3918" spans="19:23" x14ac:dyDescent="0.2">
      <c r="S3918" s="28" t="s">
        <v>347</v>
      </c>
      <c r="T3918" s="5">
        <v>2001</v>
      </c>
      <c r="U3918" s="233">
        <v>37154</v>
      </c>
      <c r="V3918" s="233" t="str">
        <f t="shared" si="127"/>
        <v>0920</v>
      </c>
      <c r="W3918" s="4">
        <f t="shared" si="128"/>
        <v>2001</v>
      </c>
    </row>
    <row r="3919" spans="19:23" x14ac:dyDescent="0.2">
      <c r="S3919" s="28" t="s">
        <v>348</v>
      </c>
      <c r="T3919" s="5">
        <v>2001</v>
      </c>
      <c r="U3919" s="233">
        <v>37155</v>
      </c>
      <c r="V3919" s="233" t="str">
        <f t="shared" si="127"/>
        <v>0921</v>
      </c>
      <c r="W3919" s="4">
        <f t="shared" si="128"/>
        <v>2001</v>
      </c>
    </row>
    <row r="3920" spans="19:23" x14ac:dyDescent="0.2">
      <c r="S3920" s="28" t="s">
        <v>349</v>
      </c>
      <c r="T3920" s="5">
        <v>2001</v>
      </c>
      <c r="U3920" s="233">
        <v>37156</v>
      </c>
      <c r="V3920" s="233" t="str">
        <f t="shared" si="127"/>
        <v>0922</v>
      </c>
      <c r="W3920" s="4">
        <f t="shared" si="128"/>
        <v>2001</v>
      </c>
    </row>
    <row r="3921" spans="19:23" x14ac:dyDescent="0.2">
      <c r="S3921" s="28" t="s">
        <v>350</v>
      </c>
      <c r="T3921" s="5">
        <v>2001</v>
      </c>
      <c r="U3921" s="233">
        <v>37157</v>
      </c>
      <c r="V3921" s="233" t="str">
        <f t="shared" si="127"/>
        <v>0923</v>
      </c>
      <c r="W3921" s="4">
        <f t="shared" si="128"/>
        <v>2001</v>
      </c>
    </row>
    <row r="3922" spans="19:23" x14ac:dyDescent="0.2">
      <c r="S3922" s="28" t="s">
        <v>351</v>
      </c>
      <c r="T3922" s="5">
        <v>2001</v>
      </c>
      <c r="U3922" s="233">
        <v>37158</v>
      </c>
      <c r="V3922" s="233" t="str">
        <f t="shared" si="127"/>
        <v>0924</v>
      </c>
      <c r="W3922" s="4">
        <f t="shared" si="128"/>
        <v>2001</v>
      </c>
    </row>
    <row r="3923" spans="19:23" x14ac:dyDescent="0.2">
      <c r="S3923" s="28" t="s">
        <v>352</v>
      </c>
      <c r="T3923" s="5">
        <v>2001</v>
      </c>
      <c r="U3923" s="233">
        <v>37159</v>
      </c>
      <c r="V3923" s="233" t="str">
        <f t="shared" si="127"/>
        <v>0925</v>
      </c>
      <c r="W3923" s="4">
        <f t="shared" si="128"/>
        <v>2001</v>
      </c>
    </row>
    <row r="3924" spans="19:23" x14ac:dyDescent="0.2">
      <c r="S3924" s="28" t="s">
        <v>353</v>
      </c>
      <c r="T3924" s="5">
        <v>2001</v>
      </c>
      <c r="U3924" s="233">
        <v>37160</v>
      </c>
      <c r="V3924" s="233" t="str">
        <f t="shared" si="127"/>
        <v>0926</v>
      </c>
      <c r="W3924" s="4">
        <f t="shared" si="128"/>
        <v>2001</v>
      </c>
    </row>
    <row r="3925" spans="19:23" x14ac:dyDescent="0.2">
      <c r="S3925" s="28" t="s">
        <v>354</v>
      </c>
      <c r="T3925" s="5">
        <v>2001</v>
      </c>
      <c r="U3925" s="233">
        <v>37161</v>
      </c>
      <c r="V3925" s="233" t="str">
        <f t="shared" si="127"/>
        <v>0927</v>
      </c>
      <c r="W3925" s="4">
        <f t="shared" si="128"/>
        <v>2001</v>
      </c>
    </row>
    <row r="3926" spans="19:23" x14ac:dyDescent="0.2">
      <c r="S3926" s="28" t="s">
        <v>355</v>
      </c>
      <c r="T3926" s="5">
        <v>2001</v>
      </c>
      <c r="U3926" s="233">
        <v>37162</v>
      </c>
      <c r="V3926" s="233" t="str">
        <f t="shared" si="127"/>
        <v>0928</v>
      </c>
      <c r="W3926" s="4">
        <f t="shared" si="128"/>
        <v>2001</v>
      </c>
    </row>
    <row r="3927" spans="19:23" x14ac:dyDescent="0.2">
      <c r="S3927" s="28" t="s">
        <v>356</v>
      </c>
      <c r="T3927" s="5">
        <v>2001</v>
      </c>
      <c r="U3927" s="233">
        <v>37163</v>
      </c>
      <c r="V3927" s="233" t="str">
        <f t="shared" si="127"/>
        <v>0929</v>
      </c>
      <c r="W3927" s="4">
        <f t="shared" si="128"/>
        <v>2001</v>
      </c>
    </row>
    <row r="3928" spans="19:23" x14ac:dyDescent="0.2">
      <c r="S3928" s="28" t="s">
        <v>357</v>
      </c>
      <c r="T3928" s="5">
        <v>2001</v>
      </c>
      <c r="U3928" s="233">
        <v>37164</v>
      </c>
      <c r="V3928" s="233" t="str">
        <f t="shared" si="127"/>
        <v>0930</v>
      </c>
      <c r="W3928" s="4">
        <f t="shared" si="128"/>
        <v>2001</v>
      </c>
    </row>
    <row r="3929" spans="19:23" x14ac:dyDescent="0.2">
      <c r="S3929" s="28" t="s">
        <v>358</v>
      </c>
      <c r="T3929" s="5">
        <v>2001</v>
      </c>
      <c r="U3929" s="233">
        <v>37165</v>
      </c>
      <c r="V3929" s="233" t="str">
        <f t="shared" si="127"/>
        <v>1001</v>
      </c>
      <c r="W3929" s="4">
        <f t="shared" si="128"/>
        <v>2001</v>
      </c>
    </row>
    <row r="3930" spans="19:23" x14ac:dyDescent="0.2">
      <c r="S3930" s="28" t="s">
        <v>359</v>
      </c>
      <c r="T3930" s="5">
        <v>2001</v>
      </c>
      <c r="U3930" s="233">
        <v>37166</v>
      </c>
      <c r="V3930" s="233" t="str">
        <f t="shared" si="127"/>
        <v>1002</v>
      </c>
      <c r="W3930" s="4">
        <f t="shared" si="128"/>
        <v>2001</v>
      </c>
    </row>
    <row r="3931" spans="19:23" x14ac:dyDescent="0.2">
      <c r="S3931" s="28" t="s">
        <v>360</v>
      </c>
      <c r="T3931" s="5">
        <v>2001</v>
      </c>
      <c r="U3931" s="233">
        <v>37167</v>
      </c>
      <c r="V3931" s="233" t="str">
        <f t="shared" si="127"/>
        <v>1003</v>
      </c>
      <c r="W3931" s="4">
        <f t="shared" si="128"/>
        <v>2001</v>
      </c>
    </row>
    <row r="3932" spans="19:23" x14ac:dyDescent="0.2">
      <c r="S3932" s="28" t="s">
        <v>361</v>
      </c>
      <c r="T3932" s="5">
        <v>2001</v>
      </c>
      <c r="U3932" s="233">
        <v>37168</v>
      </c>
      <c r="V3932" s="233" t="str">
        <f t="shared" si="127"/>
        <v>1004</v>
      </c>
      <c r="W3932" s="4">
        <f t="shared" si="128"/>
        <v>2001</v>
      </c>
    </row>
    <row r="3933" spans="19:23" x14ac:dyDescent="0.2">
      <c r="S3933" s="28" t="s">
        <v>362</v>
      </c>
      <c r="T3933" s="5">
        <v>2001</v>
      </c>
      <c r="U3933" s="233">
        <v>37169</v>
      </c>
      <c r="V3933" s="233" t="str">
        <f t="shared" si="127"/>
        <v>1005</v>
      </c>
      <c r="W3933" s="4">
        <f t="shared" si="128"/>
        <v>2001</v>
      </c>
    </row>
    <row r="3934" spans="19:23" x14ac:dyDescent="0.2">
      <c r="S3934" s="28" t="s">
        <v>363</v>
      </c>
      <c r="T3934" s="5">
        <v>2001</v>
      </c>
      <c r="U3934" s="233">
        <v>37170</v>
      </c>
      <c r="V3934" s="233" t="str">
        <f t="shared" si="127"/>
        <v>1006</v>
      </c>
      <c r="W3934" s="4">
        <f t="shared" si="128"/>
        <v>2001</v>
      </c>
    </row>
    <row r="3935" spans="19:23" x14ac:dyDescent="0.2">
      <c r="S3935" s="28" t="s">
        <v>364</v>
      </c>
      <c r="T3935" s="5">
        <v>2001</v>
      </c>
      <c r="U3935" s="233">
        <v>37171</v>
      </c>
      <c r="V3935" s="233" t="str">
        <f t="shared" si="127"/>
        <v>1007</v>
      </c>
      <c r="W3935" s="4">
        <f t="shared" si="128"/>
        <v>2001</v>
      </c>
    </row>
    <row r="3936" spans="19:23" x14ac:dyDescent="0.2">
      <c r="S3936" s="28" t="s">
        <v>365</v>
      </c>
      <c r="T3936" s="5">
        <v>2001</v>
      </c>
      <c r="U3936" s="233">
        <v>37172</v>
      </c>
      <c r="V3936" s="233" t="str">
        <f t="shared" si="127"/>
        <v>1008</v>
      </c>
      <c r="W3936" s="4">
        <f t="shared" si="128"/>
        <v>2001</v>
      </c>
    </row>
    <row r="3937" spans="19:23" x14ac:dyDescent="0.2">
      <c r="S3937" s="28" t="s">
        <v>366</v>
      </c>
      <c r="T3937" s="5">
        <v>2001</v>
      </c>
      <c r="U3937" s="233">
        <v>37173</v>
      </c>
      <c r="V3937" s="233" t="str">
        <f t="shared" si="127"/>
        <v>1009</v>
      </c>
      <c r="W3937" s="4">
        <f t="shared" si="128"/>
        <v>2001</v>
      </c>
    </row>
    <row r="3938" spans="19:23" x14ac:dyDescent="0.2">
      <c r="S3938" s="28" t="s">
        <v>367</v>
      </c>
      <c r="T3938" s="5">
        <v>2001</v>
      </c>
      <c r="U3938" s="233">
        <v>37174</v>
      </c>
      <c r="V3938" s="233" t="str">
        <f t="shared" si="127"/>
        <v>1010</v>
      </c>
      <c r="W3938" s="4">
        <f t="shared" si="128"/>
        <v>2001</v>
      </c>
    </row>
    <row r="3939" spans="19:23" x14ac:dyDescent="0.2">
      <c r="S3939" s="28" t="s">
        <v>368</v>
      </c>
      <c r="T3939" s="5">
        <v>2001</v>
      </c>
      <c r="U3939" s="233">
        <v>37175</v>
      </c>
      <c r="V3939" s="233" t="str">
        <f t="shared" si="127"/>
        <v>1011</v>
      </c>
      <c r="W3939" s="4">
        <f t="shared" si="128"/>
        <v>2001</v>
      </c>
    </row>
    <row r="3940" spans="19:23" x14ac:dyDescent="0.2">
      <c r="S3940" s="28" t="s">
        <v>369</v>
      </c>
      <c r="T3940" s="5">
        <v>2001</v>
      </c>
      <c r="U3940" s="233">
        <v>37176</v>
      </c>
      <c r="V3940" s="233" t="str">
        <f t="shared" si="127"/>
        <v>1012</v>
      </c>
      <c r="W3940" s="4">
        <f t="shared" si="128"/>
        <v>2001</v>
      </c>
    </row>
    <row r="3941" spans="19:23" x14ac:dyDescent="0.2">
      <c r="S3941" s="28" t="s">
        <v>370</v>
      </c>
      <c r="T3941" s="5">
        <v>2001</v>
      </c>
      <c r="U3941" s="233">
        <v>37177</v>
      </c>
      <c r="V3941" s="233" t="str">
        <f t="shared" si="127"/>
        <v>1013</v>
      </c>
      <c r="W3941" s="4">
        <f t="shared" si="128"/>
        <v>2001</v>
      </c>
    </row>
    <row r="3942" spans="19:23" x14ac:dyDescent="0.2">
      <c r="S3942" s="28" t="s">
        <v>371</v>
      </c>
      <c r="T3942" s="5">
        <v>2001</v>
      </c>
      <c r="U3942" s="233">
        <v>37178</v>
      </c>
      <c r="V3942" s="233" t="str">
        <f t="shared" si="127"/>
        <v>1014</v>
      </c>
      <c r="W3942" s="4">
        <f t="shared" si="128"/>
        <v>2001</v>
      </c>
    </row>
    <row r="3943" spans="19:23" x14ac:dyDescent="0.2">
      <c r="S3943" s="28" t="s">
        <v>372</v>
      </c>
      <c r="T3943" s="5">
        <v>2001</v>
      </c>
      <c r="U3943" s="233">
        <v>37179</v>
      </c>
      <c r="V3943" s="233" t="str">
        <f t="shared" si="127"/>
        <v>1015</v>
      </c>
      <c r="W3943" s="4">
        <f t="shared" si="128"/>
        <v>2001</v>
      </c>
    </row>
    <row r="3944" spans="19:23" x14ac:dyDescent="0.2">
      <c r="S3944" s="28" t="s">
        <v>373</v>
      </c>
      <c r="T3944" s="5">
        <v>2001</v>
      </c>
      <c r="U3944" s="233">
        <v>37180</v>
      </c>
      <c r="V3944" s="233" t="str">
        <f t="shared" si="127"/>
        <v>1016</v>
      </c>
      <c r="W3944" s="4">
        <f t="shared" si="128"/>
        <v>2001</v>
      </c>
    </row>
    <row r="3945" spans="19:23" x14ac:dyDescent="0.2">
      <c r="S3945" s="28" t="s">
        <v>374</v>
      </c>
      <c r="T3945" s="5">
        <v>2001</v>
      </c>
      <c r="U3945" s="233">
        <v>37181</v>
      </c>
      <c r="V3945" s="233" t="str">
        <f t="shared" si="127"/>
        <v>1017</v>
      </c>
      <c r="W3945" s="4">
        <f t="shared" si="128"/>
        <v>2001</v>
      </c>
    </row>
    <row r="3946" spans="19:23" x14ac:dyDescent="0.2">
      <c r="S3946" s="28" t="s">
        <v>375</v>
      </c>
      <c r="T3946" s="5">
        <v>2001</v>
      </c>
      <c r="U3946" s="233">
        <v>37182</v>
      </c>
      <c r="V3946" s="233" t="str">
        <f t="shared" si="127"/>
        <v>1018</v>
      </c>
      <c r="W3946" s="4">
        <f t="shared" si="128"/>
        <v>2001</v>
      </c>
    </row>
    <row r="3947" spans="19:23" x14ac:dyDescent="0.2">
      <c r="S3947" s="28" t="s">
        <v>376</v>
      </c>
      <c r="T3947" s="5">
        <v>2001</v>
      </c>
      <c r="U3947" s="233">
        <v>37183</v>
      </c>
      <c r="V3947" s="233" t="str">
        <f t="shared" si="127"/>
        <v>1019</v>
      </c>
      <c r="W3947" s="4">
        <f t="shared" si="128"/>
        <v>2001</v>
      </c>
    </row>
    <row r="3948" spans="19:23" x14ac:dyDescent="0.2">
      <c r="S3948" s="28" t="s">
        <v>377</v>
      </c>
      <c r="T3948" s="5">
        <v>2001</v>
      </c>
      <c r="U3948" s="233">
        <v>37184</v>
      </c>
      <c r="V3948" s="233" t="str">
        <f t="shared" si="127"/>
        <v>1020</v>
      </c>
      <c r="W3948" s="4">
        <f t="shared" si="128"/>
        <v>2001</v>
      </c>
    </row>
    <row r="3949" spans="19:23" x14ac:dyDescent="0.2">
      <c r="S3949" s="28" t="s">
        <v>378</v>
      </c>
      <c r="T3949" s="5">
        <v>2001</v>
      </c>
      <c r="U3949" s="233">
        <v>37185</v>
      </c>
      <c r="V3949" s="233" t="str">
        <f t="shared" si="127"/>
        <v>1021</v>
      </c>
      <c r="W3949" s="4">
        <f t="shared" si="128"/>
        <v>2001</v>
      </c>
    </row>
    <row r="3950" spans="19:23" x14ac:dyDescent="0.2">
      <c r="S3950" s="28" t="s">
        <v>379</v>
      </c>
      <c r="T3950" s="5">
        <v>2001</v>
      </c>
      <c r="U3950" s="233">
        <v>37186</v>
      </c>
      <c r="V3950" s="233" t="str">
        <f t="shared" si="127"/>
        <v>1022</v>
      </c>
      <c r="W3950" s="4">
        <f t="shared" si="128"/>
        <v>2001</v>
      </c>
    </row>
    <row r="3951" spans="19:23" x14ac:dyDescent="0.2">
      <c r="S3951" s="28" t="s">
        <v>380</v>
      </c>
      <c r="T3951" s="5">
        <v>2001</v>
      </c>
      <c r="U3951" s="233">
        <v>37187</v>
      </c>
      <c r="V3951" s="233" t="str">
        <f t="shared" si="127"/>
        <v>1023</v>
      </c>
      <c r="W3951" s="4">
        <f t="shared" si="128"/>
        <v>2001</v>
      </c>
    </row>
    <row r="3952" spans="19:23" x14ac:dyDescent="0.2">
      <c r="S3952" s="28" t="s">
        <v>381</v>
      </c>
      <c r="T3952" s="5">
        <v>2001</v>
      </c>
      <c r="U3952" s="233">
        <v>37188</v>
      </c>
      <c r="V3952" s="233" t="str">
        <f t="shared" si="127"/>
        <v>1024</v>
      </c>
      <c r="W3952" s="4">
        <f t="shared" si="128"/>
        <v>2001</v>
      </c>
    </row>
    <row r="3953" spans="19:23" x14ac:dyDescent="0.2">
      <c r="S3953" s="28" t="s">
        <v>382</v>
      </c>
      <c r="T3953" s="5">
        <v>2001</v>
      </c>
      <c r="U3953" s="233">
        <v>37189</v>
      </c>
      <c r="V3953" s="233" t="str">
        <f t="shared" si="127"/>
        <v>1025</v>
      </c>
      <c r="W3953" s="4">
        <f t="shared" si="128"/>
        <v>2001</v>
      </c>
    </row>
    <row r="3954" spans="19:23" x14ac:dyDescent="0.2">
      <c r="S3954" s="28" t="s">
        <v>383</v>
      </c>
      <c r="T3954" s="5">
        <v>2001</v>
      </c>
      <c r="U3954" s="233">
        <v>37190</v>
      </c>
      <c r="V3954" s="233" t="str">
        <f t="shared" si="127"/>
        <v>1026</v>
      </c>
      <c r="W3954" s="4">
        <f t="shared" si="128"/>
        <v>2001</v>
      </c>
    </row>
    <row r="3955" spans="19:23" x14ac:dyDescent="0.2">
      <c r="S3955" s="28" t="s">
        <v>384</v>
      </c>
      <c r="T3955" s="5">
        <v>2001</v>
      </c>
      <c r="U3955" s="233">
        <v>37191</v>
      </c>
      <c r="V3955" s="233" t="str">
        <f t="shared" si="127"/>
        <v>1027</v>
      </c>
      <c r="W3955" s="4">
        <f t="shared" si="128"/>
        <v>2001</v>
      </c>
    </row>
    <row r="3956" spans="19:23" x14ac:dyDescent="0.2">
      <c r="S3956" s="28" t="s">
        <v>385</v>
      </c>
      <c r="T3956" s="5">
        <v>2001</v>
      </c>
      <c r="U3956" s="233">
        <v>37192</v>
      </c>
      <c r="V3956" s="233" t="str">
        <f t="shared" si="127"/>
        <v>1028</v>
      </c>
      <c r="W3956" s="4">
        <f t="shared" si="128"/>
        <v>2001</v>
      </c>
    </row>
    <row r="3957" spans="19:23" x14ac:dyDescent="0.2">
      <c r="S3957" s="28" t="s">
        <v>386</v>
      </c>
      <c r="T3957" s="5">
        <v>2001</v>
      </c>
      <c r="U3957" s="233">
        <v>37193</v>
      </c>
      <c r="V3957" s="233" t="str">
        <f t="shared" si="127"/>
        <v>1029</v>
      </c>
      <c r="W3957" s="4">
        <f t="shared" si="128"/>
        <v>2001</v>
      </c>
    </row>
    <row r="3958" spans="19:23" x14ac:dyDescent="0.2">
      <c r="S3958" s="28" t="s">
        <v>387</v>
      </c>
      <c r="T3958" s="5">
        <v>2001</v>
      </c>
      <c r="U3958" s="233">
        <v>37194</v>
      </c>
      <c r="V3958" s="233" t="str">
        <f t="shared" si="127"/>
        <v>1030</v>
      </c>
      <c r="W3958" s="4">
        <f t="shared" si="128"/>
        <v>2001</v>
      </c>
    </row>
    <row r="3959" spans="19:23" x14ac:dyDescent="0.2">
      <c r="S3959" s="28" t="s">
        <v>388</v>
      </c>
      <c r="T3959" s="5">
        <v>2001</v>
      </c>
      <c r="U3959" s="233">
        <v>37195</v>
      </c>
      <c r="V3959" s="233" t="str">
        <f t="shared" si="127"/>
        <v>1031</v>
      </c>
      <c r="W3959" s="4">
        <f t="shared" si="128"/>
        <v>2001</v>
      </c>
    </row>
    <row r="3960" spans="19:23" x14ac:dyDescent="0.2">
      <c r="S3960" s="28" t="s">
        <v>389</v>
      </c>
      <c r="T3960" s="5">
        <v>2001</v>
      </c>
      <c r="U3960" s="233">
        <v>37196</v>
      </c>
      <c r="V3960" s="233" t="str">
        <f t="shared" si="127"/>
        <v>1101</v>
      </c>
      <c r="W3960" s="4">
        <f t="shared" si="128"/>
        <v>2001</v>
      </c>
    </row>
    <row r="3961" spans="19:23" x14ac:dyDescent="0.2">
      <c r="S3961" s="28" t="s">
        <v>390</v>
      </c>
      <c r="T3961" s="5">
        <v>2001</v>
      </c>
      <c r="U3961" s="233">
        <v>37197</v>
      </c>
      <c r="V3961" s="233" t="str">
        <f t="shared" si="127"/>
        <v>1102</v>
      </c>
      <c r="W3961" s="4">
        <f t="shared" si="128"/>
        <v>2001</v>
      </c>
    </row>
    <row r="3962" spans="19:23" x14ac:dyDescent="0.2">
      <c r="S3962" s="28" t="s">
        <v>391</v>
      </c>
      <c r="T3962" s="5">
        <v>2001</v>
      </c>
      <c r="U3962" s="233">
        <v>37198</v>
      </c>
      <c r="V3962" s="233" t="str">
        <f t="shared" si="127"/>
        <v>1103</v>
      </c>
      <c r="W3962" s="4">
        <f t="shared" si="128"/>
        <v>2001</v>
      </c>
    </row>
    <row r="3963" spans="19:23" x14ac:dyDescent="0.2">
      <c r="S3963" s="28" t="s">
        <v>392</v>
      </c>
      <c r="T3963" s="5">
        <v>2001</v>
      </c>
      <c r="U3963" s="233">
        <v>37199</v>
      </c>
      <c r="V3963" s="233" t="str">
        <f t="shared" si="127"/>
        <v>1104</v>
      </c>
      <c r="W3963" s="4">
        <f t="shared" si="128"/>
        <v>2001</v>
      </c>
    </row>
    <row r="3964" spans="19:23" x14ac:dyDescent="0.2">
      <c r="S3964" s="28" t="s">
        <v>393</v>
      </c>
      <c r="T3964" s="5">
        <v>2001</v>
      </c>
      <c r="U3964" s="233">
        <v>37200</v>
      </c>
      <c r="V3964" s="233" t="str">
        <f t="shared" si="127"/>
        <v>1105</v>
      </c>
      <c r="W3964" s="4">
        <f t="shared" si="128"/>
        <v>2001</v>
      </c>
    </row>
    <row r="3965" spans="19:23" x14ac:dyDescent="0.2">
      <c r="S3965" s="28" t="s">
        <v>394</v>
      </c>
      <c r="T3965" s="5">
        <v>2001</v>
      </c>
      <c r="U3965" s="233">
        <v>37201</v>
      </c>
      <c r="V3965" s="233" t="str">
        <f t="shared" si="127"/>
        <v>1106</v>
      </c>
      <c r="W3965" s="4">
        <f t="shared" si="128"/>
        <v>2001</v>
      </c>
    </row>
    <row r="3966" spans="19:23" x14ac:dyDescent="0.2">
      <c r="S3966" s="28" t="s">
        <v>395</v>
      </c>
      <c r="T3966" s="5">
        <v>2001</v>
      </c>
      <c r="U3966" s="233">
        <v>37202</v>
      </c>
      <c r="V3966" s="233" t="str">
        <f t="shared" si="127"/>
        <v>1107</v>
      </c>
      <c r="W3966" s="4">
        <f t="shared" si="128"/>
        <v>2001</v>
      </c>
    </row>
    <row r="3967" spans="19:23" x14ac:dyDescent="0.2">
      <c r="S3967" s="28" t="s">
        <v>396</v>
      </c>
      <c r="T3967" s="5">
        <v>2001</v>
      </c>
      <c r="U3967" s="233">
        <v>37203</v>
      </c>
      <c r="V3967" s="233" t="str">
        <f t="shared" si="127"/>
        <v>1108</v>
      </c>
      <c r="W3967" s="4">
        <f t="shared" si="128"/>
        <v>2001</v>
      </c>
    </row>
    <row r="3968" spans="19:23" x14ac:dyDescent="0.2">
      <c r="S3968" s="28" t="s">
        <v>397</v>
      </c>
      <c r="T3968" s="5">
        <v>2001</v>
      </c>
      <c r="U3968" s="233">
        <v>37204</v>
      </c>
      <c r="V3968" s="233" t="str">
        <f t="shared" si="127"/>
        <v>1109</v>
      </c>
      <c r="W3968" s="4">
        <f t="shared" si="128"/>
        <v>2001</v>
      </c>
    </row>
    <row r="3969" spans="19:23" x14ac:dyDescent="0.2">
      <c r="S3969" s="28" t="s">
        <v>398</v>
      </c>
      <c r="T3969" s="5">
        <v>2001</v>
      </c>
      <c r="U3969" s="233">
        <v>37205</v>
      </c>
      <c r="V3969" s="233" t="str">
        <f t="shared" si="127"/>
        <v>1110</v>
      </c>
      <c r="W3969" s="4">
        <f t="shared" si="128"/>
        <v>2001</v>
      </c>
    </row>
    <row r="3970" spans="19:23" x14ac:dyDescent="0.2">
      <c r="S3970" s="28" t="s">
        <v>399</v>
      </c>
      <c r="T3970" s="5">
        <v>2001</v>
      </c>
      <c r="U3970" s="233">
        <v>37206</v>
      </c>
      <c r="V3970" s="233" t="str">
        <f t="shared" si="127"/>
        <v>1111</v>
      </c>
      <c r="W3970" s="4">
        <f t="shared" si="128"/>
        <v>2001</v>
      </c>
    </row>
    <row r="3971" spans="19:23" x14ac:dyDescent="0.2">
      <c r="S3971" s="28" t="s">
        <v>400</v>
      </c>
      <c r="T3971" s="5">
        <v>2001</v>
      </c>
      <c r="U3971" s="233">
        <v>37207</v>
      </c>
      <c r="V3971" s="233" t="str">
        <f t="shared" si="127"/>
        <v>1112</v>
      </c>
      <c r="W3971" s="4">
        <f t="shared" si="128"/>
        <v>2001</v>
      </c>
    </row>
    <row r="3972" spans="19:23" x14ac:dyDescent="0.2">
      <c r="S3972" s="28" t="s">
        <v>401</v>
      </c>
      <c r="T3972" s="5">
        <v>2001</v>
      </c>
      <c r="U3972" s="233">
        <v>37208</v>
      </c>
      <c r="V3972" s="233" t="str">
        <f t="shared" ref="V3972:V4035" si="129">TEXT(MONTH(U3972),"00") &amp;TEXT(DAY(U3972),"00")</f>
        <v>1113</v>
      </c>
      <c r="W3972" s="4">
        <f t="shared" ref="W3972:W4035" si="130">YEAR(U3972)</f>
        <v>2001</v>
      </c>
    </row>
    <row r="3973" spans="19:23" x14ac:dyDescent="0.2">
      <c r="S3973" s="28" t="s">
        <v>402</v>
      </c>
      <c r="T3973" s="5">
        <v>2001</v>
      </c>
      <c r="U3973" s="233">
        <v>37209</v>
      </c>
      <c r="V3973" s="233" t="str">
        <f t="shared" si="129"/>
        <v>1114</v>
      </c>
      <c r="W3973" s="4">
        <f t="shared" si="130"/>
        <v>2001</v>
      </c>
    </row>
    <row r="3974" spans="19:23" x14ac:dyDescent="0.2">
      <c r="S3974" s="28" t="s">
        <v>403</v>
      </c>
      <c r="T3974" s="5">
        <v>2001</v>
      </c>
      <c r="U3974" s="233">
        <v>37210</v>
      </c>
      <c r="V3974" s="233" t="str">
        <f t="shared" si="129"/>
        <v>1115</v>
      </c>
      <c r="W3974" s="4">
        <f t="shared" si="130"/>
        <v>2001</v>
      </c>
    </row>
    <row r="3975" spans="19:23" x14ac:dyDescent="0.2">
      <c r="S3975" s="28" t="s">
        <v>404</v>
      </c>
      <c r="T3975" s="5">
        <v>2001</v>
      </c>
      <c r="U3975" s="233">
        <v>37211</v>
      </c>
      <c r="V3975" s="233" t="str">
        <f t="shared" si="129"/>
        <v>1116</v>
      </c>
      <c r="W3975" s="4">
        <f t="shared" si="130"/>
        <v>2001</v>
      </c>
    </row>
    <row r="3976" spans="19:23" x14ac:dyDescent="0.2">
      <c r="S3976" s="28" t="s">
        <v>405</v>
      </c>
      <c r="T3976" s="5">
        <v>2001</v>
      </c>
      <c r="U3976" s="233">
        <v>37212</v>
      </c>
      <c r="V3976" s="233" t="str">
        <f t="shared" si="129"/>
        <v>1117</v>
      </c>
      <c r="W3976" s="4">
        <f t="shared" si="130"/>
        <v>2001</v>
      </c>
    </row>
    <row r="3977" spans="19:23" x14ac:dyDescent="0.2">
      <c r="S3977" s="28" t="s">
        <v>406</v>
      </c>
      <c r="T3977" s="5">
        <v>2001</v>
      </c>
      <c r="U3977" s="233">
        <v>37213</v>
      </c>
      <c r="V3977" s="233" t="str">
        <f t="shared" si="129"/>
        <v>1118</v>
      </c>
      <c r="W3977" s="4">
        <f t="shared" si="130"/>
        <v>2001</v>
      </c>
    </row>
    <row r="3978" spans="19:23" x14ac:dyDescent="0.2">
      <c r="S3978" s="28" t="s">
        <v>407</v>
      </c>
      <c r="T3978" s="5">
        <v>2001</v>
      </c>
      <c r="U3978" s="233">
        <v>37214</v>
      </c>
      <c r="V3978" s="233" t="str">
        <f t="shared" si="129"/>
        <v>1119</v>
      </c>
      <c r="W3978" s="4">
        <f t="shared" si="130"/>
        <v>2001</v>
      </c>
    </row>
    <row r="3979" spans="19:23" x14ac:dyDescent="0.2">
      <c r="S3979" s="28" t="s">
        <v>408</v>
      </c>
      <c r="T3979" s="5">
        <v>2001</v>
      </c>
      <c r="U3979" s="233">
        <v>37215</v>
      </c>
      <c r="V3979" s="233" t="str">
        <f t="shared" si="129"/>
        <v>1120</v>
      </c>
      <c r="W3979" s="4">
        <f t="shared" si="130"/>
        <v>2001</v>
      </c>
    </row>
    <row r="3980" spans="19:23" x14ac:dyDescent="0.2">
      <c r="S3980" s="28" t="s">
        <v>409</v>
      </c>
      <c r="T3980" s="5">
        <v>2001</v>
      </c>
      <c r="U3980" s="233">
        <v>37216</v>
      </c>
      <c r="V3980" s="233" t="str">
        <f t="shared" si="129"/>
        <v>1121</v>
      </c>
      <c r="W3980" s="4">
        <f t="shared" si="130"/>
        <v>2001</v>
      </c>
    </row>
    <row r="3981" spans="19:23" x14ac:dyDescent="0.2">
      <c r="S3981" s="28" t="s">
        <v>410</v>
      </c>
      <c r="T3981" s="5">
        <v>2001</v>
      </c>
      <c r="U3981" s="233">
        <v>37217</v>
      </c>
      <c r="V3981" s="233" t="str">
        <f t="shared" si="129"/>
        <v>1122</v>
      </c>
      <c r="W3981" s="4">
        <f t="shared" si="130"/>
        <v>2001</v>
      </c>
    </row>
    <row r="3982" spans="19:23" x14ac:dyDescent="0.2">
      <c r="S3982" s="28" t="s">
        <v>411</v>
      </c>
      <c r="T3982" s="5">
        <v>2001</v>
      </c>
      <c r="U3982" s="233">
        <v>37218</v>
      </c>
      <c r="V3982" s="233" t="str">
        <f t="shared" si="129"/>
        <v>1123</v>
      </c>
      <c r="W3982" s="4">
        <f t="shared" si="130"/>
        <v>2001</v>
      </c>
    </row>
    <row r="3983" spans="19:23" x14ac:dyDescent="0.2">
      <c r="S3983" s="28" t="s">
        <v>412</v>
      </c>
      <c r="T3983" s="5">
        <v>2001</v>
      </c>
      <c r="U3983" s="233">
        <v>37219</v>
      </c>
      <c r="V3983" s="233" t="str">
        <f t="shared" si="129"/>
        <v>1124</v>
      </c>
      <c r="W3983" s="4">
        <f t="shared" si="130"/>
        <v>2001</v>
      </c>
    </row>
    <row r="3984" spans="19:23" x14ac:dyDescent="0.2">
      <c r="S3984" s="28" t="s">
        <v>413</v>
      </c>
      <c r="T3984" s="5">
        <v>2001</v>
      </c>
      <c r="U3984" s="233">
        <v>37220</v>
      </c>
      <c r="V3984" s="233" t="str">
        <f t="shared" si="129"/>
        <v>1125</v>
      </c>
      <c r="W3984" s="4">
        <f t="shared" si="130"/>
        <v>2001</v>
      </c>
    </row>
    <row r="3985" spans="19:23" x14ac:dyDescent="0.2">
      <c r="S3985" s="28" t="s">
        <v>414</v>
      </c>
      <c r="T3985" s="5">
        <v>2001</v>
      </c>
      <c r="U3985" s="233">
        <v>37221</v>
      </c>
      <c r="V3985" s="233" t="str">
        <f t="shared" si="129"/>
        <v>1126</v>
      </c>
      <c r="W3985" s="4">
        <f t="shared" si="130"/>
        <v>2001</v>
      </c>
    </row>
    <row r="3986" spans="19:23" x14ac:dyDescent="0.2">
      <c r="S3986" s="28" t="s">
        <v>415</v>
      </c>
      <c r="T3986" s="5">
        <v>2001</v>
      </c>
      <c r="U3986" s="233">
        <v>37222</v>
      </c>
      <c r="V3986" s="233" t="str">
        <f t="shared" si="129"/>
        <v>1127</v>
      </c>
      <c r="W3986" s="4">
        <f t="shared" si="130"/>
        <v>2001</v>
      </c>
    </row>
    <row r="3987" spans="19:23" x14ac:dyDescent="0.2">
      <c r="S3987" s="28" t="s">
        <v>416</v>
      </c>
      <c r="T3987" s="5">
        <v>2001</v>
      </c>
      <c r="U3987" s="233">
        <v>37223</v>
      </c>
      <c r="V3987" s="233" t="str">
        <f t="shared" si="129"/>
        <v>1128</v>
      </c>
      <c r="W3987" s="4">
        <f t="shared" si="130"/>
        <v>2001</v>
      </c>
    </row>
    <row r="3988" spans="19:23" x14ac:dyDescent="0.2">
      <c r="S3988" s="28" t="s">
        <v>417</v>
      </c>
      <c r="T3988" s="5">
        <v>2001</v>
      </c>
      <c r="U3988" s="233">
        <v>37224</v>
      </c>
      <c r="V3988" s="233" t="str">
        <f t="shared" si="129"/>
        <v>1129</v>
      </c>
      <c r="W3988" s="4">
        <f t="shared" si="130"/>
        <v>2001</v>
      </c>
    </row>
    <row r="3989" spans="19:23" x14ac:dyDescent="0.2">
      <c r="S3989" s="28" t="s">
        <v>418</v>
      </c>
      <c r="T3989" s="5">
        <v>2001</v>
      </c>
      <c r="U3989" s="233">
        <v>37225</v>
      </c>
      <c r="V3989" s="233" t="str">
        <f t="shared" si="129"/>
        <v>1130</v>
      </c>
      <c r="W3989" s="4">
        <f t="shared" si="130"/>
        <v>2001</v>
      </c>
    </row>
    <row r="3990" spans="19:23" x14ac:dyDescent="0.2">
      <c r="S3990" s="28" t="s">
        <v>419</v>
      </c>
      <c r="T3990" s="5">
        <v>2001</v>
      </c>
      <c r="U3990" s="233">
        <v>37226</v>
      </c>
      <c r="V3990" s="233" t="str">
        <f t="shared" si="129"/>
        <v>1201</v>
      </c>
      <c r="W3990" s="4">
        <f t="shared" si="130"/>
        <v>2001</v>
      </c>
    </row>
    <row r="3991" spans="19:23" x14ac:dyDescent="0.2">
      <c r="S3991" s="28" t="s">
        <v>420</v>
      </c>
      <c r="T3991" s="5">
        <v>2001</v>
      </c>
      <c r="U3991" s="233">
        <v>37227</v>
      </c>
      <c r="V3991" s="233" t="str">
        <f t="shared" si="129"/>
        <v>1202</v>
      </c>
      <c r="W3991" s="4">
        <f t="shared" si="130"/>
        <v>2001</v>
      </c>
    </row>
    <row r="3992" spans="19:23" x14ac:dyDescent="0.2">
      <c r="S3992" s="28" t="s">
        <v>421</v>
      </c>
      <c r="T3992" s="5">
        <v>2001</v>
      </c>
      <c r="U3992" s="233">
        <v>37228</v>
      </c>
      <c r="V3992" s="233" t="str">
        <f t="shared" si="129"/>
        <v>1203</v>
      </c>
      <c r="W3992" s="4">
        <f t="shared" si="130"/>
        <v>2001</v>
      </c>
    </row>
    <row r="3993" spans="19:23" x14ac:dyDescent="0.2">
      <c r="S3993" s="28" t="s">
        <v>422</v>
      </c>
      <c r="T3993" s="5">
        <v>2001</v>
      </c>
      <c r="U3993" s="233">
        <v>37229</v>
      </c>
      <c r="V3993" s="233" t="str">
        <f t="shared" si="129"/>
        <v>1204</v>
      </c>
      <c r="W3993" s="4">
        <f t="shared" si="130"/>
        <v>2001</v>
      </c>
    </row>
    <row r="3994" spans="19:23" x14ac:dyDescent="0.2">
      <c r="S3994" s="28" t="s">
        <v>423</v>
      </c>
      <c r="T3994" s="5">
        <v>2001</v>
      </c>
      <c r="U3994" s="233">
        <v>37230</v>
      </c>
      <c r="V3994" s="233" t="str">
        <f t="shared" si="129"/>
        <v>1205</v>
      </c>
      <c r="W3994" s="4">
        <f t="shared" si="130"/>
        <v>2001</v>
      </c>
    </row>
    <row r="3995" spans="19:23" x14ac:dyDescent="0.2">
      <c r="S3995" s="28" t="s">
        <v>424</v>
      </c>
      <c r="T3995" s="5">
        <v>2001</v>
      </c>
      <c r="U3995" s="233">
        <v>37231</v>
      </c>
      <c r="V3995" s="233" t="str">
        <f t="shared" si="129"/>
        <v>1206</v>
      </c>
      <c r="W3995" s="4">
        <f t="shared" si="130"/>
        <v>2001</v>
      </c>
    </row>
    <row r="3996" spans="19:23" x14ac:dyDescent="0.2">
      <c r="S3996" s="28" t="s">
        <v>425</v>
      </c>
      <c r="T3996" s="5">
        <v>2001</v>
      </c>
      <c r="U3996" s="233">
        <v>37232</v>
      </c>
      <c r="V3996" s="233" t="str">
        <f t="shared" si="129"/>
        <v>1207</v>
      </c>
      <c r="W3996" s="4">
        <f t="shared" si="130"/>
        <v>2001</v>
      </c>
    </row>
    <row r="3997" spans="19:23" x14ac:dyDescent="0.2">
      <c r="S3997" s="28" t="s">
        <v>426</v>
      </c>
      <c r="T3997" s="5">
        <v>2001</v>
      </c>
      <c r="U3997" s="233">
        <v>37233</v>
      </c>
      <c r="V3997" s="233" t="str">
        <f t="shared" si="129"/>
        <v>1208</v>
      </c>
      <c r="W3997" s="4">
        <f t="shared" si="130"/>
        <v>2001</v>
      </c>
    </row>
    <row r="3998" spans="19:23" x14ac:dyDescent="0.2">
      <c r="S3998" s="28" t="s">
        <v>427</v>
      </c>
      <c r="T3998" s="5">
        <v>2001</v>
      </c>
      <c r="U3998" s="233">
        <v>37234</v>
      </c>
      <c r="V3998" s="233" t="str">
        <f t="shared" si="129"/>
        <v>1209</v>
      </c>
      <c r="W3998" s="4">
        <f t="shared" si="130"/>
        <v>2001</v>
      </c>
    </row>
    <row r="3999" spans="19:23" x14ac:dyDescent="0.2">
      <c r="S3999" s="28" t="s">
        <v>428</v>
      </c>
      <c r="T3999" s="5">
        <v>2001</v>
      </c>
      <c r="U3999" s="233">
        <v>37235</v>
      </c>
      <c r="V3999" s="233" t="str">
        <f t="shared" si="129"/>
        <v>1210</v>
      </c>
      <c r="W3999" s="4">
        <f t="shared" si="130"/>
        <v>2001</v>
      </c>
    </row>
    <row r="4000" spans="19:23" x14ac:dyDescent="0.2">
      <c r="S4000" s="28" t="s">
        <v>429</v>
      </c>
      <c r="T4000" s="5">
        <v>2001</v>
      </c>
      <c r="U4000" s="233">
        <v>37236</v>
      </c>
      <c r="V4000" s="233" t="str">
        <f t="shared" si="129"/>
        <v>1211</v>
      </c>
      <c r="W4000" s="4">
        <f t="shared" si="130"/>
        <v>2001</v>
      </c>
    </row>
    <row r="4001" spans="19:23" x14ac:dyDescent="0.2">
      <c r="S4001" s="28" t="s">
        <v>430</v>
      </c>
      <c r="T4001" s="5">
        <v>2001</v>
      </c>
      <c r="U4001" s="233">
        <v>37237</v>
      </c>
      <c r="V4001" s="233" t="str">
        <f t="shared" si="129"/>
        <v>1212</v>
      </c>
      <c r="W4001" s="4">
        <f t="shared" si="130"/>
        <v>2001</v>
      </c>
    </row>
    <row r="4002" spans="19:23" x14ac:dyDescent="0.2">
      <c r="S4002" s="28" t="s">
        <v>431</v>
      </c>
      <c r="T4002" s="5">
        <v>2001</v>
      </c>
      <c r="U4002" s="233">
        <v>37238</v>
      </c>
      <c r="V4002" s="233" t="str">
        <f t="shared" si="129"/>
        <v>1213</v>
      </c>
      <c r="W4002" s="4">
        <f t="shared" si="130"/>
        <v>2001</v>
      </c>
    </row>
    <row r="4003" spans="19:23" x14ac:dyDescent="0.2">
      <c r="S4003" s="28" t="s">
        <v>432</v>
      </c>
      <c r="T4003" s="5">
        <v>2001</v>
      </c>
      <c r="U4003" s="233">
        <v>37239</v>
      </c>
      <c r="V4003" s="233" t="str">
        <f t="shared" si="129"/>
        <v>1214</v>
      </c>
      <c r="W4003" s="4">
        <f t="shared" si="130"/>
        <v>2001</v>
      </c>
    </row>
    <row r="4004" spans="19:23" x14ac:dyDescent="0.2">
      <c r="S4004" s="28" t="s">
        <v>433</v>
      </c>
      <c r="T4004" s="5">
        <v>2001</v>
      </c>
      <c r="U4004" s="233">
        <v>37240</v>
      </c>
      <c r="V4004" s="233" t="str">
        <f t="shared" si="129"/>
        <v>1215</v>
      </c>
      <c r="W4004" s="4">
        <f t="shared" si="130"/>
        <v>2001</v>
      </c>
    </row>
    <row r="4005" spans="19:23" x14ac:dyDescent="0.2">
      <c r="S4005" s="28" t="s">
        <v>434</v>
      </c>
      <c r="T4005" s="5">
        <v>2001</v>
      </c>
      <c r="U4005" s="233">
        <v>37241</v>
      </c>
      <c r="V4005" s="233" t="str">
        <f t="shared" si="129"/>
        <v>1216</v>
      </c>
      <c r="W4005" s="4">
        <f t="shared" si="130"/>
        <v>2001</v>
      </c>
    </row>
    <row r="4006" spans="19:23" x14ac:dyDescent="0.2">
      <c r="S4006" s="28" t="s">
        <v>435</v>
      </c>
      <c r="T4006" s="5">
        <v>2001</v>
      </c>
      <c r="U4006" s="233">
        <v>37242</v>
      </c>
      <c r="V4006" s="233" t="str">
        <f t="shared" si="129"/>
        <v>1217</v>
      </c>
      <c r="W4006" s="4">
        <f t="shared" si="130"/>
        <v>2001</v>
      </c>
    </row>
    <row r="4007" spans="19:23" x14ac:dyDescent="0.2">
      <c r="S4007" s="28" t="s">
        <v>436</v>
      </c>
      <c r="T4007" s="5">
        <v>2001</v>
      </c>
      <c r="U4007" s="233">
        <v>37243</v>
      </c>
      <c r="V4007" s="233" t="str">
        <f t="shared" si="129"/>
        <v>1218</v>
      </c>
      <c r="W4007" s="4">
        <f t="shared" si="130"/>
        <v>2001</v>
      </c>
    </row>
    <row r="4008" spans="19:23" x14ac:dyDescent="0.2">
      <c r="S4008" s="28" t="s">
        <v>437</v>
      </c>
      <c r="T4008" s="5">
        <v>2001</v>
      </c>
      <c r="U4008" s="233">
        <v>37244</v>
      </c>
      <c r="V4008" s="233" t="str">
        <f t="shared" si="129"/>
        <v>1219</v>
      </c>
      <c r="W4008" s="4">
        <f t="shared" si="130"/>
        <v>2001</v>
      </c>
    </row>
    <row r="4009" spans="19:23" x14ac:dyDescent="0.2">
      <c r="S4009" s="28" t="s">
        <v>438</v>
      </c>
      <c r="T4009" s="5">
        <v>2001</v>
      </c>
      <c r="U4009" s="233">
        <v>37245</v>
      </c>
      <c r="V4009" s="233" t="str">
        <f t="shared" si="129"/>
        <v>1220</v>
      </c>
      <c r="W4009" s="4">
        <f t="shared" si="130"/>
        <v>2001</v>
      </c>
    </row>
    <row r="4010" spans="19:23" x14ac:dyDescent="0.2">
      <c r="S4010" s="28" t="s">
        <v>439</v>
      </c>
      <c r="T4010" s="5">
        <v>2001</v>
      </c>
      <c r="U4010" s="233">
        <v>37246</v>
      </c>
      <c r="V4010" s="233" t="str">
        <f t="shared" si="129"/>
        <v>1221</v>
      </c>
      <c r="W4010" s="4">
        <f t="shared" si="130"/>
        <v>2001</v>
      </c>
    </row>
    <row r="4011" spans="19:23" x14ac:dyDescent="0.2">
      <c r="S4011" s="28" t="s">
        <v>440</v>
      </c>
      <c r="T4011" s="5">
        <v>2001</v>
      </c>
      <c r="U4011" s="233">
        <v>37247</v>
      </c>
      <c r="V4011" s="233" t="str">
        <f t="shared" si="129"/>
        <v>1222</v>
      </c>
      <c r="W4011" s="4">
        <f t="shared" si="130"/>
        <v>2001</v>
      </c>
    </row>
    <row r="4012" spans="19:23" x14ac:dyDescent="0.2">
      <c r="S4012" s="28" t="s">
        <v>441</v>
      </c>
      <c r="T4012" s="5">
        <v>2001</v>
      </c>
      <c r="U4012" s="233">
        <v>37248</v>
      </c>
      <c r="V4012" s="233" t="str">
        <f t="shared" si="129"/>
        <v>1223</v>
      </c>
      <c r="W4012" s="4">
        <f t="shared" si="130"/>
        <v>2001</v>
      </c>
    </row>
    <row r="4013" spans="19:23" x14ac:dyDescent="0.2">
      <c r="S4013" s="28" t="s">
        <v>442</v>
      </c>
      <c r="T4013" s="5">
        <v>2001</v>
      </c>
      <c r="U4013" s="233">
        <v>37249</v>
      </c>
      <c r="V4013" s="233" t="str">
        <f t="shared" si="129"/>
        <v>1224</v>
      </c>
      <c r="W4013" s="4">
        <f t="shared" si="130"/>
        <v>2001</v>
      </c>
    </row>
    <row r="4014" spans="19:23" x14ac:dyDescent="0.2">
      <c r="S4014" s="28" t="s">
        <v>443</v>
      </c>
      <c r="T4014" s="5">
        <v>2001</v>
      </c>
      <c r="U4014" s="233">
        <v>37250</v>
      </c>
      <c r="V4014" s="233" t="str">
        <f t="shared" si="129"/>
        <v>1225</v>
      </c>
      <c r="W4014" s="4">
        <f t="shared" si="130"/>
        <v>2001</v>
      </c>
    </row>
    <row r="4015" spans="19:23" x14ac:dyDescent="0.2">
      <c r="S4015" s="28" t="s">
        <v>444</v>
      </c>
      <c r="T4015" s="5">
        <v>2001</v>
      </c>
      <c r="U4015" s="233">
        <v>37251</v>
      </c>
      <c r="V4015" s="233" t="str">
        <f t="shared" si="129"/>
        <v>1226</v>
      </c>
      <c r="W4015" s="4">
        <f t="shared" si="130"/>
        <v>2001</v>
      </c>
    </row>
    <row r="4016" spans="19:23" x14ac:dyDescent="0.2">
      <c r="S4016" s="28" t="s">
        <v>445</v>
      </c>
      <c r="T4016" s="5">
        <v>2001</v>
      </c>
      <c r="U4016" s="233">
        <v>37252</v>
      </c>
      <c r="V4016" s="233" t="str">
        <f t="shared" si="129"/>
        <v>1227</v>
      </c>
      <c r="W4016" s="4">
        <f t="shared" si="130"/>
        <v>2001</v>
      </c>
    </row>
    <row r="4017" spans="19:23" x14ac:dyDescent="0.2">
      <c r="S4017" s="28" t="s">
        <v>446</v>
      </c>
      <c r="T4017" s="5">
        <v>2001</v>
      </c>
      <c r="U4017" s="233">
        <v>37253</v>
      </c>
      <c r="V4017" s="233" t="str">
        <f t="shared" si="129"/>
        <v>1228</v>
      </c>
      <c r="W4017" s="4">
        <f t="shared" si="130"/>
        <v>2001</v>
      </c>
    </row>
    <row r="4018" spans="19:23" x14ac:dyDescent="0.2">
      <c r="S4018" s="28" t="s">
        <v>447</v>
      </c>
      <c r="T4018" s="5">
        <v>2001</v>
      </c>
      <c r="U4018" s="233">
        <v>37254</v>
      </c>
      <c r="V4018" s="233" t="str">
        <f t="shared" si="129"/>
        <v>1229</v>
      </c>
      <c r="W4018" s="4">
        <f t="shared" si="130"/>
        <v>2001</v>
      </c>
    </row>
    <row r="4019" spans="19:23" x14ac:dyDescent="0.2">
      <c r="S4019" s="28" t="s">
        <v>448</v>
      </c>
      <c r="T4019" s="5">
        <v>2001</v>
      </c>
      <c r="U4019" s="233">
        <v>37255</v>
      </c>
      <c r="V4019" s="233" t="str">
        <f t="shared" si="129"/>
        <v>1230</v>
      </c>
      <c r="W4019" s="4">
        <f t="shared" si="130"/>
        <v>2001</v>
      </c>
    </row>
    <row r="4020" spans="19:23" x14ac:dyDescent="0.2">
      <c r="S4020" s="28" t="s">
        <v>449</v>
      </c>
      <c r="T4020" s="5">
        <v>2001</v>
      </c>
      <c r="U4020" s="233">
        <v>37256</v>
      </c>
      <c r="V4020" s="233" t="str">
        <f t="shared" si="129"/>
        <v>1231</v>
      </c>
      <c r="W4020" s="4">
        <f t="shared" si="130"/>
        <v>2001</v>
      </c>
    </row>
    <row r="4021" spans="19:23" x14ac:dyDescent="0.2">
      <c r="S4021" s="28" t="s">
        <v>450</v>
      </c>
      <c r="T4021" s="5">
        <v>2002</v>
      </c>
      <c r="U4021" s="233">
        <v>37257</v>
      </c>
      <c r="V4021" s="233" t="str">
        <f t="shared" si="129"/>
        <v>0101</v>
      </c>
      <c r="W4021" s="4">
        <f t="shared" si="130"/>
        <v>2002</v>
      </c>
    </row>
    <row r="4022" spans="19:23" x14ac:dyDescent="0.2">
      <c r="S4022" s="28" t="s">
        <v>90</v>
      </c>
      <c r="T4022" s="5">
        <v>2002</v>
      </c>
      <c r="U4022" s="233">
        <v>37258</v>
      </c>
      <c r="V4022" s="233" t="str">
        <f t="shared" si="129"/>
        <v>0102</v>
      </c>
      <c r="W4022" s="4">
        <f t="shared" si="130"/>
        <v>2002</v>
      </c>
    </row>
    <row r="4023" spans="19:23" x14ac:dyDescent="0.2">
      <c r="S4023" s="28" t="s">
        <v>91</v>
      </c>
      <c r="T4023" s="5">
        <v>2002</v>
      </c>
      <c r="U4023" s="233">
        <v>37259</v>
      </c>
      <c r="V4023" s="233" t="str">
        <f t="shared" si="129"/>
        <v>0103</v>
      </c>
      <c r="W4023" s="4">
        <f t="shared" si="130"/>
        <v>2002</v>
      </c>
    </row>
    <row r="4024" spans="19:23" x14ac:dyDescent="0.2">
      <c r="S4024" s="28" t="s">
        <v>92</v>
      </c>
      <c r="T4024" s="5">
        <v>2002</v>
      </c>
      <c r="U4024" s="233">
        <v>37260</v>
      </c>
      <c r="V4024" s="233" t="str">
        <f t="shared" si="129"/>
        <v>0104</v>
      </c>
      <c r="W4024" s="4">
        <f t="shared" si="130"/>
        <v>2002</v>
      </c>
    </row>
    <row r="4025" spans="19:23" x14ac:dyDescent="0.2">
      <c r="S4025" s="28" t="s">
        <v>93</v>
      </c>
      <c r="T4025" s="5">
        <v>2002</v>
      </c>
      <c r="U4025" s="233">
        <v>37261</v>
      </c>
      <c r="V4025" s="233" t="str">
        <f t="shared" si="129"/>
        <v>0105</v>
      </c>
      <c r="W4025" s="4">
        <f t="shared" si="130"/>
        <v>2002</v>
      </c>
    </row>
    <row r="4026" spans="19:23" x14ac:dyDescent="0.2">
      <c r="S4026" s="28" t="s">
        <v>94</v>
      </c>
      <c r="T4026" s="5">
        <v>2002</v>
      </c>
      <c r="U4026" s="233">
        <v>37262</v>
      </c>
      <c r="V4026" s="233" t="str">
        <f t="shared" si="129"/>
        <v>0106</v>
      </c>
      <c r="W4026" s="4">
        <f t="shared" si="130"/>
        <v>2002</v>
      </c>
    </row>
    <row r="4027" spans="19:23" x14ac:dyDescent="0.2">
      <c r="S4027" s="28" t="s">
        <v>95</v>
      </c>
      <c r="T4027" s="5">
        <v>2002</v>
      </c>
      <c r="U4027" s="233">
        <v>37263</v>
      </c>
      <c r="V4027" s="233" t="str">
        <f t="shared" si="129"/>
        <v>0107</v>
      </c>
      <c r="W4027" s="4">
        <f t="shared" si="130"/>
        <v>2002</v>
      </c>
    </row>
    <row r="4028" spans="19:23" x14ac:dyDescent="0.2">
      <c r="S4028" s="28" t="s">
        <v>96</v>
      </c>
      <c r="T4028" s="5">
        <v>2002</v>
      </c>
      <c r="U4028" s="233">
        <v>37264</v>
      </c>
      <c r="V4028" s="233" t="str">
        <f t="shared" si="129"/>
        <v>0108</v>
      </c>
      <c r="W4028" s="4">
        <f t="shared" si="130"/>
        <v>2002</v>
      </c>
    </row>
    <row r="4029" spans="19:23" x14ac:dyDescent="0.2">
      <c r="S4029" s="28" t="s">
        <v>97</v>
      </c>
      <c r="T4029" s="5">
        <v>2002</v>
      </c>
      <c r="U4029" s="233">
        <v>37265</v>
      </c>
      <c r="V4029" s="233" t="str">
        <f t="shared" si="129"/>
        <v>0109</v>
      </c>
      <c r="W4029" s="4">
        <f t="shared" si="130"/>
        <v>2002</v>
      </c>
    </row>
    <row r="4030" spans="19:23" x14ac:dyDescent="0.2">
      <c r="S4030" s="28" t="s">
        <v>98</v>
      </c>
      <c r="T4030" s="5">
        <v>2002</v>
      </c>
      <c r="U4030" s="233">
        <v>37266</v>
      </c>
      <c r="V4030" s="233" t="str">
        <f t="shared" si="129"/>
        <v>0110</v>
      </c>
      <c r="W4030" s="4">
        <f t="shared" si="130"/>
        <v>2002</v>
      </c>
    </row>
    <row r="4031" spans="19:23" x14ac:dyDescent="0.2">
      <c r="S4031" s="28" t="s">
        <v>99</v>
      </c>
      <c r="T4031" s="5">
        <v>2002</v>
      </c>
      <c r="U4031" s="233">
        <v>37267</v>
      </c>
      <c r="V4031" s="233" t="str">
        <f t="shared" si="129"/>
        <v>0111</v>
      </c>
      <c r="W4031" s="4">
        <f t="shared" si="130"/>
        <v>2002</v>
      </c>
    </row>
    <row r="4032" spans="19:23" x14ac:dyDescent="0.2">
      <c r="S4032" s="28" t="s">
        <v>100</v>
      </c>
      <c r="T4032" s="5">
        <v>2002</v>
      </c>
      <c r="U4032" s="233">
        <v>37268</v>
      </c>
      <c r="V4032" s="233" t="str">
        <f t="shared" si="129"/>
        <v>0112</v>
      </c>
      <c r="W4032" s="4">
        <f t="shared" si="130"/>
        <v>2002</v>
      </c>
    </row>
    <row r="4033" spans="19:23" x14ac:dyDescent="0.2">
      <c r="S4033" s="28" t="s">
        <v>101</v>
      </c>
      <c r="T4033" s="5">
        <v>2002</v>
      </c>
      <c r="U4033" s="233">
        <v>37269</v>
      </c>
      <c r="V4033" s="233" t="str">
        <f t="shared" si="129"/>
        <v>0113</v>
      </c>
      <c r="W4033" s="4">
        <f t="shared" si="130"/>
        <v>2002</v>
      </c>
    </row>
    <row r="4034" spans="19:23" x14ac:dyDescent="0.2">
      <c r="S4034" s="28" t="s">
        <v>102</v>
      </c>
      <c r="T4034" s="5">
        <v>2002</v>
      </c>
      <c r="U4034" s="233">
        <v>37270</v>
      </c>
      <c r="V4034" s="233" t="str">
        <f t="shared" si="129"/>
        <v>0114</v>
      </c>
      <c r="W4034" s="4">
        <f t="shared" si="130"/>
        <v>2002</v>
      </c>
    </row>
    <row r="4035" spans="19:23" x14ac:dyDescent="0.2">
      <c r="S4035" s="28" t="s">
        <v>103</v>
      </c>
      <c r="T4035" s="5">
        <v>2002</v>
      </c>
      <c r="U4035" s="233">
        <v>37271</v>
      </c>
      <c r="V4035" s="233" t="str">
        <f t="shared" si="129"/>
        <v>0115</v>
      </c>
      <c r="W4035" s="4">
        <f t="shared" si="130"/>
        <v>2002</v>
      </c>
    </row>
    <row r="4036" spans="19:23" x14ac:dyDescent="0.2">
      <c r="S4036" s="28" t="s">
        <v>104</v>
      </c>
      <c r="T4036" s="5">
        <v>2002</v>
      </c>
      <c r="U4036" s="233">
        <v>37272</v>
      </c>
      <c r="V4036" s="233" t="str">
        <f t="shared" ref="V4036:V4099" si="131">TEXT(MONTH(U4036),"00") &amp;TEXT(DAY(U4036),"00")</f>
        <v>0116</v>
      </c>
      <c r="W4036" s="4">
        <f t="shared" ref="W4036:W4099" si="132">YEAR(U4036)</f>
        <v>2002</v>
      </c>
    </row>
    <row r="4037" spans="19:23" x14ac:dyDescent="0.2">
      <c r="S4037" s="28" t="s">
        <v>105</v>
      </c>
      <c r="T4037" s="5">
        <v>2002</v>
      </c>
      <c r="U4037" s="233">
        <v>37273</v>
      </c>
      <c r="V4037" s="233" t="str">
        <f t="shared" si="131"/>
        <v>0117</v>
      </c>
      <c r="W4037" s="4">
        <f t="shared" si="132"/>
        <v>2002</v>
      </c>
    </row>
    <row r="4038" spans="19:23" x14ac:dyDescent="0.2">
      <c r="S4038" s="28" t="s">
        <v>106</v>
      </c>
      <c r="T4038" s="5">
        <v>2002</v>
      </c>
      <c r="U4038" s="233">
        <v>37274</v>
      </c>
      <c r="V4038" s="233" t="str">
        <f t="shared" si="131"/>
        <v>0118</v>
      </c>
      <c r="W4038" s="4">
        <f t="shared" si="132"/>
        <v>2002</v>
      </c>
    </row>
    <row r="4039" spans="19:23" x14ac:dyDescent="0.2">
      <c r="S4039" s="28" t="s">
        <v>107</v>
      </c>
      <c r="T4039" s="5">
        <v>2002</v>
      </c>
      <c r="U4039" s="233">
        <v>37275</v>
      </c>
      <c r="V4039" s="233" t="str">
        <f t="shared" si="131"/>
        <v>0119</v>
      </c>
      <c r="W4039" s="4">
        <f t="shared" si="132"/>
        <v>2002</v>
      </c>
    </row>
    <row r="4040" spans="19:23" x14ac:dyDescent="0.2">
      <c r="S4040" s="28" t="s">
        <v>108</v>
      </c>
      <c r="T4040" s="5">
        <v>2002</v>
      </c>
      <c r="U4040" s="233">
        <v>37276</v>
      </c>
      <c r="V4040" s="233" t="str">
        <f t="shared" si="131"/>
        <v>0120</v>
      </c>
      <c r="W4040" s="4">
        <f t="shared" si="132"/>
        <v>2002</v>
      </c>
    </row>
    <row r="4041" spans="19:23" x14ac:dyDescent="0.2">
      <c r="S4041" s="28" t="s">
        <v>109</v>
      </c>
      <c r="T4041" s="5">
        <v>2002</v>
      </c>
      <c r="U4041" s="233">
        <v>37277</v>
      </c>
      <c r="V4041" s="233" t="str">
        <f t="shared" si="131"/>
        <v>0121</v>
      </c>
      <c r="W4041" s="4">
        <f t="shared" si="132"/>
        <v>2002</v>
      </c>
    </row>
    <row r="4042" spans="19:23" x14ac:dyDescent="0.2">
      <c r="S4042" s="28" t="s">
        <v>110</v>
      </c>
      <c r="T4042" s="5">
        <v>2002</v>
      </c>
      <c r="U4042" s="233">
        <v>37278</v>
      </c>
      <c r="V4042" s="233" t="str">
        <f t="shared" si="131"/>
        <v>0122</v>
      </c>
      <c r="W4042" s="4">
        <f t="shared" si="132"/>
        <v>2002</v>
      </c>
    </row>
    <row r="4043" spans="19:23" x14ac:dyDescent="0.2">
      <c r="S4043" s="28" t="s">
        <v>111</v>
      </c>
      <c r="T4043" s="5">
        <v>2002</v>
      </c>
      <c r="U4043" s="233">
        <v>37279</v>
      </c>
      <c r="V4043" s="233" t="str">
        <f t="shared" si="131"/>
        <v>0123</v>
      </c>
      <c r="W4043" s="4">
        <f t="shared" si="132"/>
        <v>2002</v>
      </c>
    </row>
    <row r="4044" spans="19:23" x14ac:dyDescent="0.2">
      <c r="S4044" s="28" t="s">
        <v>112</v>
      </c>
      <c r="T4044" s="5">
        <v>2002</v>
      </c>
      <c r="U4044" s="233">
        <v>37280</v>
      </c>
      <c r="V4044" s="233" t="str">
        <f t="shared" si="131"/>
        <v>0124</v>
      </c>
      <c r="W4044" s="4">
        <f t="shared" si="132"/>
        <v>2002</v>
      </c>
    </row>
    <row r="4045" spans="19:23" x14ac:dyDescent="0.2">
      <c r="S4045" s="28" t="s">
        <v>113</v>
      </c>
      <c r="T4045" s="5">
        <v>2002</v>
      </c>
      <c r="U4045" s="233">
        <v>37281</v>
      </c>
      <c r="V4045" s="233" t="str">
        <f t="shared" si="131"/>
        <v>0125</v>
      </c>
      <c r="W4045" s="4">
        <f t="shared" si="132"/>
        <v>2002</v>
      </c>
    </row>
    <row r="4046" spans="19:23" x14ac:dyDescent="0.2">
      <c r="S4046" s="28" t="s">
        <v>114</v>
      </c>
      <c r="T4046" s="5">
        <v>2002</v>
      </c>
      <c r="U4046" s="233">
        <v>37282</v>
      </c>
      <c r="V4046" s="233" t="str">
        <f t="shared" si="131"/>
        <v>0126</v>
      </c>
      <c r="W4046" s="4">
        <f t="shared" si="132"/>
        <v>2002</v>
      </c>
    </row>
    <row r="4047" spans="19:23" x14ac:dyDescent="0.2">
      <c r="S4047" s="28" t="s">
        <v>115</v>
      </c>
      <c r="T4047" s="5">
        <v>2002</v>
      </c>
      <c r="U4047" s="233">
        <v>37283</v>
      </c>
      <c r="V4047" s="233" t="str">
        <f t="shared" si="131"/>
        <v>0127</v>
      </c>
      <c r="W4047" s="4">
        <f t="shared" si="132"/>
        <v>2002</v>
      </c>
    </row>
    <row r="4048" spans="19:23" x14ac:dyDescent="0.2">
      <c r="S4048" s="28" t="s">
        <v>116</v>
      </c>
      <c r="T4048" s="5">
        <v>2002</v>
      </c>
      <c r="U4048" s="233">
        <v>37284</v>
      </c>
      <c r="V4048" s="233" t="str">
        <f t="shared" si="131"/>
        <v>0128</v>
      </c>
      <c r="W4048" s="4">
        <f t="shared" si="132"/>
        <v>2002</v>
      </c>
    </row>
    <row r="4049" spans="19:23" x14ac:dyDescent="0.2">
      <c r="S4049" s="28" t="s">
        <v>117</v>
      </c>
      <c r="T4049" s="5">
        <v>2002</v>
      </c>
      <c r="U4049" s="233">
        <v>37285</v>
      </c>
      <c r="V4049" s="233" t="str">
        <f t="shared" si="131"/>
        <v>0129</v>
      </c>
      <c r="W4049" s="4">
        <f t="shared" si="132"/>
        <v>2002</v>
      </c>
    </row>
    <row r="4050" spans="19:23" x14ac:dyDescent="0.2">
      <c r="S4050" s="28" t="s">
        <v>118</v>
      </c>
      <c r="T4050" s="5">
        <v>2002</v>
      </c>
      <c r="U4050" s="233">
        <v>37286</v>
      </c>
      <c r="V4050" s="233" t="str">
        <f t="shared" si="131"/>
        <v>0130</v>
      </c>
      <c r="W4050" s="4">
        <f t="shared" si="132"/>
        <v>2002</v>
      </c>
    </row>
    <row r="4051" spans="19:23" x14ac:dyDescent="0.2">
      <c r="S4051" s="28" t="s">
        <v>119</v>
      </c>
      <c r="T4051" s="5">
        <v>2002</v>
      </c>
      <c r="U4051" s="233">
        <v>37287</v>
      </c>
      <c r="V4051" s="233" t="str">
        <f t="shared" si="131"/>
        <v>0131</v>
      </c>
      <c r="W4051" s="4">
        <f t="shared" si="132"/>
        <v>2002</v>
      </c>
    </row>
    <row r="4052" spans="19:23" x14ac:dyDescent="0.2">
      <c r="S4052" s="28" t="s">
        <v>120</v>
      </c>
      <c r="T4052" s="5">
        <v>2002</v>
      </c>
      <c r="U4052" s="233">
        <v>37288</v>
      </c>
      <c r="V4052" s="233" t="str">
        <f t="shared" si="131"/>
        <v>0201</v>
      </c>
      <c r="W4052" s="4">
        <f t="shared" si="132"/>
        <v>2002</v>
      </c>
    </row>
    <row r="4053" spans="19:23" x14ac:dyDescent="0.2">
      <c r="S4053" s="28" t="s">
        <v>121</v>
      </c>
      <c r="T4053" s="5">
        <v>2002</v>
      </c>
      <c r="U4053" s="233">
        <v>37289</v>
      </c>
      <c r="V4053" s="233" t="str">
        <f t="shared" si="131"/>
        <v>0202</v>
      </c>
      <c r="W4053" s="4">
        <f t="shared" si="132"/>
        <v>2002</v>
      </c>
    </row>
    <row r="4054" spans="19:23" x14ac:dyDescent="0.2">
      <c r="S4054" s="28" t="s">
        <v>122</v>
      </c>
      <c r="T4054" s="5">
        <v>2002</v>
      </c>
      <c r="U4054" s="233">
        <v>37290</v>
      </c>
      <c r="V4054" s="233" t="str">
        <f t="shared" si="131"/>
        <v>0203</v>
      </c>
      <c r="W4054" s="4">
        <f t="shared" si="132"/>
        <v>2002</v>
      </c>
    </row>
    <row r="4055" spans="19:23" x14ac:dyDescent="0.2">
      <c r="S4055" s="28" t="s">
        <v>123</v>
      </c>
      <c r="T4055" s="5">
        <v>2002</v>
      </c>
      <c r="U4055" s="233">
        <v>37291</v>
      </c>
      <c r="V4055" s="233" t="str">
        <f t="shared" si="131"/>
        <v>0204</v>
      </c>
      <c r="W4055" s="4">
        <f t="shared" si="132"/>
        <v>2002</v>
      </c>
    </row>
    <row r="4056" spans="19:23" x14ac:dyDescent="0.2">
      <c r="S4056" s="28" t="s">
        <v>124</v>
      </c>
      <c r="T4056" s="5">
        <v>2002</v>
      </c>
      <c r="U4056" s="233">
        <v>37292</v>
      </c>
      <c r="V4056" s="233" t="str">
        <f t="shared" si="131"/>
        <v>0205</v>
      </c>
      <c r="W4056" s="4">
        <f t="shared" si="132"/>
        <v>2002</v>
      </c>
    </row>
    <row r="4057" spans="19:23" x14ac:dyDescent="0.2">
      <c r="S4057" s="28" t="s">
        <v>125</v>
      </c>
      <c r="T4057" s="5">
        <v>2002</v>
      </c>
      <c r="U4057" s="233">
        <v>37293</v>
      </c>
      <c r="V4057" s="233" t="str">
        <f t="shared" si="131"/>
        <v>0206</v>
      </c>
      <c r="W4057" s="4">
        <f t="shared" si="132"/>
        <v>2002</v>
      </c>
    </row>
    <row r="4058" spans="19:23" x14ac:dyDescent="0.2">
      <c r="S4058" s="28" t="s">
        <v>126</v>
      </c>
      <c r="T4058" s="5">
        <v>2002</v>
      </c>
      <c r="U4058" s="233">
        <v>37294</v>
      </c>
      <c r="V4058" s="233" t="str">
        <f t="shared" si="131"/>
        <v>0207</v>
      </c>
      <c r="W4058" s="4">
        <f t="shared" si="132"/>
        <v>2002</v>
      </c>
    </row>
    <row r="4059" spans="19:23" x14ac:dyDescent="0.2">
      <c r="S4059" s="28" t="s">
        <v>86</v>
      </c>
      <c r="T4059" s="5">
        <v>2002</v>
      </c>
      <c r="U4059" s="233">
        <v>37295</v>
      </c>
      <c r="V4059" s="233" t="str">
        <f t="shared" si="131"/>
        <v>0208</v>
      </c>
      <c r="W4059" s="4">
        <f t="shared" si="132"/>
        <v>2002</v>
      </c>
    </row>
    <row r="4060" spans="19:23" x14ac:dyDescent="0.2">
      <c r="S4060" s="28" t="s">
        <v>87</v>
      </c>
      <c r="T4060" s="5">
        <v>2002</v>
      </c>
      <c r="U4060" s="233">
        <v>37296</v>
      </c>
      <c r="V4060" s="233" t="str">
        <f t="shared" si="131"/>
        <v>0209</v>
      </c>
      <c r="W4060" s="4">
        <f t="shared" si="132"/>
        <v>2002</v>
      </c>
    </row>
    <row r="4061" spans="19:23" x14ac:dyDescent="0.2">
      <c r="S4061" s="28" t="s">
        <v>88</v>
      </c>
      <c r="T4061" s="5">
        <v>2002</v>
      </c>
      <c r="U4061" s="233">
        <v>37297</v>
      </c>
      <c r="V4061" s="233" t="str">
        <f t="shared" si="131"/>
        <v>0210</v>
      </c>
      <c r="W4061" s="4">
        <f t="shared" si="132"/>
        <v>2002</v>
      </c>
    </row>
    <row r="4062" spans="19:23" x14ac:dyDescent="0.2">
      <c r="S4062" s="28" t="s">
        <v>89</v>
      </c>
      <c r="T4062" s="5">
        <v>2002</v>
      </c>
      <c r="U4062" s="233">
        <v>37298</v>
      </c>
      <c r="V4062" s="233" t="str">
        <f t="shared" si="131"/>
        <v>0211</v>
      </c>
      <c r="W4062" s="4">
        <f t="shared" si="132"/>
        <v>2002</v>
      </c>
    </row>
    <row r="4063" spans="19:23" x14ac:dyDescent="0.2">
      <c r="S4063" s="28" t="s">
        <v>127</v>
      </c>
      <c r="T4063" s="5">
        <v>2002</v>
      </c>
      <c r="U4063" s="233">
        <v>37299</v>
      </c>
      <c r="V4063" s="233" t="str">
        <f t="shared" si="131"/>
        <v>0212</v>
      </c>
      <c r="W4063" s="4">
        <f t="shared" si="132"/>
        <v>2002</v>
      </c>
    </row>
    <row r="4064" spans="19:23" x14ac:dyDescent="0.2">
      <c r="S4064" s="28" t="s">
        <v>128</v>
      </c>
      <c r="T4064" s="5">
        <v>2002</v>
      </c>
      <c r="U4064" s="233">
        <v>37300</v>
      </c>
      <c r="V4064" s="233" t="str">
        <f t="shared" si="131"/>
        <v>0213</v>
      </c>
      <c r="W4064" s="4">
        <f t="shared" si="132"/>
        <v>2002</v>
      </c>
    </row>
    <row r="4065" spans="19:23" x14ac:dyDescent="0.2">
      <c r="S4065" s="28" t="s">
        <v>129</v>
      </c>
      <c r="T4065" s="5">
        <v>2002</v>
      </c>
      <c r="U4065" s="233">
        <v>37301</v>
      </c>
      <c r="V4065" s="233" t="str">
        <f t="shared" si="131"/>
        <v>0214</v>
      </c>
      <c r="W4065" s="4">
        <f t="shared" si="132"/>
        <v>2002</v>
      </c>
    </row>
    <row r="4066" spans="19:23" x14ac:dyDescent="0.2">
      <c r="S4066" s="28" t="s">
        <v>130</v>
      </c>
      <c r="T4066" s="5">
        <v>2002</v>
      </c>
      <c r="U4066" s="233">
        <v>37302</v>
      </c>
      <c r="V4066" s="233" t="str">
        <f t="shared" si="131"/>
        <v>0215</v>
      </c>
      <c r="W4066" s="4">
        <f t="shared" si="132"/>
        <v>2002</v>
      </c>
    </row>
    <row r="4067" spans="19:23" x14ac:dyDescent="0.2">
      <c r="S4067" s="28" t="s">
        <v>131</v>
      </c>
      <c r="T4067" s="5">
        <v>2002</v>
      </c>
      <c r="U4067" s="233">
        <v>37303</v>
      </c>
      <c r="V4067" s="233" t="str">
        <f t="shared" si="131"/>
        <v>0216</v>
      </c>
      <c r="W4067" s="4">
        <f t="shared" si="132"/>
        <v>2002</v>
      </c>
    </row>
    <row r="4068" spans="19:23" x14ac:dyDescent="0.2">
      <c r="S4068" s="28" t="s">
        <v>132</v>
      </c>
      <c r="T4068" s="5">
        <v>2002</v>
      </c>
      <c r="U4068" s="233">
        <v>37304</v>
      </c>
      <c r="V4068" s="233" t="str">
        <f t="shared" si="131"/>
        <v>0217</v>
      </c>
      <c r="W4068" s="4">
        <f t="shared" si="132"/>
        <v>2002</v>
      </c>
    </row>
    <row r="4069" spans="19:23" x14ac:dyDescent="0.2">
      <c r="S4069" s="28" t="s">
        <v>133</v>
      </c>
      <c r="T4069" s="5">
        <v>2002</v>
      </c>
      <c r="U4069" s="233">
        <v>37305</v>
      </c>
      <c r="V4069" s="233" t="str">
        <f t="shared" si="131"/>
        <v>0218</v>
      </c>
      <c r="W4069" s="4">
        <f t="shared" si="132"/>
        <v>2002</v>
      </c>
    </row>
    <row r="4070" spans="19:23" x14ac:dyDescent="0.2">
      <c r="S4070" s="28" t="s">
        <v>134</v>
      </c>
      <c r="T4070" s="5">
        <v>2002</v>
      </c>
      <c r="U4070" s="233">
        <v>37306</v>
      </c>
      <c r="V4070" s="233" t="str">
        <f t="shared" si="131"/>
        <v>0219</v>
      </c>
      <c r="W4070" s="4">
        <f t="shared" si="132"/>
        <v>2002</v>
      </c>
    </row>
    <row r="4071" spans="19:23" x14ac:dyDescent="0.2">
      <c r="S4071" s="28" t="s">
        <v>135</v>
      </c>
      <c r="T4071" s="5">
        <v>2002</v>
      </c>
      <c r="U4071" s="233">
        <v>37307</v>
      </c>
      <c r="V4071" s="233" t="str">
        <f t="shared" si="131"/>
        <v>0220</v>
      </c>
      <c r="W4071" s="4">
        <f t="shared" si="132"/>
        <v>2002</v>
      </c>
    </row>
    <row r="4072" spans="19:23" x14ac:dyDescent="0.2">
      <c r="S4072" s="28" t="s">
        <v>136</v>
      </c>
      <c r="T4072" s="5">
        <v>2002</v>
      </c>
      <c r="U4072" s="233">
        <v>37308</v>
      </c>
      <c r="V4072" s="233" t="str">
        <f t="shared" si="131"/>
        <v>0221</v>
      </c>
      <c r="W4072" s="4">
        <f t="shared" si="132"/>
        <v>2002</v>
      </c>
    </row>
    <row r="4073" spans="19:23" x14ac:dyDescent="0.2">
      <c r="S4073" s="28" t="s">
        <v>137</v>
      </c>
      <c r="T4073" s="5">
        <v>2002</v>
      </c>
      <c r="U4073" s="233">
        <v>37309</v>
      </c>
      <c r="V4073" s="233" t="str">
        <f t="shared" si="131"/>
        <v>0222</v>
      </c>
      <c r="W4073" s="4">
        <f t="shared" si="132"/>
        <v>2002</v>
      </c>
    </row>
    <row r="4074" spans="19:23" x14ac:dyDescent="0.2">
      <c r="S4074" s="28" t="s">
        <v>138</v>
      </c>
      <c r="T4074" s="5">
        <v>2002</v>
      </c>
      <c r="U4074" s="233">
        <v>37310</v>
      </c>
      <c r="V4074" s="233" t="str">
        <f t="shared" si="131"/>
        <v>0223</v>
      </c>
      <c r="W4074" s="4">
        <f t="shared" si="132"/>
        <v>2002</v>
      </c>
    </row>
    <row r="4075" spans="19:23" x14ac:dyDescent="0.2">
      <c r="S4075" s="28" t="s">
        <v>139</v>
      </c>
      <c r="T4075" s="5">
        <v>2002</v>
      </c>
      <c r="U4075" s="233">
        <v>37311</v>
      </c>
      <c r="V4075" s="233" t="str">
        <f t="shared" si="131"/>
        <v>0224</v>
      </c>
      <c r="W4075" s="4">
        <f t="shared" si="132"/>
        <v>2002</v>
      </c>
    </row>
    <row r="4076" spans="19:23" x14ac:dyDescent="0.2">
      <c r="S4076" s="28" t="s">
        <v>140</v>
      </c>
      <c r="T4076" s="5">
        <v>2002</v>
      </c>
      <c r="U4076" s="233">
        <v>37312</v>
      </c>
      <c r="V4076" s="233" t="str">
        <f t="shared" si="131"/>
        <v>0225</v>
      </c>
      <c r="W4076" s="4">
        <f t="shared" si="132"/>
        <v>2002</v>
      </c>
    </row>
    <row r="4077" spans="19:23" x14ac:dyDescent="0.2">
      <c r="S4077" s="28" t="s">
        <v>141</v>
      </c>
      <c r="T4077" s="5">
        <v>2002</v>
      </c>
      <c r="U4077" s="233">
        <v>37313</v>
      </c>
      <c r="V4077" s="233" t="str">
        <f t="shared" si="131"/>
        <v>0226</v>
      </c>
      <c r="W4077" s="4">
        <f t="shared" si="132"/>
        <v>2002</v>
      </c>
    </row>
    <row r="4078" spans="19:23" x14ac:dyDescent="0.2">
      <c r="S4078" s="28" t="s">
        <v>142</v>
      </c>
      <c r="T4078" s="5">
        <v>2002</v>
      </c>
      <c r="U4078" s="233">
        <v>37314</v>
      </c>
      <c r="V4078" s="233" t="str">
        <f t="shared" si="131"/>
        <v>0227</v>
      </c>
      <c r="W4078" s="4">
        <f t="shared" si="132"/>
        <v>2002</v>
      </c>
    </row>
    <row r="4079" spans="19:23" x14ac:dyDescent="0.2">
      <c r="S4079" s="28" t="s">
        <v>143</v>
      </c>
      <c r="T4079" s="5">
        <v>2002</v>
      </c>
      <c r="U4079" s="233">
        <v>37315</v>
      </c>
      <c r="V4079" s="233" t="str">
        <f t="shared" si="131"/>
        <v>0228</v>
      </c>
      <c r="W4079" s="4">
        <f t="shared" si="132"/>
        <v>2002</v>
      </c>
    </row>
    <row r="4080" spans="19:23" x14ac:dyDescent="0.2">
      <c r="S4080" s="28" t="s">
        <v>144</v>
      </c>
      <c r="T4080" s="5">
        <v>2002</v>
      </c>
      <c r="U4080" s="233">
        <v>37316</v>
      </c>
      <c r="V4080" s="233" t="str">
        <f t="shared" si="131"/>
        <v>0301</v>
      </c>
      <c r="W4080" s="4">
        <f t="shared" si="132"/>
        <v>2002</v>
      </c>
    </row>
    <row r="4081" spans="19:23" x14ac:dyDescent="0.2">
      <c r="S4081" s="28" t="s">
        <v>145</v>
      </c>
      <c r="T4081" s="5">
        <v>2002</v>
      </c>
      <c r="U4081" s="233">
        <v>37317</v>
      </c>
      <c r="V4081" s="233" t="str">
        <f t="shared" si="131"/>
        <v>0302</v>
      </c>
      <c r="W4081" s="4">
        <f t="shared" si="132"/>
        <v>2002</v>
      </c>
    </row>
    <row r="4082" spans="19:23" x14ac:dyDescent="0.2">
      <c r="S4082" s="28" t="s">
        <v>146</v>
      </c>
      <c r="T4082" s="5">
        <v>2002</v>
      </c>
      <c r="U4082" s="233">
        <v>37318</v>
      </c>
      <c r="V4082" s="233" t="str">
        <f t="shared" si="131"/>
        <v>0303</v>
      </c>
      <c r="W4082" s="4">
        <f t="shared" si="132"/>
        <v>2002</v>
      </c>
    </row>
    <row r="4083" spans="19:23" x14ac:dyDescent="0.2">
      <c r="S4083" s="28" t="s">
        <v>147</v>
      </c>
      <c r="T4083" s="5">
        <v>2002</v>
      </c>
      <c r="U4083" s="233">
        <v>37319</v>
      </c>
      <c r="V4083" s="233" t="str">
        <f t="shared" si="131"/>
        <v>0304</v>
      </c>
      <c r="W4083" s="4">
        <f t="shared" si="132"/>
        <v>2002</v>
      </c>
    </row>
    <row r="4084" spans="19:23" x14ac:dyDescent="0.2">
      <c r="S4084" s="28" t="s">
        <v>148</v>
      </c>
      <c r="T4084" s="5">
        <v>2002</v>
      </c>
      <c r="U4084" s="233">
        <v>37320</v>
      </c>
      <c r="V4084" s="233" t="str">
        <f t="shared" si="131"/>
        <v>0305</v>
      </c>
      <c r="W4084" s="4">
        <f t="shared" si="132"/>
        <v>2002</v>
      </c>
    </row>
    <row r="4085" spans="19:23" x14ac:dyDescent="0.2">
      <c r="S4085" s="28" t="s">
        <v>149</v>
      </c>
      <c r="T4085" s="5">
        <v>2002</v>
      </c>
      <c r="U4085" s="233">
        <v>37321</v>
      </c>
      <c r="V4085" s="233" t="str">
        <f t="shared" si="131"/>
        <v>0306</v>
      </c>
      <c r="W4085" s="4">
        <f t="shared" si="132"/>
        <v>2002</v>
      </c>
    </row>
    <row r="4086" spans="19:23" x14ac:dyDescent="0.2">
      <c r="S4086" s="28" t="s">
        <v>150</v>
      </c>
      <c r="T4086" s="5">
        <v>2002</v>
      </c>
      <c r="U4086" s="233">
        <v>37322</v>
      </c>
      <c r="V4086" s="233" t="str">
        <f t="shared" si="131"/>
        <v>0307</v>
      </c>
      <c r="W4086" s="4">
        <f t="shared" si="132"/>
        <v>2002</v>
      </c>
    </row>
    <row r="4087" spans="19:23" x14ac:dyDescent="0.2">
      <c r="S4087" s="28" t="s">
        <v>151</v>
      </c>
      <c r="T4087" s="5">
        <v>2002</v>
      </c>
      <c r="U4087" s="233">
        <v>37323</v>
      </c>
      <c r="V4087" s="233" t="str">
        <f t="shared" si="131"/>
        <v>0308</v>
      </c>
      <c r="W4087" s="4">
        <f t="shared" si="132"/>
        <v>2002</v>
      </c>
    </row>
    <row r="4088" spans="19:23" x14ac:dyDescent="0.2">
      <c r="S4088" s="28" t="s">
        <v>152</v>
      </c>
      <c r="T4088" s="5">
        <v>2002</v>
      </c>
      <c r="U4088" s="233">
        <v>37324</v>
      </c>
      <c r="V4088" s="233" t="str">
        <f t="shared" si="131"/>
        <v>0309</v>
      </c>
      <c r="W4088" s="4">
        <f t="shared" si="132"/>
        <v>2002</v>
      </c>
    </row>
    <row r="4089" spans="19:23" x14ac:dyDescent="0.2">
      <c r="S4089" s="28" t="s">
        <v>153</v>
      </c>
      <c r="T4089" s="5">
        <v>2002</v>
      </c>
      <c r="U4089" s="233">
        <v>37325</v>
      </c>
      <c r="V4089" s="233" t="str">
        <f t="shared" si="131"/>
        <v>0310</v>
      </c>
      <c r="W4089" s="4">
        <f t="shared" si="132"/>
        <v>2002</v>
      </c>
    </row>
    <row r="4090" spans="19:23" x14ac:dyDescent="0.2">
      <c r="S4090" s="28" t="s">
        <v>154</v>
      </c>
      <c r="T4090" s="5">
        <v>2002</v>
      </c>
      <c r="U4090" s="233">
        <v>37326</v>
      </c>
      <c r="V4090" s="233" t="str">
        <f t="shared" si="131"/>
        <v>0311</v>
      </c>
      <c r="W4090" s="4">
        <f t="shared" si="132"/>
        <v>2002</v>
      </c>
    </row>
    <row r="4091" spans="19:23" x14ac:dyDescent="0.2">
      <c r="S4091" s="28" t="s">
        <v>155</v>
      </c>
      <c r="T4091" s="5">
        <v>2002</v>
      </c>
      <c r="U4091" s="233">
        <v>37327</v>
      </c>
      <c r="V4091" s="233" t="str">
        <f t="shared" si="131"/>
        <v>0312</v>
      </c>
      <c r="W4091" s="4">
        <f t="shared" si="132"/>
        <v>2002</v>
      </c>
    </row>
    <row r="4092" spans="19:23" x14ac:dyDescent="0.2">
      <c r="S4092" s="28" t="s">
        <v>156</v>
      </c>
      <c r="T4092" s="5">
        <v>2002</v>
      </c>
      <c r="U4092" s="233">
        <v>37328</v>
      </c>
      <c r="V4092" s="233" t="str">
        <f t="shared" si="131"/>
        <v>0313</v>
      </c>
      <c r="W4092" s="4">
        <f t="shared" si="132"/>
        <v>2002</v>
      </c>
    </row>
    <row r="4093" spans="19:23" x14ac:dyDescent="0.2">
      <c r="S4093" s="28" t="s">
        <v>157</v>
      </c>
      <c r="T4093" s="5">
        <v>2002</v>
      </c>
      <c r="U4093" s="233">
        <v>37329</v>
      </c>
      <c r="V4093" s="233" t="str">
        <f t="shared" si="131"/>
        <v>0314</v>
      </c>
      <c r="W4093" s="4">
        <f t="shared" si="132"/>
        <v>2002</v>
      </c>
    </row>
    <row r="4094" spans="19:23" x14ac:dyDescent="0.2">
      <c r="S4094" s="28" t="s">
        <v>158</v>
      </c>
      <c r="T4094" s="5">
        <v>2002</v>
      </c>
      <c r="U4094" s="233">
        <v>37330</v>
      </c>
      <c r="V4094" s="233" t="str">
        <f t="shared" si="131"/>
        <v>0315</v>
      </c>
      <c r="W4094" s="4">
        <f t="shared" si="132"/>
        <v>2002</v>
      </c>
    </row>
    <row r="4095" spans="19:23" x14ac:dyDescent="0.2">
      <c r="S4095" s="28" t="s">
        <v>159</v>
      </c>
      <c r="T4095" s="5">
        <v>2002</v>
      </c>
      <c r="U4095" s="233">
        <v>37331</v>
      </c>
      <c r="V4095" s="233" t="str">
        <f t="shared" si="131"/>
        <v>0316</v>
      </c>
      <c r="W4095" s="4">
        <f t="shared" si="132"/>
        <v>2002</v>
      </c>
    </row>
    <row r="4096" spans="19:23" x14ac:dyDescent="0.2">
      <c r="S4096" s="28" t="s">
        <v>160</v>
      </c>
      <c r="T4096" s="5">
        <v>2002</v>
      </c>
      <c r="U4096" s="233">
        <v>37332</v>
      </c>
      <c r="V4096" s="233" t="str">
        <f t="shared" si="131"/>
        <v>0317</v>
      </c>
      <c r="W4096" s="4">
        <f t="shared" si="132"/>
        <v>2002</v>
      </c>
    </row>
    <row r="4097" spans="19:23" x14ac:dyDescent="0.2">
      <c r="S4097" s="28" t="s">
        <v>161</v>
      </c>
      <c r="T4097" s="5">
        <v>2002</v>
      </c>
      <c r="U4097" s="233">
        <v>37333</v>
      </c>
      <c r="V4097" s="233" t="str">
        <f t="shared" si="131"/>
        <v>0318</v>
      </c>
      <c r="W4097" s="4">
        <f t="shared" si="132"/>
        <v>2002</v>
      </c>
    </row>
    <row r="4098" spans="19:23" x14ac:dyDescent="0.2">
      <c r="S4098" s="28" t="s">
        <v>162</v>
      </c>
      <c r="T4098" s="5">
        <v>2002</v>
      </c>
      <c r="U4098" s="233">
        <v>37334</v>
      </c>
      <c r="V4098" s="233" t="str">
        <f t="shared" si="131"/>
        <v>0319</v>
      </c>
      <c r="W4098" s="4">
        <f t="shared" si="132"/>
        <v>2002</v>
      </c>
    </row>
    <row r="4099" spans="19:23" x14ac:dyDescent="0.2">
      <c r="S4099" s="28" t="s">
        <v>163</v>
      </c>
      <c r="T4099" s="5">
        <v>2002</v>
      </c>
      <c r="U4099" s="233">
        <v>37335</v>
      </c>
      <c r="V4099" s="233" t="str">
        <f t="shared" si="131"/>
        <v>0320</v>
      </c>
      <c r="W4099" s="4">
        <f t="shared" si="132"/>
        <v>2002</v>
      </c>
    </row>
    <row r="4100" spans="19:23" x14ac:dyDescent="0.2">
      <c r="S4100" s="28" t="s">
        <v>164</v>
      </c>
      <c r="T4100" s="5">
        <v>2002</v>
      </c>
      <c r="U4100" s="233">
        <v>37336</v>
      </c>
      <c r="V4100" s="233" t="str">
        <f t="shared" ref="V4100:V4163" si="133">TEXT(MONTH(U4100),"00") &amp;TEXT(DAY(U4100),"00")</f>
        <v>0321</v>
      </c>
      <c r="W4100" s="4">
        <f t="shared" ref="W4100:W4163" si="134">YEAR(U4100)</f>
        <v>2002</v>
      </c>
    </row>
    <row r="4101" spans="19:23" x14ac:dyDescent="0.2">
      <c r="S4101" s="28" t="s">
        <v>165</v>
      </c>
      <c r="T4101" s="5">
        <v>2002</v>
      </c>
      <c r="U4101" s="233">
        <v>37337</v>
      </c>
      <c r="V4101" s="233" t="str">
        <f t="shared" si="133"/>
        <v>0322</v>
      </c>
      <c r="W4101" s="4">
        <f t="shared" si="134"/>
        <v>2002</v>
      </c>
    </row>
    <row r="4102" spans="19:23" x14ac:dyDescent="0.2">
      <c r="S4102" s="28" t="s">
        <v>166</v>
      </c>
      <c r="T4102" s="5">
        <v>2002</v>
      </c>
      <c r="U4102" s="233">
        <v>37338</v>
      </c>
      <c r="V4102" s="233" t="str">
        <f t="shared" si="133"/>
        <v>0323</v>
      </c>
      <c r="W4102" s="4">
        <f t="shared" si="134"/>
        <v>2002</v>
      </c>
    </row>
    <row r="4103" spans="19:23" x14ac:dyDescent="0.2">
      <c r="S4103" s="28" t="s">
        <v>167</v>
      </c>
      <c r="T4103" s="5">
        <v>2002</v>
      </c>
      <c r="U4103" s="233">
        <v>37339</v>
      </c>
      <c r="V4103" s="233" t="str">
        <f t="shared" si="133"/>
        <v>0324</v>
      </c>
      <c r="W4103" s="4">
        <f t="shared" si="134"/>
        <v>2002</v>
      </c>
    </row>
    <row r="4104" spans="19:23" x14ac:dyDescent="0.2">
      <c r="S4104" s="28" t="s">
        <v>168</v>
      </c>
      <c r="T4104" s="5">
        <v>2002</v>
      </c>
      <c r="U4104" s="233">
        <v>37340</v>
      </c>
      <c r="V4104" s="233" t="str">
        <f t="shared" si="133"/>
        <v>0325</v>
      </c>
      <c r="W4104" s="4">
        <f t="shared" si="134"/>
        <v>2002</v>
      </c>
    </row>
    <row r="4105" spans="19:23" x14ac:dyDescent="0.2">
      <c r="S4105" s="28" t="s">
        <v>169</v>
      </c>
      <c r="T4105" s="5">
        <v>2002</v>
      </c>
      <c r="U4105" s="233">
        <v>37341</v>
      </c>
      <c r="V4105" s="233" t="str">
        <f t="shared" si="133"/>
        <v>0326</v>
      </c>
      <c r="W4105" s="4">
        <f t="shared" si="134"/>
        <v>2002</v>
      </c>
    </row>
    <row r="4106" spans="19:23" x14ac:dyDescent="0.2">
      <c r="S4106" s="28" t="s">
        <v>170</v>
      </c>
      <c r="T4106" s="5">
        <v>2002</v>
      </c>
      <c r="U4106" s="233">
        <v>37342</v>
      </c>
      <c r="V4106" s="233" t="str">
        <f t="shared" si="133"/>
        <v>0327</v>
      </c>
      <c r="W4106" s="4">
        <f t="shared" si="134"/>
        <v>2002</v>
      </c>
    </row>
    <row r="4107" spans="19:23" x14ac:dyDescent="0.2">
      <c r="S4107" s="28" t="s">
        <v>171</v>
      </c>
      <c r="T4107" s="5">
        <v>2002</v>
      </c>
      <c r="U4107" s="233">
        <v>37343</v>
      </c>
      <c r="V4107" s="233" t="str">
        <f t="shared" si="133"/>
        <v>0328</v>
      </c>
      <c r="W4107" s="4">
        <f t="shared" si="134"/>
        <v>2002</v>
      </c>
    </row>
    <row r="4108" spans="19:23" x14ac:dyDescent="0.2">
      <c r="S4108" s="28" t="s">
        <v>172</v>
      </c>
      <c r="T4108" s="5">
        <v>2002</v>
      </c>
      <c r="U4108" s="233">
        <v>37344</v>
      </c>
      <c r="V4108" s="233" t="str">
        <f t="shared" si="133"/>
        <v>0329</v>
      </c>
      <c r="W4108" s="4">
        <f t="shared" si="134"/>
        <v>2002</v>
      </c>
    </row>
    <row r="4109" spans="19:23" x14ac:dyDescent="0.2">
      <c r="S4109" s="28" t="s">
        <v>173</v>
      </c>
      <c r="T4109" s="5">
        <v>2002</v>
      </c>
      <c r="U4109" s="233">
        <v>37345</v>
      </c>
      <c r="V4109" s="233" t="str">
        <f t="shared" si="133"/>
        <v>0330</v>
      </c>
      <c r="W4109" s="4">
        <f t="shared" si="134"/>
        <v>2002</v>
      </c>
    </row>
    <row r="4110" spans="19:23" x14ac:dyDescent="0.2">
      <c r="S4110" s="28" t="s">
        <v>174</v>
      </c>
      <c r="T4110" s="5">
        <v>2002</v>
      </c>
      <c r="U4110" s="233">
        <v>37346</v>
      </c>
      <c r="V4110" s="233" t="str">
        <f t="shared" si="133"/>
        <v>0331</v>
      </c>
      <c r="W4110" s="4">
        <f t="shared" si="134"/>
        <v>2002</v>
      </c>
    </row>
    <row r="4111" spans="19:23" x14ac:dyDescent="0.2">
      <c r="S4111" s="28" t="s">
        <v>175</v>
      </c>
      <c r="T4111" s="5">
        <v>2002</v>
      </c>
      <c r="U4111" s="233">
        <v>37347</v>
      </c>
      <c r="V4111" s="233" t="str">
        <f t="shared" si="133"/>
        <v>0401</v>
      </c>
      <c r="W4111" s="4">
        <f t="shared" si="134"/>
        <v>2002</v>
      </c>
    </row>
    <row r="4112" spans="19:23" x14ac:dyDescent="0.2">
      <c r="S4112" s="28" t="s">
        <v>176</v>
      </c>
      <c r="T4112" s="5">
        <v>2002</v>
      </c>
      <c r="U4112" s="233">
        <v>37348</v>
      </c>
      <c r="V4112" s="233" t="str">
        <f t="shared" si="133"/>
        <v>0402</v>
      </c>
      <c r="W4112" s="4">
        <f t="shared" si="134"/>
        <v>2002</v>
      </c>
    </row>
    <row r="4113" spans="19:23" x14ac:dyDescent="0.2">
      <c r="S4113" s="28" t="s">
        <v>177</v>
      </c>
      <c r="T4113" s="5">
        <v>2002</v>
      </c>
      <c r="U4113" s="233">
        <v>37349</v>
      </c>
      <c r="V4113" s="233" t="str">
        <f t="shared" si="133"/>
        <v>0403</v>
      </c>
      <c r="W4113" s="4">
        <f t="shared" si="134"/>
        <v>2002</v>
      </c>
    </row>
    <row r="4114" spans="19:23" x14ac:dyDescent="0.2">
      <c r="S4114" s="28" t="s">
        <v>178</v>
      </c>
      <c r="T4114" s="5">
        <v>2002</v>
      </c>
      <c r="U4114" s="233">
        <v>37350</v>
      </c>
      <c r="V4114" s="233" t="str">
        <f t="shared" si="133"/>
        <v>0404</v>
      </c>
      <c r="W4114" s="4">
        <f t="shared" si="134"/>
        <v>2002</v>
      </c>
    </row>
    <row r="4115" spans="19:23" x14ac:dyDescent="0.2">
      <c r="S4115" s="28" t="s">
        <v>179</v>
      </c>
      <c r="T4115" s="5">
        <v>2002</v>
      </c>
      <c r="U4115" s="233">
        <v>37351</v>
      </c>
      <c r="V4115" s="233" t="str">
        <f t="shared" si="133"/>
        <v>0405</v>
      </c>
      <c r="W4115" s="4">
        <f t="shared" si="134"/>
        <v>2002</v>
      </c>
    </row>
    <row r="4116" spans="19:23" x14ac:dyDescent="0.2">
      <c r="S4116" s="28" t="s">
        <v>180</v>
      </c>
      <c r="T4116" s="5">
        <v>2002</v>
      </c>
      <c r="U4116" s="233">
        <v>37352</v>
      </c>
      <c r="V4116" s="233" t="str">
        <f t="shared" si="133"/>
        <v>0406</v>
      </c>
      <c r="W4116" s="4">
        <f t="shared" si="134"/>
        <v>2002</v>
      </c>
    </row>
    <row r="4117" spans="19:23" x14ac:dyDescent="0.2">
      <c r="S4117" s="28" t="s">
        <v>181</v>
      </c>
      <c r="T4117" s="5">
        <v>2002</v>
      </c>
      <c r="U4117" s="233">
        <v>37353</v>
      </c>
      <c r="V4117" s="233" t="str">
        <f t="shared" si="133"/>
        <v>0407</v>
      </c>
      <c r="W4117" s="4">
        <f t="shared" si="134"/>
        <v>2002</v>
      </c>
    </row>
    <row r="4118" spans="19:23" x14ac:dyDescent="0.2">
      <c r="S4118" s="28" t="s">
        <v>182</v>
      </c>
      <c r="T4118" s="5">
        <v>2002</v>
      </c>
      <c r="U4118" s="233">
        <v>37354</v>
      </c>
      <c r="V4118" s="233" t="str">
        <f t="shared" si="133"/>
        <v>0408</v>
      </c>
      <c r="W4118" s="4">
        <f t="shared" si="134"/>
        <v>2002</v>
      </c>
    </row>
    <row r="4119" spans="19:23" x14ac:dyDescent="0.2">
      <c r="S4119" s="28" t="s">
        <v>183</v>
      </c>
      <c r="T4119" s="5">
        <v>2002</v>
      </c>
      <c r="U4119" s="233">
        <v>37355</v>
      </c>
      <c r="V4119" s="233" t="str">
        <f t="shared" si="133"/>
        <v>0409</v>
      </c>
      <c r="W4119" s="4">
        <f t="shared" si="134"/>
        <v>2002</v>
      </c>
    </row>
    <row r="4120" spans="19:23" x14ac:dyDescent="0.2">
      <c r="S4120" s="28" t="s">
        <v>184</v>
      </c>
      <c r="T4120" s="5">
        <v>2002</v>
      </c>
      <c r="U4120" s="233">
        <v>37356</v>
      </c>
      <c r="V4120" s="233" t="str">
        <f t="shared" si="133"/>
        <v>0410</v>
      </c>
      <c r="W4120" s="4">
        <f t="shared" si="134"/>
        <v>2002</v>
      </c>
    </row>
    <row r="4121" spans="19:23" x14ac:dyDescent="0.2">
      <c r="S4121" s="28" t="s">
        <v>185</v>
      </c>
      <c r="T4121" s="5">
        <v>2002</v>
      </c>
      <c r="U4121" s="233">
        <v>37357</v>
      </c>
      <c r="V4121" s="233" t="str">
        <f t="shared" si="133"/>
        <v>0411</v>
      </c>
      <c r="W4121" s="4">
        <f t="shared" si="134"/>
        <v>2002</v>
      </c>
    </row>
    <row r="4122" spans="19:23" x14ac:dyDescent="0.2">
      <c r="S4122" s="28" t="s">
        <v>186</v>
      </c>
      <c r="T4122" s="5">
        <v>2002</v>
      </c>
      <c r="U4122" s="233">
        <v>37358</v>
      </c>
      <c r="V4122" s="233" t="str">
        <f t="shared" si="133"/>
        <v>0412</v>
      </c>
      <c r="W4122" s="4">
        <f t="shared" si="134"/>
        <v>2002</v>
      </c>
    </row>
    <row r="4123" spans="19:23" x14ac:dyDescent="0.2">
      <c r="S4123" s="28" t="s">
        <v>187</v>
      </c>
      <c r="T4123" s="5">
        <v>2002</v>
      </c>
      <c r="U4123" s="233">
        <v>37359</v>
      </c>
      <c r="V4123" s="233" t="str">
        <f t="shared" si="133"/>
        <v>0413</v>
      </c>
      <c r="W4123" s="4">
        <f t="shared" si="134"/>
        <v>2002</v>
      </c>
    </row>
    <row r="4124" spans="19:23" x14ac:dyDescent="0.2">
      <c r="S4124" s="28" t="s">
        <v>188</v>
      </c>
      <c r="T4124" s="5">
        <v>2002</v>
      </c>
      <c r="U4124" s="233">
        <v>37360</v>
      </c>
      <c r="V4124" s="233" t="str">
        <f t="shared" si="133"/>
        <v>0414</v>
      </c>
      <c r="W4124" s="4">
        <f t="shared" si="134"/>
        <v>2002</v>
      </c>
    </row>
    <row r="4125" spans="19:23" x14ac:dyDescent="0.2">
      <c r="S4125" s="28" t="s">
        <v>189</v>
      </c>
      <c r="T4125" s="5">
        <v>2002</v>
      </c>
      <c r="U4125" s="233">
        <v>37361</v>
      </c>
      <c r="V4125" s="233" t="str">
        <f t="shared" si="133"/>
        <v>0415</v>
      </c>
      <c r="W4125" s="4">
        <f t="shared" si="134"/>
        <v>2002</v>
      </c>
    </row>
    <row r="4126" spans="19:23" x14ac:dyDescent="0.2">
      <c r="S4126" s="28" t="s">
        <v>190</v>
      </c>
      <c r="T4126" s="5">
        <v>2002</v>
      </c>
      <c r="U4126" s="233">
        <v>37362</v>
      </c>
      <c r="V4126" s="233" t="str">
        <f t="shared" si="133"/>
        <v>0416</v>
      </c>
      <c r="W4126" s="4">
        <f t="shared" si="134"/>
        <v>2002</v>
      </c>
    </row>
    <row r="4127" spans="19:23" x14ac:dyDescent="0.2">
      <c r="S4127" s="28" t="s">
        <v>191</v>
      </c>
      <c r="T4127" s="5">
        <v>2002</v>
      </c>
      <c r="U4127" s="233">
        <v>37363</v>
      </c>
      <c r="V4127" s="233" t="str">
        <f t="shared" si="133"/>
        <v>0417</v>
      </c>
      <c r="W4127" s="4">
        <f t="shared" si="134"/>
        <v>2002</v>
      </c>
    </row>
    <row r="4128" spans="19:23" x14ac:dyDescent="0.2">
      <c r="S4128" s="28" t="s">
        <v>192</v>
      </c>
      <c r="T4128" s="5">
        <v>2002</v>
      </c>
      <c r="U4128" s="233">
        <v>37364</v>
      </c>
      <c r="V4128" s="233" t="str">
        <f t="shared" si="133"/>
        <v>0418</v>
      </c>
      <c r="W4128" s="4">
        <f t="shared" si="134"/>
        <v>2002</v>
      </c>
    </row>
    <row r="4129" spans="19:23" x14ac:dyDescent="0.2">
      <c r="S4129" s="28" t="s">
        <v>193</v>
      </c>
      <c r="T4129" s="5">
        <v>2002</v>
      </c>
      <c r="U4129" s="233">
        <v>37365</v>
      </c>
      <c r="V4129" s="233" t="str">
        <f t="shared" si="133"/>
        <v>0419</v>
      </c>
      <c r="W4129" s="4">
        <f t="shared" si="134"/>
        <v>2002</v>
      </c>
    </row>
    <row r="4130" spans="19:23" x14ac:dyDescent="0.2">
      <c r="S4130" s="28" t="s">
        <v>194</v>
      </c>
      <c r="T4130" s="5">
        <v>2002</v>
      </c>
      <c r="U4130" s="233">
        <v>37366</v>
      </c>
      <c r="V4130" s="233" t="str">
        <f t="shared" si="133"/>
        <v>0420</v>
      </c>
      <c r="W4130" s="4">
        <f t="shared" si="134"/>
        <v>2002</v>
      </c>
    </row>
    <row r="4131" spans="19:23" x14ac:dyDescent="0.2">
      <c r="S4131" s="28" t="s">
        <v>195</v>
      </c>
      <c r="T4131" s="5">
        <v>2002</v>
      </c>
      <c r="U4131" s="233">
        <v>37367</v>
      </c>
      <c r="V4131" s="233" t="str">
        <f t="shared" si="133"/>
        <v>0421</v>
      </c>
      <c r="W4131" s="4">
        <f t="shared" si="134"/>
        <v>2002</v>
      </c>
    </row>
    <row r="4132" spans="19:23" x14ac:dyDescent="0.2">
      <c r="S4132" s="28" t="s">
        <v>196</v>
      </c>
      <c r="T4132" s="5">
        <v>2002</v>
      </c>
      <c r="U4132" s="233">
        <v>37368</v>
      </c>
      <c r="V4132" s="233" t="str">
        <f t="shared" si="133"/>
        <v>0422</v>
      </c>
      <c r="W4132" s="4">
        <f t="shared" si="134"/>
        <v>2002</v>
      </c>
    </row>
    <row r="4133" spans="19:23" x14ac:dyDescent="0.2">
      <c r="S4133" s="28" t="s">
        <v>197</v>
      </c>
      <c r="T4133" s="5">
        <v>2002</v>
      </c>
      <c r="U4133" s="233">
        <v>37369</v>
      </c>
      <c r="V4133" s="233" t="str">
        <f t="shared" si="133"/>
        <v>0423</v>
      </c>
      <c r="W4133" s="4">
        <f t="shared" si="134"/>
        <v>2002</v>
      </c>
    </row>
    <row r="4134" spans="19:23" x14ac:dyDescent="0.2">
      <c r="S4134" s="28" t="s">
        <v>198</v>
      </c>
      <c r="T4134" s="5">
        <v>2002</v>
      </c>
      <c r="U4134" s="233">
        <v>37370</v>
      </c>
      <c r="V4134" s="233" t="str">
        <f t="shared" si="133"/>
        <v>0424</v>
      </c>
      <c r="W4134" s="4">
        <f t="shared" si="134"/>
        <v>2002</v>
      </c>
    </row>
    <row r="4135" spans="19:23" x14ac:dyDescent="0.2">
      <c r="S4135" s="28" t="s">
        <v>199</v>
      </c>
      <c r="T4135" s="5">
        <v>2002</v>
      </c>
      <c r="U4135" s="233">
        <v>37371</v>
      </c>
      <c r="V4135" s="233" t="str">
        <f t="shared" si="133"/>
        <v>0425</v>
      </c>
      <c r="W4135" s="4">
        <f t="shared" si="134"/>
        <v>2002</v>
      </c>
    </row>
    <row r="4136" spans="19:23" x14ac:dyDescent="0.2">
      <c r="S4136" s="28" t="s">
        <v>200</v>
      </c>
      <c r="T4136" s="5">
        <v>2002</v>
      </c>
      <c r="U4136" s="233">
        <v>37372</v>
      </c>
      <c r="V4136" s="233" t="str">
        <f t="shared" si="133"/>
        <v>0426</v>
      </c>
      <c r="W4136" s="4">
        <f t="shared" si="134"/>
        <v>2002</v>
      </c>
    </row>
    <row r="4137" spans="19:23" x14ac:dyDescent="0.2">
      <c r="S4137" s="28" t="s">
        <v>201</v>
      </c>
      <c r="T4137" s="5">
        <v>2002</v>
      </c>
      <c r="U4137" s="233">
        <v>37373</v>
      </c>
      <c r="V4137" s="233" t="str">
        <f t="shared" si="133"/>
        <v>0427</v>
      </c>
      <c r="W4137" s="4">
        <f t="shared" si="134"/>
        <v>2002</v>
      </c>
    </row>
    <row r="4138" spans="19:23" x14ac:dyDescent="0.2">
      <c r="S4138" s="28" t="s">
        <v>202</v>
      </c>
      <c r="T4138" s="5">
        <v>2002</v>
      </c>
      <c r="U4138" s="233">
        <v>37374</v>
      </c>
      <c r="V4138" s="233" t="str">
        <f t="shared" si="133"/>
        <v>0428</v>
      </c>
      <c r="W4138" s="4">
        <f t="shared" si="134"/>
        <v>2002</v>
      </c>
    </row>
    <row r="4139" spans="19:23" x14ac:dyDescent="0.2">
      <c r="S4139" s="28" t="s">
        <v>203</v>
      </c>
      <c r="T4139" s="5">
        <v>2002</v>
      </c>
      <c r="U4139" s="233">
        <v>37375</v>
      </c>
      <c r="V4139" s="233" t="str">
        <f t="shared" si="133"/>
        <v>0429</v>
      </c>
      <c r="W4139" s="4">
        <f t="shared" si="134"/>
        <v>2002</v>
      </c>
    </row>
    <row r="4140" spans="19:23" x14ac:dyDescent="0.2">
      <c r="S4140" s="28" t="s">
        <v>204</v>
      </c>
      <c r="T4140" s="5">
        <v>2002</v>
      </c>
      <c r="U4140" s="233">
        <v>37376</v>
      </c>
      <c r="V4140" s="233" t="str">
        <f t="shared" si="133"/>
        <v>0430</v>
      </c>
      <c r="W4140" s="4">
        <f t="shared" si="134"/>
        <v>2002</v>
      </c>
    </row>
    <row r="4141" spans="19:23" x14ac:dyDescent="0.2">
      <c r="S4141" s="28" t="s">
        <v>205</v>
      </c>
      <c r="T4141" s="5">
        <v>2002</v>
      </c>
      <c r="U4141" s="233">
        <v>37377</v>
      </c>
      <c r="V4141" s="233" t="str">
        <f t="shared" si="133"/>
        <v>0501</v>
      </c>
      <c r="W4141" s="4">
        <f t="shared" si="134"/>
        <v>2002</v>
      </c>
    </row>
    <row r="4142" spans="19:23" x14ac:dyDescent="0.2">
      <c r="S4142" s="28" t="s">
        <v>206</v>
      </c>
      <c r="T4142" s="5">
        <v>2002</v>
      </c>
      <c r="U4142" s="233">
        <v>37378</v>
      </c>
      <c r="V4142" s="233" t="str">
        <f t="shared" si="133"/>
        <v>0502</v>
      </c>
      <c r="W4142" s="4">
        <f t="shared" si="134"/>
        <v>2002</v>
      </c>
    </row>
    <row r="4143" spans="19:23" x14ac:dyDescent="0.2">
      <c r="S4143" s="28" t="s">
        <v>207</v>
      </c>
      <c r="T4143" s="5">
        <v>2002</v>
      </c>
      <c r="U4143" s="233">
        <v>37379</v>
      </c>
      <c r="V4143" s="233" t="str">
        <f t="shared" si="133"/>
        <v>0503</v>
      </c>
      <c r="W4143" s="4">
        <f t="shared" si="134"/>
        <v>2002</v>
      </c>
    </row>
    <row r="4144" spans="19:23" x14ac:dyDescent="0.2">
      <c r="S4144" s="28" t="s">
        <v>208</v>
      </c>
      <c r="T4144" s="5">
        <v>2002</v>
      </c>
      <c r="U4144" s="233">
        <v>37380</v>
      </c>
      <c r="V4144" s="233" t="str">
        <f t="shared" si="133"/>
        <v>0504</v>
      </c>
      <c r="W4144" s="4">
        <f t="shared" si="134"/>
        <v>2002</v>
      </c>
    </row>
    <row r="4145" spans="19:23" x14ac:dyDescent="0.2">
      <c r="S4145" s="28" t="s">
        <v>209</v>
      </c>
      <c r="T4145" s="5">
        <v>2002</v>
      </c>
      <c r="U4145" s="233">
        <v>37381</v>
      </c>
      <c r="V4145" s="233" t="str">
        <f t="shared" si="133"/>
        <v>0505</v>
      </c>
      <c r="W4145" s="4">
        <f t="shared" si="134"/>
        <v>2002</v>
      </c>
    </row>
    <row r="4146" spans="19:23" x14ac:dyDescent="0.2">
      <c r="S4146" s="28" t="s">
        <v>210</v>
      </c>
      <c r="T4146" s="5">
        <v>2002</v>
      </c>
      <c r="U4146" s="233">
        <v>37382</v>
      </c>
      <c r="V4146" s="233" t="str">
        <f t="shared" si="133"/>
        <v>0506</v>
      </c>
      <c r="W4146" s="4">
        <f t="shared" si="134"/>
        <v>2002</v>
      </c>
    </row>
    <row r="4147" spans="19:23" x14ac:dyDescent="0.2">
      <c r="S4147" s="28" t="s">
        <v>211</v>
      </c>
      <c r="T4147" s="5">
        <v>2002</v>
      </c>
      <c r="U4147" s="233">
        <v>37383</v>
      </c>
      <c r="V4147" s="233" t="str">
        <f t="shared" si="133"/>
        <v>0507</v>
      </c>
      <c r="W4147" s="4">
        <f t="shared" si="134"/>
        <v>2002</v>
      </c>
    </row>
    <row r="4148" spans="19:23" x14ac:dyDescent="0.2">
      <c r="S4148" s="28" t="s">
        <v>212</v>
      </c>
      <c r="T4148" s="5">
        <v>2002</v>
      </c>
      <c r="U4148" s="233">
        <v>37384</v>
      </c>
      <c r="V4148" s="233" t="str">
        <f t="shared" si="133"/>
        <v>0508</v>
      </c>
      <c r="W4148" s="4">
        <f t="shared" si="134"/>
        <v>2002</v>
      </c>
    </row>
    <row r="4149" spans="19:23" x14ac:dyDescent="0.2">
      <c r="S4149" s="28" t="s">
        <v>213</v>
      </c>
      <c r="T4149" s="5">
        <v>2002</v>
      </c>
      <c r="U4149" s="233">
        <v>37385</v>
      </c>
      <c r="V4149" s="233" t="str">
        <f t="shared" si="133"/>
        <v>0509</v>
      </c>
      <c r="W4149" s="4">
        <f t="shared" si="134"/>
        <v>2002</v>
      </c>
    </row>
    <row r="4150" spans="19:23" x14ac:dyDescent="0.2">
      <c r="S4150" s="28" t="s">
        <v>214</v>
      </c>
      <c r="T4150" s="5">
        <v>2002</v>
      </c>
      <c r="U4150" s="233">
        <v>37386</v>
      </c>
      <c r="V4150" s="233" t="str">
        <f t="shared" si="133"/>
        <v>0510</v>
      </c>
      <c r="W4150" s="4">
        <f t="shared" si="134"/>
        <v>2002</v>
      </c>
    </row>
    <row r="4151" spans="19:23" x14ac:dyDescent="0.2">
      <c r="S4151" s="28" t="s">
        <v>215</v>
      </c>
      <c r="T4151" s="5">
        <v>2002</v>
      </c>
      <c r="U4151" s="233">
        <v>37387</v>
      </c>
      <c r="V4151" s="233" t="str">
        <f t="shared" si="133"/>
        <v>0511</v>
      </c>
      <c r="W4151" s="4">
        <f t="shared" si="134"/>
        <v>2002</v>
      </c>
    </row>
    <row r="4152" spans="19:23" x14ac:dyDescent="0.2">
      <c r="S4152" s="28" t="s">
        <v>216</v>
      </c>
      <c r="T4152" s="5">
        <v>2002</v>
      </c>
      <c r="U4152" s="233">
        <v>37388</v>
      </c>
      <c r="V4152" s="233" t="str">
        <f t="shared" si="133"/>
        <v>0512</v>
      </c>
      <c r="W4152" s="4">
        <f t="shared" si="134"/>
        <v>2002</v>
      </c>
    </row>
    <row r="4153" spans="19:23" x14ac:dyDescent="0.2">
      <c r="S4153" s="28" t="s">
        <v>217</v>
      </c>
      <c r="T4153" s="5">
        <v>2002</v>
      </c>
      <c r="U4153" s="233">
        <v>37389</v>
      </c>
      <c r="V4153" s="233" t="str">
        <f t="shared" si="133"/>
        <v>0513</v>
      </c>
      <c r="W4153" s="4">
        <f t="shared" si="134"/>
        <v>2002</v>
      </c>
    </row>
    <row r="4154" spans="19:23" x14ac:dyDescent="0.2">
      <c r="S4154" s="28" t="s">
        <v>218</v>
      </c>
      <c r="T4154" s="5">
        <v>2002</v>
      </c>
      <c r="U4154" s="233">
        <v>37390</v>
      </c>
      <c r="V4154" s="233" t="str">
        <f t="shared" si="133"/>
        <v>0514</v>
      </c>
      <c r="W4154" s="4">
        <f t="shared" si="134"/>
        <v>2002</v>
      </c>
    </row>
    <row r="4155" spans="19:23" x14ac:dyDescent="0.2">
      <c r="S4155" s="28" t="s">
        <v>219</v>
      </c>
      <c r="T4155" s="5">
        <v>2002</v>
      </c>
      <c r="U4155" s="233">
        <v>37391</v>
      </c>
      <c r="V4155" s="233" t="str">
        <f t="shared" si="133"/>
        <v>0515</v>
      </c>
      <c r="W4155" s="4">
        <f t="shared" si="134"/>
        <v>2002</v>
      </c>
    </row>
    <row r="4156" spans="19:23" x14ac:dyDescent="0.2">
      <c r="S4156" s="28" t="s">
        <v>220</v>
      </c>
      <c r="T4156" s="5">
        <v>2002</v>
      </c>
      <c r="U4156" s="233">
        <v>37392</v>
      </c>
      <c r="V4156" s="233" t="str">
        <f t="shared" si="133"/>
        <v>0516</v>
      </c>
      <c r="W4156" s="4">
        <f t="shared" si="134"/>
        <v>2002</v>
      </c>
    </row>
    <row r="4157" spans="19:23" x14ac:dyDescent="0.2">
      <c r="S4157" s="28" t="s">
        <v>221</v>
      </c>
      <c r="T4157" s="5">
        <v>2002</v>
      </c>
      <c r="U4157" s="233">
        <v>37393</v>
      </c>
      <c r="V4157" s="233" t="str">
        <f t="shared" si="133"/>
        <v>0517</v>
      </c>
      <c r="W4157" s="4">
        <f t="shared" si="134"/>
        <v>2002</v>
      </c>
    </row>
    <row r="4158" spans="19:23" x14ac:dyDescent="0.2">
      <c r="S4158" s="28" t="s">
        <v>222</v>
      </c>
      <c r="T4158" s="5">
        <v>2002</v>
      </c>
      <c r="U4158" s="233">
        <v>37394</v>
      </c>
      <c r="V4158" s="233" t="str">
        <f t="shared" si="133"/>
        <v>0518</v>
      </c>
      <c r="W4158" s="4">
        <f t="shared" si="134"/>
        <v>2002</v>
      </c>
    </row>
    <row r="4159" spans="19:23" x14ac:dyDescent="0.2">
      <c r="S4159" s="28" t="s">
        <v>223</v>
      </c>
      <c r="T4159" s="5">
        <v>2002</v>
      </c>
      <c r="U4159" s="233">
        <v>37395</v>
      </c>
      <c r="V4159" s="233" t="str">
        <f t="shared" si="133"/>
        <v>0519</v>
      </c>
      <c r="W4159" s="4">
        <f t="shared" si="134"/>
        <v>2002</v>
      </c>
    </row>
    <row r="4160" spans="19:23" x14ac:dyDescent="0.2">
      <c r="S4160" s="28" t="s">
        <v>224</v>
      </c>
      <c r="T4160" s="5">
        <v>2002</v>
      </c>
      <c r="U4160" s="233">
        <v>37396</v>
      </c>
      <c r="V4160" s="233" t="str">
        <f t="shared" si="133"/>
        <v>0520</v>
      </c>
      <c r="W4160" s="4">
        <f t="shared" si="134"/>
        <v>2002</v>
      </c>
    </row>
    <row r="4161" spans="19:23" x14ac:dyDescent="0.2">
      <c r="S4161" s="28" t="s">
        <v>225</v>
      </c>
      <c r="T4161" s="5">
        <v>2002</v>
      </c>
      <c r="U4161" s="233">
        <v>37397</v>
      </c>
      <c r="V4161" s="233" t="str">
        <f t="shared" si="133"/>
        <v>0521</v>
      </c>
      <c r="W4161" s="4">
        <f t="shared" si="134"/>
        <v>2002</v>
      </c>
    </row>
    <row r="4162" spans="19:23" x14ac:dyDescent="0.2">
      <c r="S4162" s="28" t="s">
        <v>226</v>
      </c>
      <c r="T4162" s="5">
        <v>2002</v>
      </c>
      <c r="U4162" s="233">
        <v>37398</v>
      </c>
      <c r="V4162" s="233" t="str">
        <f t="shared" si="133"/>
        <v>0522</v>
      </c>
      <c r="W4162" s="4">
        <f t="shared" si="134"/>
        <v>2002</v>
      </c>
    </row>
    <row r="4163" spans="19:23" x14ac:dyDescent="0.2">
      <c r="S4163" s="28" t="s">
        <v>227</v>
      </c>
      <c r="T4163" s="5">
        <v>2002</v>
      </c>
      <c r="U4163" s="233">
        <v>37399</v>
      </c>
      <c r="V4163" s="233" t="str">
        <f t="shared" si="133"/>
        <v>0523</v>
      </c>
      <c r="W4163" s="4">
        <f t="shared" si="134"/>
        <v>2002</v>
      </c>
    </row>
    <row r="4164" spans="19:23" x14ac:dyDescent="0.2">
      <c r="S4164" s="28" t="s">
        <v>228</v>
      </c>
      <c r="T4164" s="5">
        <v>2002</v>
      </c>
      <c r="U4164" s="233">
        <v>37400</v>
      </c>
      <c r="V4164" s="233" t="str">
        <f t="shared" ref="V4164:V4227" si="135">TEXT(MONTH(U4164),"00") &amp;TEXT(DAY(U4164),"00")</f>
        <v>0524</v>
      </c>
      <c r="W4164" s="4">
        <f t="shared" ref="W4164:W4227" si="136">YEAR(U4164)</f>
        <v>2002</v>
      </c>
    </row>
    <row r="4165" spans="19:23" x14ac:dyDescent="0.2">
      <c r="S4165" s="28" t="s">
        <v>229</v>
      </c>
      <c r="T4165" s="5">
        <v>2002</v>
      </c>
      <c r="U4165" s="233">
        <v>37401</v>
      </c>
      <c r="V4165" s="233" t="str">
        <f t="shared" si="135"/>
        <v>0525</v>
      </c>
      <c r="W4165" s="4">
        <f t="shared" si="136"/>
        <v>2002</v>
      </c>
    </row>
    <row r="4166" spans="19:23" x14ac:dyDescent="0.2">
      <c r="S4166" s="28" t="s">
        <v>230</v>
      </c>
      <c r="T4166" s="5">
        <v>2002</v>
      </c>
      <c r="U4166" s="233">
        <v>37402</v>
      </c>
      <c r="V4166" s="233" t="str">
        <f t="shared" si="135"/>
        <v>0526</v>
      </c>
      <c r="W4166" s="4">
        <f t="shared" si="136"/>
        <v>2002</v>
      </c>
    </row>
    <row r="4167" spans="19:23" x14ac:dyDescent="0.2">
      <c r="S4167" s="28" t="s">
        <v>231</v>
      </c>
      <c r="T4167" s="5">
        <v>2002</v>
      </c>
      <c r="U4167" s="233">
        <v>37403</v>
      </c>
      <c r="V4167" s="233" t="str">
        <f t="shared" si="135"/>
        <v>0527</v>
      </c>
      <c r="W4167" s="4">
        <f t="shared" si="136"/>
        <v>2002</v>
      </c>
    </row>
    <row r="4168" spans="19:23" x14ac:dyDescent="0.2">
      <c r="S4168" s="28" t="s">
        <v>232</v>
      </c>
      <c r="T4168" s="5">
        <v>2002</v>
      </c>
      <c r="U4168" s="233">
        <v>37404</v>
      </c>
      <c r="V4168" s="233" t="str">
        <f t="shared" si="135"/>
        <v>0528</v>
      </c>
      <c r="W4168" s="4">
        <f t="shared" si="136"/>
        <v>2002</v>
      </c>
    </row>
    <row r="4169" spans="19:23" x14ac:dyDescent="0.2">
      <c r="S4169" s="28" t="s">
        <v>233</v>
      </c>
      <c r="T4169" s="5">
        <v>2002</v>
      </c>
      <c r="U4169" s="233">
        <v>37405</v>
      </c>
      <c r="V4169" s="233" t="str">
        <f t="shared" si="135"/>
        <v>0529</v>
      </c>
      <c r="W4169" s="4">
        <f t="shared" si="136"/>
        <v>2002</v>
      </c>
    </row>
    <row r="4170" spans="19:23" x14ac:dyDescent="0.2">
      <c r="S4170" s="28" t="s">
        <v>234</v>
      </c>
      <c r="T4170" s="5">
        <v>2002</v>
      </c>
      <c r="U4170" s="233">
        <v>37406</v>
      </c>
      <c r="V4170" s="233" t="str">
        <f t="shared" si="135"/>
        <v>0530</v>
      </c>
      <c r="W4170" s="4">
        <f t="shared" si="136"/>
        <v>2002</v>
      </c>
    </row>
    <row r="4171" spans="19:23" x14ac:dyDescent="0.2">
      <c r="S4171" s="28" t="s">
        <v>235</v>
      </c>
      <c r="T4171" s="5">
        <v>2002</v>
      </c>
      <c r="U4171" s="233">
        <v>37407</v>
      </c>
      <c r="V4171" s="233" t="str">
        <f t="shared" si="135"/>
        <v>0531</v>
      </c>
      <c r="W4171" s="4">
        <f t="shared" si="136"/>
        <v>2002</v>
      </c>
    </row>
    <row r="4172" spans="19:23" x14ac:dyDescent="0.2">
      <c r="S4172" s="28" t="s">
        <v>236</v>
      </c>
      <c r="T4172" s="5">
        <v>2002</v>
      </c>
      <c r="U4172" s="233">
        <v>37408</v>
      </c>
      <c r="V4172" s="233" t="str">
        <f t="shared" si="135"/>
        <v>0601</v>
      </c>
      <c r="W4172" s="4">
        <f t="shared" si="136"/>
        <v>2002</v>
      </c>
    </row>
    <row r="4173" spans="19:23" x14ac:dyDescent="0.2">
      <c r="S4173" s="28" t="s">
        <v>237</v>
      </c>
      <c r="T4173" s="5">
        <v>2002</v>
      </c>
      <c r="U4173" s="233">
        <v>37409</v>
      </c>
      <c r="V4173" s="233" t="str">
        <f t="shared" si="135"/>
        <v>0602</v>
      </c>
      <c r="W4173" s="4">
        <f t="shared" si="136"/>
        <v>2002</v>
      </c>
    </row>
    <row r="4174" spans="19:23" x14ac:dyDescent="0.2">
      <c r="S4174" s="28" t="s">
        <v>238</v>
      </c>
      <c r="T4174" s="5">
        <v>2002</v>
      </c>
      <c r="U4174" s="233">
        <v>37410</v>
      </c>
      <c r="V4174" s="233" t="str">
        <f t="shared" si="135"/>
        <v>0603</v>
      </c>
      <c r="W4174" s="4">
        <f t="shared" si="136"/>
        <v>2002</v>
      </c>
    </row>
    <row r="4175" spans="19:23" x14ac:dyDescent="0.2">
      <c r="S4175" s="28" t="s">
        <v>239</v>
      </c>
      <c r="T4175" s="5">
        <v>2002</v>
      </c>
      <c r="U4175" s="233">
        <v>37411</v>
      </c>
      <c r="V4175" s="233" t="str">
        <f t="shared" si="135"/>
        <v>0604</v>
      </c>
      <c r="W4175" s="4">
        <f t="shared" si="136"/>
        <v>2002</v>
      </c>
    </row>
    <row r="4176" spans="19:23" x14ac:dyDescent="0.2">
      <c r="S4176" s="28" t="s">
        <v>240</v>
      </c>
      <c r="T4176" s="5">
        <v>2002</v>
      </c>
      <c r="U4176" s="233">
        <v>37412</v>
      </c>
      <c r="V4176" s="233" t="str">
        <f t="shared" si="135"/>
        <v>0605</v>
      </c>
      <c r="W4176" s="4">
        <f t="shared" si="136"/>
        <v>2002</v>
      </c>
    </row>
    <row r="4177" spans="19:23" x14ac:dyDescent="0.2">
      <c r="S4177" s="28" t="s">
        <v>241</v>
      </c>
      <c r="T4177" s="5">
        <v>2002</v>
      </c>
      <c r="U4177" s="233">
        <v>37413</v>
      </c>
      <c r="V4177" s="233" t="str">
        <f t="shared" si="135"/>
        <v>0606</v>
      </c>
      <c r="W4177" s="4">
        <f t="shared" si="136"/>
        <v>2002</v>
      </c>
    </row>
    <row r="4178" spans="19:23" x14ac:dyDescent="0.2">
      <c r="S4178" s="28" t="s">
        <v>242</v>
      </c>
      <c r="T4178" s="5">
        <v>2002</v>
      </c>
      <c r="U4178" s="233">
        <v>37414</v>
      </c>
      <c r="V4178" s="233" t="str">
        <f t="shared" si="135"/>
        <v>0607</v>
      </c>
      <c r="W4178" s="4">
        <f t="shared" si="136"/>
        <v>2002</v>
      </c>
    </row>
    <row r="4179" spans="19:23" x14ac:dyDescent="0.2">
      <c r="S4179" s="28" t="s">
        <v>243</v>
      </c>
      <c r="T4179" s="5">
        <v>2002</v>
      </c>
      <c r="U4179" s="233">
        <v>37415</v>
      </c>
      <c r="V4179" s="233" t="str">
        <f t="shared" si="135"/>
        <v>0608</v>
      </c>
      <c r="W4179" s="4">
        <f t="shared" si="136"/>
        <v>2002</v>
      </c>
    </row>
    <row r="4180" spans="19:23" x14ac:dyDescent="0.2">
      <c r="S4180" s="28" t="s">
        <v>244</v>
      </c>
      <c r="T4180" s="5">
        <v>2002</v>
      </c>
      <c r="U4180" s="233">
        <v>37416</v>
      </c>
      <c r="V4180" s="233" t="str">
        <f t="shared" si="135"/>
        <v>0609</v>
      </c>
      <c r="W4180" s="4">
        <f t="shared" si="136"/>
        <v>2002</v>
      </c>
    </row>
    <row r="4181" spans="19:23" x14ac:dyDescent="0.2">
      <c r="S4181" s="28" t="s">
        <v>245</v>
      </c>
      <c r="T4181" s="5">
        <v>2002</v>
      </c>
      <c r="U4181" s="233">
        <v>37417</v>
      </c>
      <c r="V4181" s="233" t="str">
        <f t="shared" si="135"/>
        <v>0610</v>
      </c>
      <c r="W4181" s="4">
        <f t="shared" si="136"/>
        <v>2002</v>
      </c>
    </row>
    <row r="4182" spans="19:23" x14ac:dyDescent="0.2">
      <c r="S4182" s="28" t="s">
        <v>246</v>
      </c>
      <c r="T4182" s="5">
        <v>2002</v>
      </c>
      <c r="U4182" s="233">
        <v>37418</v>
      </c>
      <c r="V4182" s="233" t="str">
        <f t="shared" si="135"/>
        <v>0611</v>
      </c>
      <c r="W4182" s="4">
        <f t="shared" si="136"/>
        <v>2002</v>
      </c>
    </row>
    <row r="4183" spans="19:23" x14ac:dyDescent="0.2">
      <c r="S4183" s="28" t="s">
        <v>247</v>
      </c>
      <c r="T4183" s="5">
        <v>2002</v>
      </c>
      <c r="U4183" s="233">
        <v>37419</v>
      </c>
      <c r="V4183" s="233" t="str">
        <f t="shared" si="135"/>
        <v>0612</v>
      </c>
      <c r="W4183" s="4">
        <f t="shared" si="136"/>
        <v>2002</v>
      </c>
    </row>
    <row r="4184" spans="19:23" x14ac:dyDescent="0.2">
      <c r="S4184" s="28" t="s">
        <v>248</v>
      </c>
      <c r="T4184" s="5">
        <v>2002</v>
      </c>
      <c r="U4184" s="233">
        <v>37420</v>
      </c>
      <c r="V4184" s="233" t="str">
        <f t="shared" si="135"/>
        <v>0613</v>
      </c>
      <c r="W4184" s="4">
        <f t="shared" si="136"/>
        <v>2002</v>
      </c>
    </row>
    <row r="4185" spans="19:23" x14ac:dyDescent="0.2">
      <c r="S4185" s="28" t="s">
        <v>249</v>
      </c>
      <c r="T4185" s="5">
        <v>2002</v>
      </c>
      <c r="U4185" s="233">
        <v>37421</v>
      </c>
      <c r="V4185" s="233" t="str">
        <f t="shared" si="135"/>
        <v>0614</v>
      </c>
      <c r="W4185" s="4">
        <f t="shared" si="136"/>
        <v>2002</v>
      </c>
    </row>
    <row r="4186" spans="19:23" x14ac:dyDescent="0.2">
      <c r="S4186" s="28" t="s">
        <v>250</v>
      </c>
      <c r="T4186" s="5">
        <v>2002</v>
      </c>
      <c r="U4186" s="233">
        <v>37422</v>
      </c>
      <c r="V4186" s="233" t="str">
        <f t="shared" si="135"/>
        <v>0615</v>
      </c>
      <c r="W4186" s="4">
        <f t="shared" si="136"/>
        <v>2002</v>
      </c>
    </row>
    <row r="4187" spans="19:23" x14ac:dyDescent="0.2">
      <c r="S4187" s="28" t="s">
        <v>251</v>
      </c>
      <c r="T4187" s="5">
        <v>2002</v>
      </c>
      <c r="U4187" s="233">
        <v>37423</v>
      </c>
      <c r="V4187" s="233" t="str">
        <f t="shared" si="135"/>
        <v>0616</v>
      </c>
      <c r="W4187" s="4">
        <f t="shared" si="136"/>
        <v>2002</v>
      </c>
    </row>
    <row r="4188" spans="19:23" x14ac:dyDescent="0.2">
      <c r="S4188" s="28" t="s">
        <v>252</v>
      </c>
      <c r="T4188" s="5">
        <v>2002</v>
      </c>
      <c r="U4188" s="233">
        <v>37424</v>
      </c>
      <c r="V4188" s="233" t="str">
        <f t="shared" si="135"/>
        <v>0617</v>
      </c>
      <c r="W4188" s="4">
        <f t="shared" si="136"/>
        <v>2002</v>
      </c>
    </row>
    <row r="4189" spans="19:23" x14ac:dyDescent="0.2">
      <c r="S4189" s="28" t="s">
        <v>253</v>
      </c>
      <c r="T4189" s="5">
        <v>2002</v>
      </c>
      <c r="U4189" s="233">
        <v>37425</v>
      </c>
      <c r="V4189" s="233" t="str">
        <f t="shared" si="135"/>
        <v>0618</v>
      </c>
      <c r="W4189" s="4">
        <f t="shared" si="136"/>
        <v>2002</v>
      </c>
    </row>
    <row r="4190" spans="19:23" x14ac:dyDescent="0.2">
      <c r="S4190" s="28" t="s">
        <v>254</v>
      </c>
      <c r="T4190" s="5">
        <v>2002</v>
      </c>
      <c r="U4190" s="233">
        <v>37426</v>
      </c>
      <c r="V4190" s="233" t="str">
        <f t="shared" si="135"/>
        <v>0619</v>
      </c>
      <c r="W4190" s="4">
        <f t="shared" si="136"/>
        <v>2002</v>
      </c>
    </row>
    <row r="4191" spans="19:23" x14ac:dyDescent="0.2">
      <c r="S4191" s="28" t="s">
        <v>255</v>
      </c>
      <c r="T4191" s="5">
        <v>2002</v>
      </c>
      <c r="U4191" s="233">
        <v>37427</v>
      </c>
      <c r="V4191" s="233" t="str">
        <f t="shared" si="135"/>
        <v>0620</v>
      </c>
      <c r="W4191" s="4">
        <f t="shared" si="136"/>
        <v>2002</v>
      </c>
    </row>
    <row r="4192" spans="19:23" x14ac:dyDescent="0.2">
      <c r="S4192" s="28" t="s">
        <v>256</v>
      </c>
      <c r="T4192" s="5">
        <v>2002</v>
      </c>
      <c r="U4192" s="233">
        <v>37428</v>
      </c>
      <c r="V4192" s="233" t="str">
        <f t="shared" si="135"/>
        <v>0621</v>
      </c>
      <c r="W4192" s="4">
        <f t="shared" si="136"/>
        <v>2002</v>
      </c>
    </row>
    <row r="4193" spans="19:23" x14ac:dyDescent="0.2">
      <c r="S4193" s="28" t="s">
        <v>257</v>
      </c>
      <c r="T4193" s="5">
        <v>2002</v>
      </c>
      <c r="U4193" s="233">
        <v>37429</v>
      </c>
      <c r="V4193" s="233" t="str">
        <f t="shared" si="135"/>
        <v>0622</v>
      </c>
      <c r="W4193" s="4">
        <f t="shared" si="136"/>
        <v>2002</v>
      </c>
    </row>
    <row r="4194" spans="19:23" x14ac:dyDescent="0.2">
      <c r="S4194" s="28" t="s">
        <v>258</v>
      </c>
      <c r="T4194" s="5">
        <v>2002</v>
      </c>
      <c r="U4194" s="233">
        <v>37430</v>
      </c>
      <c r="V4194" s="233" t="str">
        <f t="shared" si="135"/>
        <v>0623</v>
      </c>
      <c r="W4194" s="4">
        <f t="shared" si="136"/>
        <v>2002</v>
      </c>
    </row>
    <row r="4195" spans="19:23" x14ac:dyDescent="0.2">
      <c r="S4195" s="28" t="s">
        <v>259</v>
      </c>
      <c r="T4195" s="5">
        <v>2002</v>
      </c>
      <c r="U4195" s="233">
        <v>37431</v>
      </c>
      <c r="V4195" s="233" t="str">
        <f t="shared" si="135"/>
        <v>0624</v>
      </c>
      <c r="W4195" s="4">
        <f t="shared" si="136"/>
        <v>2002</v>
      </c>
    </row>
    <row r="4196" spans="19:23" x14ac:dyDescent="0.2">
      <c r="S4196" s="28" t="s">
        <v>260</v>
      </c>
      <c r="T4196" s="5">
        <v>2002</v>
      </c>
      <c r="U4196" s="233">
        <v>37432</v>
      </c>
      <c r="V4196" s="233" t="str">
        <f t="shared" si="135"/>
        <v>0625</v>
      </c>
      <c r="W4196" s="4">
        <f t="shared" si="136"/>
        <v>2002</v>
      </c>
    </row>
    <row r="4197" spans="19:23" x14ac:dyDescent="0.2">
      <c r="S4197" s="28" t="s">
        <v>261</v>
      </c>
      <c r="T4197" s="5">
        <v>2002</v>
      </c>
      <c r="U4197" s="233">
        <v>37433</v>
      </c>
      <c r="V4197" s="233" t="str">
        <f t="shared" si="135"/>
        <v>0626</v>
      </c>
      <c r="W4197" s="4">
        <f t="shared" si="136"/>
        <v>2002</v>
      </c>
    </row>
    <row r="4198" spans="19:23" x14ac:dyDescent="0.2">
      <c r="S4198" s="28" t="s">
        <v>262</v>
      </c>
      <c r="T4198" s="5">
        <v>2002</v>
      </c>
      <c r="U4198" s="233">
        <v>37434</v>
      </c>
      <c r="V4198" s="233" t="str">
        <f t="shared" si="135"/>
        <v>0627</v>
      </c>
      <c r="W4198" s="4">
        <f t="shared" si="136"/>
        <v>2002</v>
      </c>
    </row>
    <row r="4199" spans="19:23" x14ac:dyDescent="0.2">
      <c r="S4199" s="28" t="s">
        <v>263</v>
      </c>
      <c r="T4199" s="5">
        <v>2002</v>
      </c>
      <c r="U4199" s="233">
        <v>37435</v>
      </c>
      <c r="V4199" s="233" t="str">
        <f t="shared" si="135"/>
        <v>0628</v>
      </c>
      <c r="W4199" s="4">
        <f t="shared" si="136"/>
        <v>2002</v>
      </c>
    </row>
    <row r="4200" spans="19:23" x14ac:dyDescent="0.2">
      <c r="S4200" s="28" t="s">
        <v>264</v>
      </c>
      <c r="T4200" s="5">
        <v>2002</v>
      </c>
      <c r="U4200" s="233">
        <v>37436</v>
      </c>
      <c r="V4200" s="233" t="str">
        <f t="shared" si="135"/>
        <v>0629</v>
      </c>
      <c r="W4200" s="4">
        <f t="shared" si="136"/>
        <v>2002</v>
      </c>
    </row>
    <row r="4201" spans="19:23" x14ac:dyDescent="0.2">
      <c r="S4201" s="28" t="s">
        <v>265</v>
      </c>
      <c r="T4201" s="5">
        <v>2002</v>
      </c>
      <c r="U4201" s="233">
        <v>37437</v>
      </c>
      <c r="V4201" s="233" t="str">
        <f t="shared" si="135"/>
        <v>0630</v>
      </c>
      <c r="W4201" s="4">
        <f t="shared" si="136"/>
        <v>2002</v>
      </c>
    </row>
    <row r="4202" spans="19:23" x14ac:dyDescent="0.2">
      <c r="S4202" s="28" t="s">
        <v>266</v>
      </c>
      <c r="T4202" s="5">
        <v>2002</v>
      </c>
      <c r="U4202" s="233">
        <v>37438</v>
      </c>
      <c r="V4202" s="233" t="str">
        <f t="shared" si="135"/>
        <v>0701</v>
      </c>
      <c r="W4202" s="4">
        <f t="shared" si="136"/>
        <v>2002</v>
      </c>
    </row>
    <row r="4203" spans="19:23" x14ac:dyDescent="0.2">
      <c r="S4203" s="28" t="s">
        <v>267</v>
      </c>
      <c r="T4203" s="5">
        <v>2002</v>
      </c>
      <c r="U4203" s="233">
        <v>37439</v>
      </c>
      <c r="V4203" s="233" t="str">
        <f t="shared" si="135"/>
        <v>0702</v>
      </c>
      <c r="W4203" s="4">
        <f t="shared" si="136"/>
        <v>2002</v>
      </c>
    </row>
    <row r="4204" spans="19:23" x14ac:dyDescent="0.2">
      <c r="S4204" s="28" t="s">
        <v>268</v>
      </c>
      <c r="T4204" s="5">
        <v>2002</v>
      </c>
      <c r="U4204" s="233">
        <v>37440</v>
      </c>
      <c r="V4204" s="233" t="str">
        <f t="shared" si="135"/>
        <v>0703</v>
      </c>
      <c r="W4204" s="4">
        <f t="shared" si="136"/>
        <v>2002</v>
      </c>
    </row>
    <row r="4205" spans="19:23" x14ac:dyDescent="0.2">
      <c r="S4205" s="28" t="s">
        <v>269</v>
      </c>
      <c r="T4205" s="5">
        <v>2002</v>
      </c>
      <c r="U4205" s="233">
        <v>37441</v>
      </c>
      <c r="V4205" s="233" t="str">
        <f t="shared" si="135"/>
        <v>0704</v>
      </c>
      <c r="W4205" s="4">
        <f t="shared" si="136"/>
        <v>2002</v>
      </c>
    </row>
    <row r="4206" spans="19:23" x14ac:dyDescent="0.2">
      <c r="S4206" s="28" t="s">
        <v>270</v>
      </c>
      <c r="T4206" s="5">
        <v>2002</v>
      </c>
      <c r="U4206" s="233">
        <v>37442</v>
      </c>
      <c r="V4206" s="233" t="str">
        <f t="shared" si="135"/>
        <v>0705</v>
      </c>
      <c r="W4206" s="4">
        <f t="shared" si="136"/>
        <v>2002</v>
      </c>
    </row>
    <row r="4207" spans="19:23" x14ac:dyDescent="0.2">
      <c r="S4207" s="28" t="s">
        <v>271</v>
      </c>
      <c r="T4207" s="5">
        <v>2002</v>
      </c>
      <c r="U4207" s="233">
        <v>37443</v>
      </c>
      <c r="V4207" s="233" t="str">
        <f t="shared" si="135"/>
        <v>0706</v>
      </c>
      <c r="W4207" s="4">
        <f t="shared" si="136"/>
        <v>2002</v>
      </c>
    </row>
    <row r="4208" spans="19:23" x14ac:dyDescent="0.2">
      <c r="S4208" s="28" t="s">
        <v>272</v>
      </c>
      <c r="T4208" s="5">
        <v>2002</v>
      </c>
      <c r="U4208" s="233">
        <v>37444</v>
      </c>
      <c r="V4208" s="233" t="str">
        <f t="shared" si="135"/>
        <v>0707</v>
      </c>
      <c r="W4208" s="4">
        <f t="shared" si="136"/>
        <v>2002</v>
      </c>
    </row>
    <row r="4209" spans="19:23" x14ac:dyDescent="0.2">
      <c r="S4209" s="28" t="s">
        <v>273</v>
      </c>
      <c r="T4209" s="5">
        <v>2002</v>
      </c>
      <c r="U4209" s="233">
        <v>37445</v>
      </c>
      <c r="V4209" s="233" t="str">
        <f t="shared" si="135"/>
        <v>0708</v>
      </c>
      <c r="W4209" s="4">
        <f t="shared" si="136"/>
        <v>2002</v>
      </c>
    </row>
    <row r="4210" spans="19:23" x14ac:dyDescent="0.2">
      <c r="S4210" s="28" t="s">
        <v>274</v>
      </c>
      <c r="T4210" s="5">
        <v>2002</v>
      </c>
      <c r="U4210" s="233">
        <v>37446</v>
      </c>
      <c r="V4210" s="233" t="str">
        <f t="shared" si="135"/>
        <v>0709</v>
      </c>
      <c r="W4210" s="4">
        <f t="shared" si="136"/>
        <v>2002</v>
      </c>
    </row>
    <row r="4211" spans="19:23" x14ac:dyDescent="0.2">
      <c r="S4211" s="28" t="s">
        <v>275</v>
      </c>
      <c r="T4211" s="5">
        <v>2002</v>
      </c>
      <c r="U4211" s="233">
        <v>37447</v>
      </c>
      <c r="V4211" s="233" t="str">
        <f t="shared" si="135"/>
        <v>0710</v>
      </c>
      <c r="W4211" s="4">
        <f t="shared" si="136"/>
        <v>2002</v>
      </c>
    </row>
    <row r="4212" spans="19:23" x14ac:dyDescent="0.2">
      <c r="S4212" s="28" t="s">
        <v>276</v>
      </c>
      <c r="T4212" s="5">
        <v>2002</v>
      </c>
      <c r="U4212" s="233">
        <v>37448</v>
      </c>
      <c r="V4212" s="233" t="str">
        <f t="shared" si="135"/>
        <v>0711</v>
      </c>
      <c r="W4212" s="4">
        <f t="shared" si="136"/>
        <v>2002</v>
      </c>
    </row>
    <row r="4213" spans="19:23" x14ac:dyDescent="0.2">
      <c r="S4213" s="28" t="s">
        <v>277</v>
      </c>
      <c r="T4213" s="5">
        <v>2002</v>
      </c>
      <c r="U4213" s="233">
        <v>37449</v>
      </c>
      <c r="V4213" s="233" t="str">
        <f t="shared" si="135"/>
        <v>0712</v>
      </c>
      <c r="W4213" s="4">
        <f t="shared" si="136"/>
        <v>2002</v>
      </c>
    </row>
    <row r="4214" spans="19:23" x14ac:dyDescent="0.2">
      <c r="S4214" s="28" t="s">
        <v>278</v>
      </c>
      <c r="T4214" s="5">
        <v>2002</v>
      </c>
      <c r="U4214" s="233">
        <v>37450</v>
      </c>
      <c r="V4214" s="233" t="str">
        <f t="shared" si="135"/>
        <v>0713</v>
      </c>
      <c r="W4214" s="4">
        <f t="shared" si="136"/>
        <v>2002</v>
      </c>
    </row>
    <row r="4215" spans="19:23" x14ac:dyDescent="0.2">
      <c r="S4215" s="28" t="s">
        <v>279</v>
      </c>
      <c r="T4215" s="5">
        <v>2002</v>
      </c>
      <c r="U4215" s="233">
        <v>37451</v>
      </c>
      <c r="V4215" s="233" t="str">
        <f t="shared" si="135"/>
        <v>0714</v>
      </c>
      <c r="W4215" s="4">
        <f t="shared" si="136"/>
        <v>2002</v>
      </c>
    </row>
    <row r="4216" spans="19:23" x14ac:dyDescent="0.2">
      <c r="S4216" s="28" t="s">
        <v>280</v>
      </c>
      <c r="T4216" s="5">
        <v>2002</v>
      </c>
      <c r="U4216" s="233">
        <v>37452</v>
      </c>
      <c r="V4216" s="233" t="str">
        <f t="shared" si="135"/>
        <v>0715</v>
      </c>
      <c r="W4216" s="4">
        <f t="shared" si="136"/>
        <v>2002</v>
      </c>
    </row>
    <row r="4217" spans="19:23" x14ac:dyDescent="0.2">
      <c r="S4217" s="28" t="s">
        <v>281</v>
      </c>
      <c r="T4217" s="5">
        <v>2002</v>
      </c>
      <c r="U4217" s="233">
        <v>37453</v>
      </c>
      <c r="V4217" s="233" t="str">
        <f t="shared" si="135"/>
        <v>0716</v>
      </c>
      <c r="W4217" s="4">
        <f t="shared" si="136"/>
        <v>2002</v>
      </c>
    </row>
    <row r="4218" spans="19:23" x14ac:dyDescent="0.2">
      <c r="S4218" s="28" t="s">
        <v>282</v>
      </c>
      <c r="T4218" s="5">
        <v>2002</v>
      </c>
      <c r="U4218" s="233">
        <v>37454</v>
      </c>
      <c r="V4218" s="233" t="str">
        <f t="shared" si="135"/>
        <v>0717</v>
      </c>
      <c r="W4218" s="4">
        <f t="shared" si="136"/>
        <v>2002</v>
      </c>
    </row>
    <row r="4219" spans="19:23" x14ac:dyDescent="0.2">
      <c r="S4219" s="28" t="s">
        <v>283</v>
      </c>
      <c r="T4219" s="5">
        <v>2002</v>
      </c>
      <c r="U4219" s="233">
        <v>37455</v>
      </c>
      <c r="V4219" s="233" t="str">
        <f t="shared" si="135"/>
        <v>0718</v>
      </c>
      <c r="W4219" s="4">
        <f t="shared" si="136"/>
        <v>2002</v>
      </c>
    </row>
    <row r="4220" spans="19:23" x14ac:dyDescent="0.2">
      <c r="S4220" s="28" t="s">
        <v>284</v>
      </c>
      <c r="T4220" s="5">
        <v>2002</v>
      </c>
      <c r="U4220" s="233">
        <v>37456</v>
      </c>
      <c r="V4220" s="233" t="str">
        <f t="shared" si="135"/>
        <v>0719</v>
      </c>
      <c r="W4220" s="4">
        <f t="shared" si="136"/>
        <v>2002</v>
      </c>
    </row>
    <row r="4221" spans="19:23" x14ac:dyDescent="0.2">
      <c r="S4221" s="28" t="s">
        <v>285</v>
      </c>
      <c r="T4221" s="5">
        <v>2002</v>
      </c>
      <c r="U4221" s="233">
        <v>37457</v>
      </c>
      <c r="V4221" s="233" t="str">
        <f t="shared" si="135"/>
        <v>0720</v>
      </c>
      <c r="W4221" s="4">
        <f t="shared" si="136"/>
        <v>2002</v>
      </c>
    </row>
    <row r="4222" spans="19:23" x14ac:dyDescent="0.2">
      <c r="S4222" s="28" t="s">
        <v>286</v>
      </c>
      <c r="T4222" s="5">
        <v>2002</v>
      </c>
      <c r="U4222" s="233">
        <v>37458</v>
      </c>
      <c r="V4222" s="233" t="str">
        <f t="shared" si="135"/>
        <v>0721</v>
      </c>
      <c r="W4222" s="4">
        <f t="shared" si="136"/>
        <v>2002</v>
      </c>
    </row>
    <row r="4223" spans="19:23" x14ac:dyDescent="0.2">
      <c r="S4223" s="28" t="s">
        <v>287</v>
      </c>
      <c r="T4223" s="5">
        <v>2002</v>
      </c>
      <c r="U4223" s="233">
        <v>37459</v>
      </c>
      <c r="V4223" s="233" t="str">
        <f t="shared" si="135"/>
        <v>0722</v>
      </c>
      <c r="W4223" s="4">
        <f t="shared" si="136"/>
        <v>2002</v>
      </c>
    </row>
    <row r="4224" spans="19:23" x14ac:dyDescent="0.2">
      <c r="S4224" s="28" t="s">
        <v>288</v>
      </c>
      <c r="T4224" s="5">
        <v>2002</v>
      </c>
      <c r="U4224" s="233">
        <v>37460</v>
      </c>
      <c r="V4224" s="233" t="str">
        <f t="shared" si="135"/>
        <v>0723</v>
      </c>
      <c r="W4224" s="4">
        <f t="shared" si="136"/>
        <v>2002</v>
      </c>
    </row>
    <row r="4225" spans="19:23" x14ac:dyDescent="0.2">
      <c r="S4225" s="28" t="s">
        <v>289</v>
      </c>
      <c r="T4225" s="5">
        <v>2002</v>
      </c>
      <c r="U4225" s="233">
        <v>37461</v>
      </c>
      <c r="V4225" s="233" t="str">
        <f t="shared" si="135"/>
        <v>0724</v>
      </c>
      <c r="W4225" s="4">
        <f t="shared" si="136"/>
        <v>2002</v>
      </c>
    </row>
    <row r="4226" spans="19:23" x14ac:dyDescent="0.2">
      <c r="S4226" s="28" t="s">
        <v>290</v>
      </c>
      <c r="T4226" s="5">
        <v>2002</v>
      </c>
      <c r="U4226" s="233">
        <v>37462</v>
      </c>
      <c r="V4226" s="233" t="str">
        <f t="shared" si="135"/>
        <v>0725</v>
      </c>
      <c r="W4226" s="4">
        <f t="shared" si="136"/>
        <v>2002</v>
      </c>
    </row>
    <row r="4227" spans="19:23" x14ac:dyDescent="0.2">
      <c r="S4227" s="28" t="s">
        <v>291</v>
      </c>
      <c r="T4227" s="5">
        <v>2002</v>
      </c>
      <c r="U4227" s="233">
        <v>37463</v>
      </c>
      <c r="V4227" s="233" t="str">
        <f t="shared" si="135"/>
        <v>0726</v>
      </c>
      <c r="W4227" s="4">
        <f t="shared" si="136"/>
        <v>2002</v>
      </c>
    </row>
    <row r="4228" spans="19:23" x14ac:dyDescent="0.2">
      <c r="S4228" s="28" t="s">
        <v>292</v>
      </c>
      <c r="T4228" s="5">
        <v>2002</v>
      </c>
      <c r="U4228" s="233">
        <v>37464</v>
      </c>
      <c r="V4228" s="233" t="str">
        <f t="shared" ref="V4228:V4291" si="137">TEXT(MONTH(U4228),"00") &amp;TEXT(DAY(U4228),"00")</f>
        <v>0727</v>
      </c>
      <c r="W4228" s="4">
        <f t="shared" ref="W4228:W4291" si="138">YEAR(U4228)</f>
        <v>2002</v>
      </c>
    </row>
    <row r="4229" spans="19:23" x14ac:dyDescent="0.2">
      <c r="S4229" s="28" t="s">
        <v>293</v>
      </c>
      <c r="T4229" s="5">
        <v>2002</v>
      </c>
      <c r="U4229" s="233">
        <v>37465</v>
      </c>
      <c r="V4229" s="233" t="str">
        <f t="shared" si="137"/>
        <v>0728</v>
      </c>
      <c r="W4229" s="4">
        <f t="shared" si="138"/>
        <v>2002</v>
      </c>
    </row>
    <row r="4230" spans="19:23" x14ac:dyDescent="0.2">
      <c r="S4230" s="28" t="s">
        <v>294</v>
      </c>
      <c r="T4230" s="5">
        <v>2002</v>
      </c>
      <c r="U4230" s="233">
        <v>37466</v>
      </c>
      <c r="V4230" s="233" t="str">
        <f t="shared" si="137"/>
        <v>0729</v>
      </c>
      <c r="W4230" s="4">
        <f t="shared" si="138"/>
        <v>2002</v>
      </c>
    </row>
    <row r="4231" spans="19:23" x14ac:dyDescent="0.2">
      <c r="S4231" s="28" t="s">
        <v>295</v>
      </c>
      <c r="T4231" s="5">
        <v>2002</v>
      </c>
      <c r="U4231" s="233">
        <v>37467</v>
      </c>
      <c r="V4231" s="233" t="str">
        <f t="shared" si="137"/>
        <v>0730</v>
      </c>
      <c r="W4231" s="4">
        <f t="shared" si="138"/>
        <v>2002</v>
      </c>
    </row>
    <row r="4232" spans="19:23" x14ac:dyDescent="0.2">
      <c r="S4232" s="28" t="s">
        <v>296</v>
      </c>
      <c r="T4232" s="5">
        <v>2002</v>
      </c>
      <c r="U4232" s="233">
        <v>37468</v>
      </c>
      <c r="V4232" s="233" t="str">
        <f t="shared" si="137"/>
        <v>0731</v>
      </c>
      <c r="W4232" s="4">
        <f t="shared" si="138"/>
        <v>2002</v>
      </c>
    </row>
    <row r="4233" spans="19:23" x14ac:dyDescent="0.2">
      <c r="S4233" s="28" t="s">
        <v>297</v>
      </c>
      <c r="T4233" s="5">
        <v>2002</v>
      </c>
      <c r="U4233" s="233">
        <v>37469</v>
      </c>
      <c r="V4233" s="233" t="str">
        <f t="shared" si="137"/>
        <v>0801</v>
      </c>
      <c r="W4233" s="4">
        <f t="shared" si="138"/>
        <v>2002</v>
      </c>
    </row>
    <row r="4234" spans="19:23" x14ac:dyDescent="0.2">
      <c r="S4234" s="28" t="s">
        <v>298</v>
      </c>
      <c r="T4234" s="5">
        <v>2002</v>
      </c>
      <c r="U4234" s="233">
        <v>37470</v>
      </c>
      <c r="V4234" s="233" t="str">
        <f t="shared" si="137"/>
        <v>0802</v>
      </c>
      <c r="W4234" s="4">
        <f t="shared" si="138"/>
        <v>2002</v>
      </c>
    </row>
    <row r="4235" spans="19:23" x14ac:dyDescent="0.2">
      <c r="S4235" s="28" t="s">
        <v>299</v>
      </c>
      <c r="T4235" s="5">
        <v>2002</v>
      </c>
      <c r="U4235" s="233">
        <v>37471</v>
      </c>
      <c r="V4235" s="233" t="str">
        <f t="shared" si="137"/>
        <v>0803</v>
      </c>
      <c r="W4235" s="4">
        <f t="shared" si="138"/>
        <v>2002</v>
      </c>
    </row>
    <row r="4236" spans="19:23" x14ac:dyDescent="0.2">
      <c r="S4236" s="28" t="s">
        <v>300</v>
      </c>
      <c r="T4236" s="5">
        <v>2002</v>
      </c>
      <c r="U4236" s="233">
        <v>37472</v>
      </c>
      <c r="V4236" s="233" t="str">
        <f t="shared" si="137"/>
        <v>0804</v>
      </c>
      <c r="W4236" s="4">
        <f t="shared" si="138"/>
        <v>2002</v>
      </c>
    </row>
    <row r="4237" spans="19:23" x14ac:dyDescent="0.2">
      <c r="S4237" s="28" t="s">
        <v>301</v>
      </c>
      <c r="T4237" s="5">
        <v>2002</v>
      </c>
      <c r="U4237" s="233">
        <v>37473</v>
      </c>
      <c r="V4237" s="233" t="str">
        <f t="shared" si="137"/>
        <v>0805</v>
      </c>
      <c r="W4237" s="4">
        <f t="shared" si="138"/>
        <v>2002</v>
      </c>
    </row>
    <row r="4238" spans="19:23" x14ac:dyDescent="0.2">
      <c r="S4238" s="28" t="s">
        <v>302</v>
      </c>
      <c r="T4238" s="5">
        <v>2002</v>
      </c>
      <c r="U4238" s="233">
        <v>37474</v>
      </c>
      <c r="V4238" s="233" t="str">
        <f t="shared" si="137"/>
        <v>0806</v>
      </c>
      <c r="W4238" s="4">
        <f t="shared" si="138"/>
        <v>2002</v>
      </c>
    </row>
    <row r="4239" spans="19:23" x14ac:dyDescent="0.2">
      <c r="S4239" s="28" t="s">
        <v>303</v>
      </c>
      <c r="T4239" s="5">
        <v>2002</v>
      </c>
      <c r="U4239" s="233">
        <v>37475</v>
      </c>
      <c r="V4239" s="233" t="str">
        <f t="shared" si="137"/>
        <v>0807</v>
      </c>
      <c r="W4239" s="4">
        <f t="shared" si="138"/>
        <v>2002</v>
      </c>
    </row>
    <row r="4240" spans="19:23" x14ac:dyDescent="0.2">
      <c r="S4240" s="28" t="s">
        <v>304</v>
      </c>
      <c r="T4240" s="5">
        <v>2002</v>
      </c>
      <c r="U4240" s="233">
        <v>37476</v>
      </c>
      <c r="V4240" s="233" t="str">
        <f t="shared" si="137"/>
        <v>0808</v>
      </c>
      <c r="W4240" s="4">
        <f t="shared" si="138"/>
        <v>2002</v>
      </c>
    </row>
    <row r="4241" spans="19:23" x14ac:dyDescent="0.2">
      <c r="S4241" s="28" t="s">
        <v>305</v>
      </c>
      <c r="T4241" s="5">
        <v>2002</v>
      </c>
      <c r="U4241" s="233">
        <v>37477</v>
      </c>
      <c r="V4241" s="233" t="str">
        <f t="shared" si="137"/>
        <v>0809</v>
      </c>
      <c r="W4241" s="4">
        <f t="shared" si="138"/>
        <v>2002</v>
      </c>
    </row>
    <row r="4242" spans="19:23" x14ac:dyDescent="0.2">
      <c r="S4242" s="28" t="s">
        <v>306</v>
      </c>
      <c r="T4242" s="5">
        <v>2002</v>
      </c>
      <c r="U4242" s="233">
        <v>37478</v>
      </c>
      <c r="V4242" s="233" t="str">
        <f t="shared" si="137"/>
        <v>0810</v>
      </c>
      <c r="W4242" s="4">
        <f t="shared" si="138"/>
        <v>2002</v>
      </c>
    </row>
    <row r="4243" spans="19:23" x14ac:dyDescent="0.2">
      <c r="S4243" s="28" t="s">
        <v>307</v>
      </c>
      <c r="T4243" s="5">
        <v>2002</v>
      </c>
      <c r="U4243" s="233">
        <v>37479</v>
      </c>
      <c r="V4243" s="233" t="str">
        <f t="shared" si="137"/>
        <v>0811</v>
      </c>
      <c r="W4243" s="4">
        <f t="shared" si="138"/>
        <v>2002</v>
      </c>
    </row>
    <row r="4244" spans="19:23" x14ac:dyDescent="0.2">
      <c r="S4244" s="28" t="s">
        <v>308</v>
      </c>
      <c r="T4244" s="5">
        <v>2002</v>
      </c>
      <c r="U4244" s="233">
        <v>37480</v>
      </c>
      <c r="V4244" s="233" t="str">
        <f t="shared" si="137"/>
        <v>0812</v>
      </c>
      <c r="W4244" s="4">
        <f t="shared" si="138"/>
        <v>2002</v>
      </c>
    </row>
    <row r="4245" spans="19:23" x14ac:dyDescent="0.2">
      <c r="S4245" s="28" t="s">
        <v>309</v>
      </c>
      <c r="T4245" s="5">
        <v>2002</v>
      </c>
      <c r="U4245" s="233">
        <v>37481</v>
      </c>
      <c r="V4245" s="233" t="str">
        <f t="shared" si="137"/>
        <v>0813</v>
      </c>
      <c r="W4245" s="4">
        <f t="shared" si="138"/>
        <v>2002</v>
      </c>
    </row>
    <row r="4246" spans="19:23" x14ac:dyDescent="0.2">
      <c r="S4246" s="28" t="s">
        <v>310</v>
      </c>
      <c r="T4246" s="5">
        <v>2002</v>
      </c>
      <c r="U4246" s="233">
        <v>37482</v>
      </c>
      <c r="V4246" s="233" t="str">
        <f t="shared" si="137"/>
        <v>0814</v>
      </c>
      <c r="W4246" s="4">
        <f t="shared" si="138"/>
        <v>2002</v>
      </c>
    </row>
    <row r="4247" spans="19:23" x14ac:dyDescent="0.2">
      <c r="S4247" s="28" t="s">
        <v>311</v>
      </c>
      <c r="T4247" s="5">
        <v>2002</v>
      </c>
      <c r="U4247" s="233">
        <v>37483</v>
      </c>
      <c r="V4247" s="233" t="str">
        <f t="shared" si="137"/>
        <v>0815</v>
      </c>
      <c r="W4247" s="4">
        <f t="shared" si="138"/>
        <v>2002</v>
      </c>
    </row>
    <row r="4248" spans="19:23" x14ac:dyDescent="0.2">
      <c r="S4248" s="28" t="s">
        <v>312</v>
      </c>
      <c r="T4248" s="5">
        <v>2002</v>
      </c>
      <c r="U4248" s="233">
        <v>37484</v>
      </c>
      <c r="V4248" s="233" t="str">
        <f t="shared" si="137"/>
        <v>0816</v>
      </c>
      <c r="W4248" s="4">
        <f t="shared" si="138"/>
        <v>2002</v>
      </c>
    </row>
    <row r="4249" spans="19:23" x14ac:dyDescent="0.2">
      <c r="S4249" s="28" t="s">
        <v>313</v>
      </c>
      <c r="T4249" s="5">
        <v>2002</v>
      </c>
      <c r="U4249" s="233">
        <v>37485</v>
      </c>
      <c r="V4249" s="233" t="str">
        <f t="shared" si="137"/>
        <v>0817</v>
      </c>
      <c r="W4249" s="4">
        <f t="shared" si="138"/>
        <v>2002</v>
      </c>
    </row>
    <row r="4250" spans="19:23" x14ac:dyDescent="0.2">
      <c r="S4250" s="28" t="s">
        <v>314</v>
      </c>
      <c r="T4250" s="5">
        <v>2002</v>
      </c>
      <c r="U4250" s="233">
        <v>37486</v>
      </c>
      <c r="V4250" s="233" t="str">
        <f t="shared" si="137"/>
        <v>0818</v>
      </c>
      <c r="W4250" s="4">
        <f t="shared" si="138"/>
        <v>2002</v>
      </c>
    </row>
    <row r="4251" spans="19:23" x14ac:dyDescent="0.2">
      <c r="S4251" s="28" t="s">
        <v>315</v>
      </c>
      <c r="T4251" s="5">
        <v>2002</v>
      </c>
      <c r="U4251" s="233">
        <v>37487</v>
      </c>
      <c r="V4251" s="233" t="str">
        <f t="shared" si="137"/>
        <v>0819</v>
      </c>
      <c r="W4251" s="4">
        <f t="shared" si="138"/>
        <v>2002</v>
      </c>
    </row>
    <row r="4252" spans="19:23" x14ac:dyDescent="0.2">
      <c r="S4252" s="28" t="s">
        <v>316</v>
      </c>
      <c r="T4252" s="5">
        <v>2002</v>
      </c>
      <c r="U4252" s="233">
        <v>37488</v>
      </c>
      <c r="V4252" s="233" t="str">
        <f t="shared" si="137"/>
        <v>0820</v>
      </c>
      <c r="W4252" s="4">
        <f t="shared" si="138"/>
        <v>2002</v>
      </c>
    </row>
    <row r="4253" spans="19:23" x14ac:dyDescent="0.2">
      <c r="S4253" s="28" t="s">
        <v>317</v>
      </c>
      <c r="T4253" s="5">
        <v>2002</v>
      </c>
      <c r="U4253" s="233">
        <v>37489</v>
      </c>
      <c r="V4253" s="233" t="str">
        <f t="shared" si="137"/>
        <v>0821</v>
      </c>
      <c r="W4253" s="4">
        <f t="shared" si="138"/>
        <v>2002</v>
      </c>
    </row>
    <row r="4254" spans="19:23" x14ac:dyDescent="0.2">
      <c r="S4254" s="28" t="s">
        <v>318</v>
      </c>
      <c r="T4254" s="5">
        <v>2002</v>
      </c>
      <c r="U4254" s="233">
        <v>37490</v>
      </c>
      <c r="V4254" s="233" t="str">
        <f t="shared" si="137"/>
        <v>0822</v>
      </c>
      <c r="W4254" s="4">
        <f t="shared" si="138"/>
        <v>2002</v>
      </c>
    </row>
    <row r="4255" spans="19:23" x14ac:dyDescent="0.2">
      <c r="S4255" s="28" t="s">
        <v>319</v>
      </c>
      <c r="T4255" s="5">
        <v>2002</v>
      </c>
      <c r="U4255" s="233">
        <v>37491</v>
      </c>
      <c r="V4255" s="233" t="str">
        <f t="shared" si="137"/>
        <v>0823</v>
      </c>
      <c r="W4255" s="4">
        <f t="shared" si="138"/>
        <v>2002</v>
      </c>
    </row>
    <row r="4256" spans="19:23" x14ac:dyDescent="0.2">
      <c r="S4256" s="28" t="s">
        <v>320</v>
      </c>
      <c r="T4256" s="5">
        <v>2002</v>
      </c>
      <c r="U4256" s="233">
        <v>37492</v>
      </c>
      <c r="V4256" s="233" t="str">
        <f t="shared" si="137"/>
        <v>0824</v>
      </c>
      <c r="W4256" s="4">
        <f t="shared" si="138"/>
        <v>2002</v>
      </c>
    </row>
    <row r="4257" spans="19:23" x14ac:dyDescent="0.2">
      <c r="S4257" s="28" t="s">
        <v>321</v>
      </c>
      <c r="T4257" s="5">
        <v>2002</v>
      </c>
      <c r="U4257" s="233">
        <v>37493</v>
      </c>
      <c r="V4257" s="233" t="str">
        <f t="shared" si="137"/>
        <v>0825</v>
      </c>
      <c r="W4257" s="4">
        <f t="shared" si="138"/>
        <v>2002</v>
      </c>
    </row>
    <row r="4258" spans="19:23" x14ac:dyDescent="0.2">
      <c r="S4258" s="28" t="s">
        <v>322</v>
      </c>
      <c r="T4258" s="5">
        <v>2002</v>
      </c>
      <c r="U4258" s="233">
        <v>37494</v>
      </c>
      <c r="V4258" s="233" t="str">
        <f t="shared" si="137"/>
        <v>0826</v>
      </c>
      <c r="W4258" s="4">
        <f t="shared" si="138"/>
        <v>2002</v>
      </c>
    </row>
    <row r="4259" spans="19:23" x14ac:dyDescent="0.2">
      <c r="S4259" s="28" t="s">
        <v>323</v>
      </c>
      <c r="T4259" s="5">
        <v>2002</v>
      </c>
      <c r="U4259" s="233">
        <v>37495</v>
      </c>
      <c r="V4259" s="233" t="str">
        <f t="shared" si="137"/>
        <v>0827</v>
      </c>
      <c r="W4259" s="4">
        <f t="shared" si="138"/>
        <v>2002</v>
      </c>
    </row>
    <row r="4260" spans="19:23" x14ac:dyDescent="0.2">
      <c r="S4260" s="28" t="s">
        <v>324</v>
      </c>
      <c r="T4260" s="5">
        <v>2002</v>
      </c>
      <c r="U4260" s="233">
        <v>37496</v>
      </c>
      <c r="V4260" s="233" t="str">
        <f t="shared" si="137"/>
        <v>0828</v>
      </c>
      <c r="W4260" s="4">
        <f t="shared" si="138"/>
        <v>2002</v>
      </c>
    </row>
    <row r="4261" spans="19:23" x14ac:dyDescent="0.2">
      <c r="S4261" s="28" t="s">
        <v>325</v>
      </c>
      <c r="T4261" s="5">
        <v>2002</v>
      </c>
      <c r="U4261" s="233">
        <v>37497</v>
      </c>
      <c r="V4261" s="233" t="str">
        <f t="shared" si="137"/>
        <v>0829</v>
      </c>
      <c r="W4261" s="4">
        <f t="shared" si="138"/>
        <v>2002</v>
      </c>
    </row>
    <row r="4262" spans="19:23" x14ac:dyDescent="0.2">
      <c r="S4262" s="28" t="s">
        <v>326</v>
      </c>
      <c r="T4262" s="5">
        <v>2002</v>
      </c>
      <c r="U4262" s="233">
        <v>37498</v>
      </c>
      <c r="V4262" s="233" t="str">
        <f t="shared" si="137"/>
        <v>0830</v>
      </c>
      <c r="W4262" s="4">
        <f t="shared" si="138"/>
        <v>2002</v>
      </c>
    </row>
    <row r="4263" spans="19:23" x14ac:dyDescent="0.2">
      <c r="S4263" s="28" t="s">
        <v>327</v>
      </c>
      <c r="T4263" s="5">
        <v>2002</v>
      </c>
      <c r="U4263" s="233">
        <v>37499</v>
      </c>
      <c r="V4263" s="233" t="str">
        <f t="shared" si="137"/>
        <v>0831</v>
      </c>
      <c r="W4263" s="4">
        <f t="shared" si="138"/>
        <v>2002</v>
      </c>
    </row>
    <row r="4264" spans="19:23" x14ac:dyDescent="0.2">
      <c r="S4264" s="28" t="s">
        <v>328</v>
      </c>
      <c r="T4264" s="5">
        <v>2002</v>
      </c>
      <c r="U4264" s="233">
        <v>37500</v>
      </c>
      <c r="V4264" s="233" t="str">
        <f t="shared" si="137"/>
        <v>0901</v>
      </c>
      <c r="W4264" s="4">
        <f t="shared" si="138"/>
        <v>2002</v>
      </c>
    </row>
    <row r="4265" spans="19:23" x14ac:dyDescent="0.2">
      <c r="S4265" s="28" t="s">
        <v>329</v>
      </c>
      <c r="T4265" s="5">
        <v>2002</v>
      </c>
      <c r="U4265" s="233">
        <v>37501</v>
      </c>
      <c r="V4265" s="233" t="str">
        <f t="shared" si="137"/>
        <v>0902</v>
      </c>
      <c r="W4265" s="4">
        <f t="shared" si="138"/>
        <v>2002</v>
      </c>
    </row>
    <row r="4266" spans="19:23" x14ac:dyDescent="0.2">
      <c r="S4266" s="28" t="s">
        <v>330</v>
      </c>
      <c r="T4266" s="5">
        <v>2002</v>
      </c>
      <c r="U4266" s="233">
        <v>37502</v>
      </c>
      <c r="V4266" s="233" t="str">
        <f t="shared" si="137"/>
        <v>0903</v>
      </c>
      <c r="W4266" s="4">
        <f t="shared" si="138"/>
        <v>2002</v>
      </c>
    </row>
    <row r="4267" spans="19:23" x14ac:dyDescent="0.2">
      <c r="S4267" s="28" t="s">
        <v>331</v>
      </c>
      <c r="T4267" s="5">
        <v>2002</v>
      </c>
      <c r="U4267" s="233">
        <v>37503</v>
      </c>
      <c r="V4267" s="233" t="str">
        <f t="shared" si="137"/>
        <v>0904</v>
      </c>
      <c r="W4267" s="4">
        <f t="shared" si="138"/>
        <v>2002</v>
      </c>
    </row>
    <row r="4268" spans="19:23" x14ac:dyDescent="0.2">
      <c r="S4268" s="28" t="s">
        <v>332</v>
      </c>
      <c r="T4268" s="5">
        <v>2002</v>
      </c>
      <c r="U4268" s="233">
        <v>37504</v>
      </c>
      <c r="V4268" s="233" t="str">
        <f t="shared" si="137"/>
        <v>0905</v>
      </c>
      <c r="W4268" s="4">
        <f t="shared" si="138"/>
        <v>2002</v>
      </c>
    </row>
    <row r="4269" spans="19:23" x14ac:dyDescent="0.2">
      <c r="S4269" s="28" t="s">
        <v>333</v>
      </c>
      <c r="T4269" s="5">
        <v>2002</v>
      </c>
      <c r="U4269" s="233">
        <v>37505</v>
      </c>
      <c r="V4269" s="233" t="str">
        <f t="shared" si="137"/>
        <v>0906</v>
      </c>
      <c r="W4269" s="4">
        <f t="shared" si="138"/>
        <v>2002</v>
      </c>
    </row>
    <row r="4270" spans="19:23" x14ac:dyDescent="0.2">
      <c r="S4270" s="28" t="s">
        <v>334</v>
      </c>
      <c r="T4270" s="5">
        <v>2002</v>
      </c>
      <c r="U4270" s="233">
        <v>37506</v>
      </c>
      <c r="V4270" s="233" t="str">
        <f t="shared" si="137"/>
        <v>0907</v>
      </c>
      <c r="W4270" s="4">
        <f t="shared" si="138"/>
        <v>2002</v>
      </c>
    </row>
    <row r="4271" spans="19:23" x14ac:dyDescent="0.2">
      <c r="S4271" s="28" t="s">
        <v>335</v>
      </c>
      <c r="T4271" s="5">
        <v>2002</v>
      </c>
      <c r="U4271" s="233">
        <v>37507</v>
      </c>
      <c r="V4271" s="233" t="str">
        <f t="shared" si="137"/>
        <v>0908</v>
      </c>
      <c r="W4271" s="4">
        <f t="shared" si="138"/>
        <v>2002</v>
      </c>
    </row>
    <row r="4272" spans="19:23" x14ac:dyDescent="0.2">
      <c r="S4272" s="28" t="s">
        <v>336</v>
      </c>
      <c r="T4272" s="5">
        <v>2002</v>
      </c>
      <c r="U4272" s="233">
        <v>37508</v>
      </c>
      <c r="V4272" s="233" t="str">
        <f t="shared" si="137"/>
        <v>0909</v>
      </c>
      <c r="W4272" s="4">
        <f t="shared" si="138"/>
        <v>2002</v>
      </c>
    </row>
    <row r="4273" spans="19:23" x14ac:dyDescent="0.2">
      <c r="S4273" s="28" t="s">
        <v>337</v>
      </c>
      <c r="T4273" s="5">
        <v>2002</v>
      </c>
      <c r="U4273" s="233">
        <v>37509</v>
      </c>
      <c r="V4273" s="233" t="str">
        <f t="shared" si="137"/>
        <v>0910</v>
      </c>
      <c r="W4273" s="4">
        <f t="shared" si="138"/>
        <v>2002</v>
      </c>
    </row>
    <row r="4274" spans="19:23" x14ac:dyDescent="0.2">
      <c r="S4274" s="28" t="s">
        <v>338</v>
      </c>
      <c r="T4274" s="5">
        <v>2002</v>
      </c>
      <c r="U4274" s="233">
        <v>37510</v>
      </c>
      <c r="V4274" s="233" t="str">
        <f t="shared" si="137"/>
        <v>0911</v>
      </c>
      <c r="W4274" s="4">
        <f t="shared" si="138"/>
        <v>2002</v>
      </c>
    </row>
    <row r="4275" spans="19:23" x14ac:dyDescent="0.2">
      <c r="S4275" s="28" t="s">
        <v>339</v>
      </c>
      <c r="T4275" s="5">
        <v>2002</v>
      </c>
      <c r="U4275" s="233">
        <v>37511</v>
      </c>
      <c r="V4275" s="233" t="str">
        <f t="shared" si="137"/>
        <v>0912</v>
      </c>
      <c r="W4275" s="4">
        <f t="shared" si="138"/>
        <v>2002</v>
      </c>
    </row>
    <row r="4276" spans="19:23" x14ac:dyDescent="0.2">
      <c r="S4276" s="28" t="s">
        <v>340</v>
      </c>
      <c r="T4276" s="5">
        <v>2002</v>
      </c>
      <c r="U4276" s="233">
        <v>37512</v>
      </c>
      <c r="V4276" s="233" t="str">
        <f t="shared" si="137"/>
        <v>0913</v>
      </c>
      <c r="W4276" s="4">
        <f t="shared" si="138"/>
        <v>2002</v>
      </c>
    </row>
    <row r="4277" spans="19:23" x14ac:dyDescent="0.2">
      <c r="S4277" s="28" t="s">
        <v>341</v>
      </c>
      <c r="T4277" s="5">
        <v>2002</v>
      </c>
      <c r="U4277" s="233">
        <v>37513</v>
      </c>
      <c r="V4277" s="233" t="str">
        <f t="shared" si="137"/>
        <v>0914</v>
      </c>
      <c r="W4277" s="4">
        <f t="shared" si="138"/>
        <v>2002</v>
      </c>
    </row>
    <row r="4278" spans="19:23" x14ac:dyDescent="0.2">
      <c r="S4278" s="28" t="s">
        <v>342</v>
      </c>
      <c r="T4278" s="5">
        <v>2002</v>
      </c>
      <c r="U4278" s="233">
        <v>37514</v>
      </c>
      <c r="V4278" s="233" t="str">
        <f t="shared" si="137"/>
        <v>0915</v>
      </c>
      <c r="W4278" s="4">
        <f t="shared" si="138"/>
        <v>2002</v>
      </c>
    </row>
    <row r="4279" spans="19:23" x14ac:dyDescent="0.2">
      <c r="S4279" s="28" t="s">
        <v>343</v>
      </c>
      <c r="T4279" s="5">
        <v>2002</v>
      </c>
      <c r="U4279" s="233">
        <v>37515</v>
      </c>
      <c r="V4279" s="233" t="str">
        <f t="shared" si="137"/>
        <v>0916</v>
      </c>
      <c r="W4279" s="4">
        <f t="shared" si="138"/>
        <v>2002</v>
      </c>
    </row>
    <row r="4280" spans="19:23" x14ac:dyDescent="0.2">
      <c r="S4280" s="28" t="s">
        <v>344</v>
      </c>
      <c r="T4280" s="5">
        <v>2002</v>
      </c>
      <c r="U4280" s="233">
        <v>37516</v>
      </c>
      <c r="V4280" s="233" t="str">
        <f t="shared" si="137"/>
        <v>0917</v>
      </c>
      <c r="W4280" s="4">
        <f t="shared" si="138"/>
        <v>2002</v>
      </c>
    </row>
    <row r="4281" spans="19:23" x14ac:dyDescent="0.2">
      <c r="S4281" s="28" t="s">
        <v>345</v>
      </c>
      <c r="T4281" s="5">
        <v>2002</v>
      </c>
      <c r="U4281" s="233">
        <v>37517</v>
      </c>
      <c r="V4281" s="233" t="str">
        <f t="shared" si="137"/>
        <v>0918</v>
      </c>
      <c r="W4281" s="4">
        <f t="shared" si="138"/>
        <v>2002</v>
      </c>
    </row>
    <row r="4282" spans="19:23" x14ac:dyDescent="0.2">
      <c r="S4282" s="28" t="s">
        <v>346</v>
      </c>
      <c r="T4282" s="5">
        <v>2002</v>
      </c>
      <c r="U4282" s="233">
        <v>37518</v>
      </c>
      <c r="V4282" s="233" t="str">
        <f t="shared" si="137"/>
        <v>0919</v>
      </c>
      <c r="W4282" s="4">
        <f t="shared" si="138"/>
        <v>2002</v>
      </c>
    </row>
    <row r="4283" spans="19:23" x14ac:dyDescent="0.2">
      <c r="S4283" s="28" t="s">
        <v>347</v>
      </c>
      <c r="T4283" s="5">
        <v>2002</v>
      </c>
      <c r="U4283" s="233">
        <v>37519</v>
      </c>
      <c r="V4283" s="233" t="str">
        <f t="shared" si="137"/>
        <v>0920</v>
      </c>
      <c r="W4283" s="4">
        <f t="shared" si="138"/>
        <v>2002</v>
      </c>
    </row>
    <row r="4284" spans="19:23" x14ac:dyDescent="0.2">
      <c r="S4284" s="28" t="s">
        <v>348</v>
      </c>
      <c r="T4284" s="5">
        <v>2002</v>
      </c>
      <c r="U4284" s="233">
        <v>37520</v>
      </c>
      <c r="V4284" s="233" t="str">
        <f t="shared" si="137"/>
        <v>0921</v>
      </c>
      <c r="W4284" s="4">
        <f t="shared" si="138"/>
        <v>2002</v>
      </c>
    </row>
    <row r="4285" spans="19:23" x14ac:dyDescent="0.2">
      <c r="S4285" s="28" t="s">
        <v>349</v>
      </c>
      <c r="T4285" s="5">
        <v>2002</v>
      </c>
      <c r="U4285" s="233">
        <v>37521</v>
      </c>
      <c r="V4285" s="233" t="str">
        <f t="shared" si="137"/>
        <v>0922</v>
      </c>
      <c r="W4285" s="4">
        <f t="shared" si="138"/>
        <v>2002</v>
      </c>
    </row>
    <row r="4286" spans="19:23" x14ac:dyDescent="0.2">
      <c r="S4286" s="28" t="s">
        <v>350</v>
      </c>
      <c r="T4286" s="5">
        <v>2002</v>
      </c>
      <c r="U4286" s="233">
        <v>37522</v>
      </c>
      <c r="V4286" s="233" t="str">
        <f t="shared" si="137"/>
        <v>0923</v>
      </c>
      <c r="W4286" s="4">
        <f t="shared" si="138"/>
        <v>2002</v>
      </c>
    </row>
    <row r="4287" spans="19:23" x14ac:dyDescent="0.2">
      <c r="S4287" s="28" t="s">
        <v>351</v>
      </c>
      <c r="T4287" s="5">
        <v>2002</v>
      </c>
      <c r="U4287" s="233">
        <v>37523</v>
      </c>
      <c r="V4287" s="233" t="str">
        <f t="shared" si="137"/>
        <v>0924</v>
      </c>
      <c r="W4287" s="4">
        <f t="shared" si="138"/>
        <v>2002</v>
      </c>
    </row>
    <row r="4288" spans="19:23" x14ac:dyDescent="0.2">
      <c r="S4288" s="28" t="s">
        <v>352</v>
      </c>
      <c r="T4288" s="5">
        <v>2002</v>
      </c>
      <c r="U4288" s="233">
        <v>37524</v>
      </c>
      <c r="V4288" s="233" t="str">
        <f t="shared" si="137"/>
        <v>0925</v>
      </c>
      <c r="W4288" s="4">
        <f t="shared" si="138"/>
        <v>2002</v>
      </c>
    </row>
    <row r="4289" spans="19:23" x14ac:dyDescent="0.2">
      <c r="S4289" s="28" t="s">
        <v>353</v>
      </c>
      <c r="T4289" s="5">
        <v>2002</v>
      </c>
      <c r="U4289" s="233">
        <v>37525</v>
      </c>
      <c r="V4289" s="233" t="str">
        <f t="shared" si="137"/>
        <v>0926</v>
      </c>
      <c r="W4289" s="4">
        <f t="shared" si="138"/>
        <v>2002</v>
      </c>
    </row>
    <row r="4290" spans="19:23" x14ac:dyDescent="0.2">
      <c r="S4290" s="28" t="s">
        <v>354</v>
      </c>
      <c r="T4290" s="5">
        <v>2002</v>
      </c>
      <c r="U4290" s="233">
        <v>37526</v>
      </c>
      <c r="V4290" s="233" t="str">
        <f t="shared" si="137"/>
        <v>0927</v>
      </c>
      <c r="W4290" s="4">
        <f t="shared" si="138"/>
        <v>2002</v>
      </c>
    </row>
    <row r="4291" spans="19:23" x14ac:dyDescent="0.2">
      <c r="S4291" s="28" t="s">
        <v>355</v>
      </c>
      <c r="T4291" s="5">
        <v>2002</v>
      </c>
      <c r="U4291" s="233">
        <v>37527</v>
      </c>
      <c r="V4291" s="233" t="str">
        <f t="shared" si="137"/>
        <v>0928</v>
      </c>
      <c r="W4291" s="4">
        <f t="shared" si="138"/>
        <v>2002</v>
      </c>
    </row>
    <row r="4292" spans="19:23" x14ac:dyDescent="0.2">
      <c r="S4292" s="28" t="s">
        <v>356</v>
      </c>
      <c r="T4292" s="5">
        <v>2002</v>
      </c>
      <c r="U4292" s="233">
        <v>37528</v>
      </c>
      <c r="V4292" s="233" t="str">
        <f t="shared" ref="V4292:V4355" si="139">TEXT(MONTH(U4292),"00") &amp;TEXT(DAY(U4292),"00")</f>
        <v>0929</v>
      </c>
      <c r="W4292" s="4">
        <f t="shared" ref="W4292:W4355" si="140">YEAR(U4292)</f>
        <v>2002</v>
      </c>
    </row>
    <row r="4293" spans="19:23" x14ac:dyDescent="0.2">
      <c r="S4293" s="28" t="s">
        <v>357</v>
      </c>
      <c r="T4293" s="5">
        <v>2002</v>
      </c>
      <c r="U4293" s="233">
        <v>37529</v>
      </c>
      <c r="V4293" s="233" t="str">
        <f t="shared" si="139"/>
        <v>0930</v>
      </c>
      <c r="W4293" s="4">
        <f t="shared" si="140"/>
        <v>2002</v>
      </c>
    </row>
    <row r="4294" spans="19:23" x14ac:dyDescent="0.2">
      <c r="S4294" s="28" t="s">
        <v>358</v>
      </c>
      <c r="T4294" s="5">
        <v>2002</v>
      </c>
      <c r="U4294" s="233">
        <v>37530</v>
      </c>
      <c r="V4294" s="233" t="str">
        <f t="shared" si="139"/>
        <v>1001</v>
      </c>
      <c r="W4294" s="4">
        <f t="shared" si="140"/>
        <v>2002</v>
      </c>
    </row>
    <row r="4295" spans="19:23" x14ac:dyDescent="0.2">
      <c r="S4295" s="28" t="s">
        <v>359</v>
      </c>
      <c r="T4295" s="5">
        <v>2002</v>
      </c>
      <c r="U4295" s="233">
        <v>37531</v>
      </c>
      <c r="V4295" s="233" t="str">
        <f t="shared" si="139"/>
        <v>1002</v>
      </c>
      <c r="W4295" s="4">
        <f t="shared" si="140"/>
        <v>2002</v>
      </c>
    </row>
    <row r="4296" spans="19:23" x14ac:dyDescent="0.2">
      <c r="S4296" s="28" t="s">
        <v>360</v>
      </c>
      <c r="T4296" s="5">
        <v>2002</v>
      </c>
      <c r="U4296" s="233">
        <v>37532</v>
      </c>
      <c r="V4296" s="233" t="str">
        <f t="shared" si="139"/>
        <v>1003</v>
      </c>
      <c r="W4296" s="4">
        <f t="shared" si="140"/>
        <v>2002</v>
      </c>
    </row>
    <row r="4297" spans="19:23" x14ac:dyDescent="0.2">
      <c r="S4297" s="28" t="s">
        <v>361</v>
      </c>
      <c r="T4297" s="5">
        <v>2002</v>
      </c>
      <c r="U4297" s="233">
        <v>37533</v>
      </c>
      <c r="V4297" s="233" t="str">
        <f t="shared" si="139"/>
        <v>1004</v>
      </c>
      <c r="W4297" s="4">
        <f t="shared" si="140"/>
        <v>2002</v>
      </c>
    </row>
    <row r="4298" spans="19:23" x14ac:dyDescent="0.2">
      <c r="S4298" s="28" t="s">
        <v>362</v>
      </c>
      <c r="T4298" s="5">
        <v>2002</v>
      </c>
      <c r="U4298" s="233">
        <v>37534</v>
      </c>
      <c r="V4298" s="233" t="str">
        <f t="shared" si="139"/>
        <v>1005</v>
      </c>
      <c r="W4298" s="4">
        <f t="shared" si="140"/>
        <v>2002</v>
      </c>
    </row>
    <row r="4299" spans="19:23" x14ac:dyDescent="0.2">
      <c r="S4299" s="28" t="s">
        <v>363</v>
      </c>
      <c r="T4299" s="5">
        <v>2002</v>
      </c>
      <c r="U4299" s="233">
        <v>37535</v>
      </c>
      <c r="V4299" s="233" t="str">
        <f t="shared" si="139"/>
        <v>1006</v>
      </c>
      <c r="W4299" s="4">
        <f t="shared" si="140"/>
        <v>2002</v>
      </c>
    </row>
    <row r="4300" spans="19:23" x14ac:dyDescent="0.2">
      <c r="S4300" s="28" t="s">
        <v>364</v>
      </c>
      <c r="T4300" s="5">
        <v>2002</v>
      </c>
      <c r="U4300" s="233">
        <v>37536</v>
      </c>
      <c r="V4300" s="233" t="str">
        <f t="shared" si="139"/>
        <v>1007</v>
      </c>
      <c r="W4300" s="4">
        <f t="shared" si="140"/>
        <v>2002</v>
      </c>
    </row>
    <row r="4301" spans="19:23" x14ac:dyDescent="0.2">
      <c r="S4301" s="28" t="s">
        <v>365</v>
      </c>
      <c r="T4301" s="5">
        <v>2002</v>
      </c>
      <c r="U4301" s="233">
        <v>37537</v>
      </c>
      <c r="V4301" s="233" t="str">
        <f t="shared" si="139"/>
        <v>1008</v>
      </c>
      <c r="W4301" s="4">
        <f t="shared" si="140"/>
        <v>2002</v>
      </c>
    </row>
    <row r="4302" spans="19:23" x14ac:dyDescent="0.2">
      <c r="S4302" s="28" t="s">
        <v>366</v>
      </c>
      <c r="T4302" s="5">
        <v>2002</v>
      </c>
      <c r="U4302" s="233">
        <v>37538</v>
      </c>
      <c r="V4302" s="233" t="str">
        <f t="shared" si="139"/>
        <v>1009</v>
      </c>
      <c r="W4302" s="4">
        <f t="shared" si="140"/>
        <v>2002</v>
      </c>
    </row>
    <row r="4303" spans="19:23" x14ac:dyDescent="0.2">
      <c r="S4303" s="28" t="s">
        <v>367</v>
      </c>
      <c r="T4303" s="5">
        <v>2002</v>
      </c>
      <c r="U4303" s="233">
        <v>37539</v>
      </c>
      <c r="V4303" s="233" t="str">
        <f t="shared" si="139"/>
        <v>1010</v>
      </c>
      <c r="W4303" s="4">
        <f t="shared" si="140"/>
        <v>2002</v>
      </c>
    </row>
    <row r="4304" spans="19:23" x14ac:dyDescent="0.2">
      <c r="S4304" s="28" t="s">
        <v>368</v>
      </c>
      <c r="T4304" s="5">
        <v>2002</v>
      </c>
      <c r="U4304" s="233">
        <v>37540</v>
      </c>
      <c r="V4304" s="233" t="str">
        <f t="shared" si="139"/>
        <v>1011</v>
      </c>
      <c r="W4304" s="4">
        <f t="shared" si="140"/>
        <v>2002</v>
      </c>
    </row>
    <row r="4305" spans="19:23" x14ac:dyDescent="0.2">
      <c r="S4305" s="28" t="s">
        <v>369</v>
      </c>
      <c r="T4305" s="5">
        <v>2002</v>
      </c>
      <c r="U4305" s="233">
        <v>37541</v>
      </c>
      <c r="V4305" s="233" t="str">
        <f t="shared" si="139"/>
        <v>1012</v>
      </c>
      <c r="W4305" s="4">
        <f t="shared" si="140"/>
        <v>2002</v>
      </c>
    </row>
    <row r="4306" spans="19:23" x14ac:dyDescent="0.2">
      <c r="S4306" s="28" t="s">
        <v>370</v>
      </c>
      <c r="T4306" s="5">
        <v>2002</v>
      </c>
      <c r="U4306" s="233">
        <v>37542</v>
      </c>
      <c r="V4306" s="233" t="str">
        <f t="shared" si="139"/>
        <v>1013</v>
      </c>
      <c r="W4306" s="4">
        <f t="shared" si="140"/>
        <v>2002</v>
      </c>
    </row>
    <row r="4307" spans="19:23" x14ac:dyDescent="0.2">
      <c r="S4307" s="28" t="s">
        <v>371</v>
      </c>
      <c r="T4307" s="5">
        <v>2002</v>
      </c>
      <c r="U4307" s="233">
        <v>37543</v>
      </c>
      <c r="V4307" s="233" t="str">
        <f t="shared" si="139"/>
        <v>1014</v>
      </c>
      <c r="W4307" s="4">
        <f t="shared" si="140"/>
        <v>2002</v>
      </c>
    </row>
    <row r="4308" spans="19:23" x14ac:dyDescent="0.2">
      <c r="S4308" s="28" t="s">
        <v>372</v>
      </c>
      <c r="T4308" s="5">
        <v>2002</v>
      </c>
      <c r="U4308" s="233">
        <v>37544</v>
      </c>
      <c r="V4308" s="233" t="str">
        <f t="shared" si="139"/>
        <v>1015</v>
      </c>
      <c r="W4308" s="4">
        <f t="shared" si="140"/>
        <v>2002</v>
      </c>
    </row>
    <row r="4309" spans="19:23" x14ac:dyDescent="0.2">
      <c r="S4309" s="28" t="s">
        <v>373</v>
      </c>
      <c r="T4309" s="5">
        <v>2002</v>
      </c>
      <c r="U4309" s="233">
        <v>37545</v>
      </c>
      <c r="V4309" s="233" t="str">
        <f t="shared" si="139"/>
        <v>1016</v>
      </c>
      <c r="W4309" s="4">
        <f t="shared" si="140"/>
        <v>2002</v>
      </c>
    </row>
    <row r="4310" spans="19:23" x14ac:dyDescent="0.2">
      <c r="S4310" s="28" t="s">
        <v>374</v>
      </c>
      <c r="T4310" s="5">
        <v>2002</v>
      </c>
      <c r="U4310" s="233">
        <v>37546</v>
      </c>
      <c r="V4310" s="233" t="str">
        <f t="shared" si="139"/>
        <v>1017</v>
      </c>
      <c r="W4310" s="4">
        <f t="shared" si="140"/>
        <v>2002</v>
      </c>
    </row>
    <row r="4311" spans="19:23" x14ac:dyDescent="0.2">
      <c r="S4311" s="28" t="s">
        <v>375</v>
      </c>
      <c r="T4311" s="5">
        <v>2002</v>
      </c>
      <c r="U4311" s="233">
        <v>37547</v>
      </c>
      <c r="V4311" s="233" t="str">
        <f t="shared" si="139"/>
        <v>1018</v>
      </c>
      <c r="W4311" s="4">
        <f t="shared" si="140"/>
        <v>2002</v>
      </c>
    </row>
    <row r="4312" spans="19:23" x14ac:dyDescent="0.2">
      <c r="S4312" s="28" t="s">
        <v>376</v>
      </c>
      <c r="T4312" s="5">
        <v>2002</v>
      </c>
      <c r="U4312" s="233">
        <v>37548</v>
      </c>
      <c r="V4312" s="233" t="str">
        <f t="shared" si="139"/>
        <v>1019</v>
      </c>
      <c r="W4312" s="4">
        <f t="shared" si="140"/>
        <v>2002</v>
      </c>
    </row>
    <row r="4313" spans="19:23" x14ac:dyDescent="0.2">
      <c r="S4313" s="28" t="s">
        <v>377</v>
      </c>
      <c r="T4313" s="5">
        <v>2002</v>
      </c>
      <c r="U4313" s="233">
        <v>37549</v>
      </c>
      <c r="V4313" s="233" t="str">
        <f t="shared" si="139"/>
        <v>1020</v>
      </c>
      <c r="W4313" s="4">
        <f t="shared" si="140"/>
        <v>2002</v>
      </c>
    </row>
    <row r="4314" spans="19:23" x14ac:dyDescent="0.2">
      <c r="S4314" s="28" t="s">
        <v>378</v>
      </c>
      <c r="T4314" s="5">
        <v>2002</v>
      </c>
      <c r="U4314" s="233">
        <v>37550</v>
      </c>
      <c r="V4314" s="233" t="str">
        <f t="shared" si="139"/>
        <v>1021</v>
      </c>
      <c r="W4314" s="4">
        <f t="shared" si="140"/>
        <v>2002</v>
      </c>
    </row>
    <row r="4315" spans="19:23" x14ac:dyDescent="0.2">
      <c r="S4315" s="28" t="s">
        <v>379</v>
      </c>
      <c r="T4315" s="5">
        <v>2002</v>
      </c>
      <c r="U4315" s="233">
        <v>37551</v>
      </c>
      <c r="V4315" s="233" t="str">
        <f t="shared" si="139"/>
        <v>1022</v>
      </c>
      <c r="W4315" s="4">
        <f t="shared" si="140"/>
        <v>2002</v>
      </c>
    </row>
    <row r="4316" spans="19:23" x14ac:dyDescent="0.2">
      <c r="S4316" s="28" t="s">
        <v>380</v>
      </c>
      <c r="T4316" s="5">
        <v>2002</v>
      </c>
      <c r="U4316" s="233">
        <v>37552</v>
      </c>
      <c r="V4316" s="233" t="str">
        <f t="shared" si="139"/>
        <v>1023</v>
      </c>
      <c r="W4316" s="4">
        <f t="shared" si="140"/>
        <v>2002</v>
      </c>
    </row>
    <row r="4317" spans="19:23" x14ac:dyDescent="0.2">
      <c r="S4317" s="28" t="s">
        <v>381</v>
      </c>
      <c r="T4317" s="5">
        <v>2002</v>
      </c>
      <c r="U4317" s="233">
        <v>37553</v>
      </c>
      <c r="V4317" s="233" t="str">
        <f t="shared" si="139"/>
        <v>1024</v>
      </c>
      <c r="W4317" s="4">
        <f t="shared" si="140"/>
        <v>2002</v>
      </c>
    </row>
    <row r="4318" spans="19:23" x14ac:dyDescent="0.2">
      <c r="S4318" s="28" t="s">
        <v>382</v>
      </c>
      <c r="T4318" s="5">
        <v>2002</v>
      </c>
      <c r="U4318" s="233">
        <v>37554</v>
      </c>
      <c r="V4318" s="233" t="str">
        <f t="shared" si="139"/>
        <v>1025</v>
      </c>
      <c r="W4318" s="4">
        <f t="shared" si="140"/>
        <v>2002</v>
      </c>
    </row>
    <row r="4319" spans="19:23" x14ac:dyDescent="0.2">
      <c r="S4319" s="28" t="s">
        <v>383</v>
      </c>
      <c r="T4319" s="5">
        <v>2002</v>
      </c>
      <c r="U4319" s="233">
        <v>37555</v>
      </c>
      <c r="V4319" s="233" t="str">
        <f t="shared" si="139"/>
        <v>1026</v>
      </c>
      <c r="W4319" s="4">
        <f t="shared" si="140"/>
        <v>2002</v>
      </c>
    </row>
    <row r="4320" spans="19:23" x14ac:dyDescent="0.2">
      <c r="S4320" s="28" t="s">
        <v>384</v>
      </c>
      <c r="T4320" s="5">
        <v>2002</v>
      </c>
      <c r="U4320" s="233">
        <v>37556</v>
      </c>
      <c r="V4320" s="233" t="str">
        <f t="shared" si="139"/>
        <v>1027</v>
      </c>
      <c r="W4320" s="4">
        <f t="shared" si="140"/>
        <v>2002</v>
      </c>
    </row>
    <row r="4321" spans="19:23" x14ac:dyDescent="0.2">
      <c r="S4321" s="28" t="s">
        <v>385</v>
      </c>
      <c r="T4321" s="5">
        <v>2002</v>
      </c>
      <c r="U4321" s="233">
        <v>37557</v>
      </c>
      <c r="V4321" s="233" t="str">
        <f t="shared" si="139"/>
        <v>1028</v>
      </c>
      <c r="W4321" s="4">
        <f t="shared" si="140"/>
        <v>2002</v>
      </c>
    </row>
    <row r="4322" spans="19:23" x14ac:dyDescent="0.2">
      <c r="S4322" s="28" t="s">
        <v>386</v>
      </c>
      <c r="T4322" s="5">
        <v>2002</v>
      </c>
      <c r="U4322" s="233">
        <v>37558</v>
      </c>
      <c r="V4322" s="233" t="str">
        <f t="shared" si="139"/>
        <v>1029</v>
      </c>
      <c r="W4322" s="4">
        <f t="shared" si="140"/>
        <v>2002</v>
      </c>
    </row>
    <row r="4323" spans="19:23" x14ac:dyDescent="0.2">
      <c r="S4323" s="28" t="s">
        <v>387</v>
      </c>
      <c r="T4323" s="5">
        <v>2002</v>
      </c>
      <c r="U4323" s="233">
        <v>37559</v>
      </c>
      <c r="V4323" s="233" t="str">
        <f t="shared" si="139"/>
        <v>1030</v>
      </c>
      <c r="W4323" s="4">
        <f t="shared" si="140"/>
        <v>2002</v>
      </c>
    </row>
    <row r="4324" spans="19:23" x14ac:dyDescent="0.2">
      <c r="S4324" s="28" t="s">
        <v>388</v>
      </c>
      <c r="T4324" s="5">
        <v>2002</v>
      </c>
      <c r="U4324" s="233">
        <v>37560</v>
      </c>
      <c r="V4324" s="233" t="str">
        <f t="shared" si="139"/>
        <v>1031</v>
      </c>
      <c r="W4324" s="4">
        <f t="shared" si="140"/>
        <v>2002</v>
      </c>
    </row>
    <row r="4325" spans="19:23" x14ac:dyDescent="0.2">
      <c r="S4325" s="28" t="s">
        <v>389</v>
      </c>
      <c r="T4325" s="5">
        <v>2002</v>
      </c>
      <c r="U4325" s="233">
        <v>37561</v>
      </c>
      <c r="V4325" s="233" t="str">
        <f t="shared" si="139"/>
        <v>1101</v>
      </c>
      <c r="W4325" s="4">
        <f t="shared" si="140"/>
        <v>2002</v>
      </c>
    </row>
    <row r="4326" spans="19:23" x14ac:dyDescent="0.2">
      <c r="S4326" s="28" t="s">
        <v>390</v>
      </c>
      <c r="T4326" s="5">
        <v>2002</v>
      </c>
      <c r="U4326" s="233">
        <v>37562</v>
      </c>
      <c r="V4326" s="233" t="str">
        <f t="shared" si="139"/>
        <v>1102</v>
      </c>
      <c r="W4326" s="4">
        <f t="shared" si="140"/>
        <v>2002</v>
      </c>
    </row>
    <row r="4327" spans="19:23" x14ac:dyDescent="0.2">
      <c r="S4327" s="28" t="s">
        <v>391</v>
      </c>
      <c r="T4327" s="5">
        <v>2002</v>
      </c>
      <c r="U4327" s="233">
        <v>37563</v>
      </c>
      <c r="V4327" s="233" t="str">
        <f t="shared" si="139"/>
        <v>1103</v>
      </c>
      <c r="W4327" s="4">
        <f t="shared" si="140"/>
        <v>2002</v>
      </c>
    </row>
    <row r="4328" spans="19:23" x14ac:dyDescent="0.2">
      <c r="S4328" s="28" t="s">
        <v>392</v>
      </c>
      <c r="T4328" s="5">
        <v>2002</v>
      </c>
      <c r="U4328" s="233">
        <v>37564</v>
      </c>
      <c r="V4328" s="233" t="str">
        <f t="shared" si="139"/>
        <v>1104</v>
      </c>
      <c r="W4328" s="4">
        <f t="shared" si="140"/>
        <v>2002</v>
      </c>
    </row>
    <row r="4329" spans="19:23" x14ac:dyDescent="0.2">
      <c r="S4329" s="28" t="s">
        <v>393</v>
      </c>
      <c r="T4329" s="5">
        <v>2002</v>
      </c>
      <c r="U4329" s="233">
        <v>37565</v>
      </c>
      <c r="V4329" s="233" t="str">
        <f t="shared" si="139"/>
        <v>1105</v>
      </c>
      <c r="W4329" s="4">
        <f t="shared" si="140"/>
        <v>2002</v>
      </c>
    </row>
    <row r="4330" spans="19:23" x14ac:dyDescent="0.2">
      <c r="S4330" s="28" t="s">
        <v>394</v>
      </c>
      <c r="T4330" s="5">
        <v>2002</v>
      </c>
      <c r="U4330" s="233">
        <v>37566</v>
      </c>
      <c r="V4330" s="233" t="str">
        <f t="shared" si="139"/>
        <v>1106</v>
      </c>
      <c r="W4330" s="4">
        <f t="shared" si="140"/>
        <v>2002</v>
      </c>
    </row>
    <row r="4331" spans="19:23" x14ac:dyDescent="0.2">
      <c r="S4331" s="28" t="s">
        <v>395</v>
      </c>
      <c r="T4331" s="5">
        <v>2002</v>
      </c>
      <c r="U4331" s="233">
        <v>37567</v>
      </c>
      <c r="V4331" s="233" t="str">
        <f t="shared" si="139"/>
        <v>1107</v>
      </c>
      <c r="W4331" s="4">
        <f t="shared" si="140"/>
        <v>2002</v>
      </c>
    </row>
    <row r="4332" spans="19:23" x14ac:dyDescent="0.2">
      <c r="S4332" s="28" t="s">
        <v>396</v>
      </c>
      <c r="T4332" s="5">
        <v>2002</v>
      </c>
      <c r="U4332" s="233">
        <v>37568</v>
      </c>
      <c r="V4332" s="233" t="str">
        <f t="shared" si="139"/>
        <v>1108</v>
      </c>
      <c r="W4332" s="4">
        <f t="shared" si="140"/>
        <v>2002</v>
      </c>
    </row>
    <row r="4333" spans="19:23" x14ac:dyDescent="0.2">
      <c r="S4333" s="28" t="s">
        <v>397</v>
      </c>
      <c r="T4333" s="5">
        <v>2002</v>
      </c>
      <c r="U4333" s="233">
        <v>37569</v>
      </c>
      <c r="V4333" s="233" t="str">
        <f t="shared" si="139"/>
        <v>1109</v>
      </c>
      <c r="W4333" s="4">
        <f t="shared" si="140"/>
        <v>2002</v>
      </c>
    </row>
    <row r="4334" spans="19:23" x14ac:dyDescent="0.2">
      <c r="S4334" s="28" t="s">
        <v>398</v>
      </c>
      <c r="T4334" s="5">
        <v>2002</v>
      </c>
      <c r="U4334" s="233">
        <v>37570</v>
      </c>
      <c r="V4334" s="233" t="str">
        <f t="shared" si="139"/>
        <v>1110</v>
      </c>
      <c r="W4334" s="4">
        <f t="shared" si="140"/>
        <v>2002</v>
      </c>
    </row>
    <row r="4335" spans="19:23" x14ac:dyDescent="0.2">
      <c r="S4335" s="28" t="s">
        <v>399</v>
      </c>
      <c r="T4335" s="5">
        <v>2002</v>
      </c>
      <c r="U4335" s="233">
        <v>37571</v>
      </c>
      <c r="V4335" s="233" t="str">
        <f t="shared" si="139"/>
        <v>1111</v>
      </c>
      <c r="W4335" s="4">
        <f t="shared" si="140"/>
        <v>2002</v>
      </c>
    </row>
    <row r="4336" spans="19:23" x14ac:dyDescent="0.2">
      <c r="S4336" s="28" t="s">
        <v>400</v>
      </c>
      <c r="T4336" s="5">
        <v>2002</v>
      </c>
      <c r="U4336" s="233">
        <v>37572</v>
      </c>
      <c r="V4336" s="233" t="str">
        <f t="shared" si="139"/>
        <v>1112</v>
      </c>
      <c r="W4336" s="4">
        <f t="shared" si="140"/>
        <v>2002</v>
      </c>
    </row>
    <row r="4337" spans="19:23" x14ac:dyDescent="0.2">
      <c r="S4337" s="28" t="s">
        <v>401</v>
      </c>
      <c r="T4337" s="5">
        <v>2002</v>
      </c>
      <c r="U4337" s="233">
        <v>37573</v>
      </c>
      <c r="V4337" s="233" t="str">
        <f t="shared" si="139"/>
        <v>1113</v>
      </c>
      <c r="W4337" s="4">
        <f t="shared" si="140"/>
        <v>2002</v>
      </c>
    </row>
    <row r="4338" spans="19:23" x14ac:dyDescent="0.2">
      <c r="S4338" s="28" t="s">
        <v>402</v>
      </c>
      <c r="T4338" s="5">
        <v>2002</v>
      </c>
      <c r="U4338" s="233">
        <v>37574</v>
      </c>
      <c r="V4338" s="233" t="str">
        <f t="shared" si="139"/>
        <v>1114</v>
      </c>
      <c r="W4338" s="4">
        <f t="shared" si="140"/>
        <v>2002</v>
      </c>
    </row>
    <row r="4339" spans="19:23" x14ac:dyDescent="0.2">
      <c r="S4339" s="28" t="s">
        <v>403</v>
      </c>
      <c r="T4339" s="5">
        <v>2002</v>
      </c>
      <c r="U4339" s="233">
        <v>37575</v>
      </c>
      <c r="V4339" s="233" t="str">
        <f t="shared" si="139"/>
        <v>1115</v>
      </c>
      <c r="W4339" s="4">
        <f t="shared" si="140"/>
        <v>2002</v>
      </c>
    </row>
    <row r="4340" spans="19:23" x14ac:dyDescent="0.2">
      <c r="S4340" s="28" t="s">
        <v>404</v>
      </c>
      <c r="T4340" s="5">
        <v>2002</v>
      </c>
      <c r="U4340" s="233">
        <v>37576</v>
      </c>
      <c r="V4340" s="233" t="str">
        <f t="shared" si="139"/>
        <v>1116</v>
      </c>
      <c r="W4340" s="4">
        <f t="shared" si="140"/>
        <v>2002</v>
      </c>
    </row>
    <row r="4341" spans="19:23" x14ac:dyDescent="0.2">
      <c r="S4341" s="28" t="s">
        <v>405</v>
      </c>
      <c r="T4341" s="5">
        <v>2002</v>
      </c>
      <c r="U4341" s="233">
        <v>37577</v>
      </c>
      <c r="V4341" s="233" t="str">
        <f t="shared" si="139"/>
        <v>1117</v>
      </c>
      <c r="W4341" s="4">
        <f t="shared" si="140"/>
        <v>2002</v>
      </c>
    </row>
    <row r="4342" spans="19:23" x14ac:dyDescent="0.2">
      <c r="S4342" s="28" t="s">
        <v>406</v>
      </c>
      <c r="T4342" s="5">
        <v>2002</v>
      </c>
      <c r="U4342" s="233">
        <v>37578</v>
      </c>
      <c r="V4342" s="233" t="str">
        <f t="shared" si="139"/>
        <v>1118</v>
      </c>
      <c r="W4342" s="4">
        <f t="shared" si="140"/>
        <v>2002</v>
      </c>
    </row>
    <row r="4343" spans="19:23" x14ac:dyDescent="0.2">
      <c r="S4343" s="28" t="s">
        <v>407</v>
      </c>
      <c r="T4343" s="5">
        <v>2002</v>
      </c>
      <c r="U4343" s="233">
        <v>37579</v>
      </c>
      <c r="V4343" s="233" t="str">
        <f t="shared" si="139"/>
        <v>1119</v>
      </c>
      <c r="W4343" s="4">
        <f t="shared" si="140"/>
        <v>2002</v>
      </c>
    </row>
    <row r="4344" spans="19:23" x14ac:dyDescent="0.2">
      <c r="S4344" s="28" t="s">
        <v>408</v>
      </c>
      <c r="T4344" s="5">
        <v>2002</v>
      </c>
      <c r="U4344" s="233">
        <v>37580</v>
      </c>
      <c r="V4344" s="233" t="str">
        <f t="shared" si="139"/>
        <v>1120</v>
      </c>
      <c r="W4344" s="4">
        <f t="shared" si="140"/>
        <v>2002</v>
      </c>
    </row>
    <row r="4345" spans="19:23" x14ac:dyDescent="0.2">
      <c r="S4345" s="28" t="s">
        <v>409</v>
      </c>
      <c r="T4345" s="5">
        <v>2002</v>
      </c>
      <c r="U4345" s="233">
        <v>37581</v>
      </c>
      <c r="V4345" s="233" t="str">
        <f t="shared" si="139"/>
        <v>1121</v>
      </c>
      <c r="W4345" s="4">
        <f t="shared" si="140"/>
        <v>2002</v>
      </c>
    </row>
    <row r="4346" spans="19:23" x14ac:dyDescent="0.2">
      <c r="S4346" s="28" t="s">
        <v>410</v>
      </c>
      <c r="T4346" s="5">
        <v>2002</v>
      </c>
      <c r="U4346" s="233">
        <v>37582</v>
      </c>
      <c r="V4346" s="233" t="str">
        <f t="shared" si="139"/>
        <v>1122</v>
      </c>
      <c r="W4346" s="4">
        <f t="shared" si="140"/>
        <v>2002</v>
      </c>
    </row>
    <row r="4347" spans="19:23" x14ac:dyDescent="0.2">
      <c r="S4347" s="28" t="s">
        <v>411</v>
      </c>
      <c r="T4347" s="5">
        <v>2002</v>
      </c>
      <c r="U4347" s="233">
        <v>37583</v>
      </c>
      <c r="V4347" s="233" t="str">
        <f t="shared" si="139"/>
        <v>1123</v>
      </c>
      <c r="W4347" s="4">
        <f t="shared" si="140"/>
        <v>2002</v>
      </c>
    </row>
    <row r="4348" spans="19:23" x14ac:dyDescent="0.2">
      <c r="S4348" s="28" t="s">
        <v>412</v>
      </c>
      <c r="T4348" s="5">
        <v>2002</v>
      </c>
      <c r="U4348" s="233">
        <v>37584</v>
      </c>
      <c r="V4348" s="233" t="str">
        <f t="shared" si="139"/>
        <v>1124</v>
      </c>
      <c r="W4348" s="4">
        <f t="shared" si="140"/>
        <v>2002</v>
      </c>
    </row>
    <row r="4349" spans="19:23" x14ac:dyDescent="0.2">
      <c r="S4349" s="28" t="s">
        <v>413</v>
      </c>
      <c r="T4349" s="5">
        <v>2002</v>
      </c>
      <c r="U4349" s="233">
        <v>37585</v>
      </c>
      <c r="V4349" s="233" t="str">
        <f t="shared" si="139"/>
        <v>1125</v>
      </c>
      <c r="W4349" s="4">
        <f t="shared" si="140"/>
        <v>2002</v>
      </c>
    </row>
    <row r="4350" spans="19:23" x14ac:dyDescent="0.2">
      <c r="S4350" s="28" t="s">
        <v>414</v>
      </c>
      <c r="T4350" s="5">
        <v>2002</v>
      </c>
      <c r="U4350" s="233">
        <v>37586</v>
      </c>
      <c r="V4350" s="233" t="str">
        <f t="shared" si="139"/>
        <v>1126</v>
      </c>
      <c r="W4350" s="4">
        <f t="shared" si="140"/>
        <v>2002</v>
      </c>
    </row>
    <row r="4351" spans="19:23" x14ac:dyDescent="0.2">
      <c r="S4351" s="28" t="s">
        <v>415</v>
      </c>
      <c r="T4351" s="5">
        <v>2002</v>
      </c>
      <c r="U4351" s="233">
        <v>37587</v>
      </c>
      <c r="V4351" s="233" t="str">
        <f t="shared" si="139"/>
        <v>1127</v>
      </c>
      <c r="W4351" s="4">
        <f t="shared" si="140"/>
        <v>2002</v>
      </c>
    </row>
    <row r="4352" spans="19:23" x14ac:dyDescent="0.2">
      <c r="S4352" s="28" t="s">
        <v>416</v>
      </c>
      <c r="T4352" s="5">
        <v>2002</v>
      </c>
      <c r="U4352" s="233">
        <v>37588</v>
      </c>
      <c r="V4352" s="233" t="str">
        <f t="shared" si="139"/>
        <v>1128</v>
      </c>
      <c r="W4352" s="4">
        <f t="shared" si="140"/>
        <v>2002</v>
      </c>
    </row>
    <row r="4353" spans="19:23" x14ac:dyDescent="0.2">
      <c r="S4353" s="28" t="s">
        <v>417</v>
      </c>
      <c r="T4353" s="5">
        <v>2002</v>
      </c>
      <c r="U4353" s="233">
        <v>37589</v>
      </c>
      <c r="V4353" s="233" t="str">
        <f t="shared" si="139"/>
        <v>1129</v>
      </c>
      <c r="W4353" s="4">
        <f t="shared" si="140"/>
        <v>2002</v>
      </c>
    </row>
    <row r="4354" spans="19:23" x14ac:dyDescent="0.2">
      <c r="S4354" s="28" t="s">
        <v>418</v>
      </c>
      <c r="T4354" s="5">
        <v>2002</v>
      </c>
      <c r="U4354" s="233">
        <v>37590</v>
      </c>
      <c r="V4354" s="233" t="str">
        <f t="shared" si="139"/>
        <v>1130</v>
      </c>
      <c r="W4354" s="4">
        <f t="shared" si="140"/>
        <v>2002</v>
      </c>
    </row>
    <row r="4355" spans="19:23" x14ac:dyDescent="0.2">
      <c r="S4355" s="28" t="s">
        <v>419</v>
      </c>
      <c r="T4355" s="5">
        <v>2002</v>
      </c>
      <c r="U4355" s="233">
        <v>37591</v>
      </c>
      <c r="V4355" s="233" t="str">
        <f t="shared" si="139"/>
        <v>1201</v>
      </c>
      <c r="W4355" s="4">
        <f t="shared" si="140"/>
        <v>2002</v>
      </c>
    </row>
    <row r="4356" spans="19:23" x14ac:dyDescent="0.2">
      <c r="S4356" s="28" t="s">
        <v>420</v>
      </c>
      <c r="T4356" s="5">
        <v>2002</v>
      </c>
      <c r="U4356" s="233">
        <v>37592</v>
      </c>
      <c r="V4356" s="233" t="str">
        <f t="shared" ref="V4356:V4419" si="141">TEXT(MONTH(U4356),"00") &amp;TEXT(DAY(U4356),"00")</f>
        <v>1202</v>
      </c>
      <c r="W4356" s="4">
        <f t="shared" ref="W4356:W4419" si="142">YEAR(U4356)</f>
        <v>2002</v>
      </c>
    </row>
    <row r="4357" spans="19:23" x14ac:dyDescent="0.2">
      <c r="S4357" s="28" t="s">
        <v>421</v>
      </c>
      <c r="T4357" s="5">
        <v>2002</v>
      </c>
      <c r="U4357" s="233">
        <v>37593</v>
      </c>
      <c r="V4357" s="233" t="str">
        <f t="shared" si="141"/>
        <v>1203</v>
      </c>
      <c r="W4357" s="4">
        <f t="shared" si="142"/>
        <v>2002</v>
      </c>
    </row>
    <row r="4358" spans="19:23" x14ac:dyDescent="0.2">
      <c r="S4358" s="28" t="s">
        <v>422</v>
      </c>
      <c r="T4358" s="5">
        <v>2002</v>
      </c>
      <c r="U4358" s="233">
        <v>37594</v>
      </c>
      <c r="V4358" s="233" t="str">
        <f t="shared" si="141"/>
        <v>1204</v>
      </c>
      <c r="W4358" s="4">
        <f t="shared" si="142"/>
        <v>2002</v>
      </c>
    </row>
    <row r="4359" spans="19:23" x14ac:dyDescent="0.2">
      <c r="S4359" s="28" t="s">
        <v>423</v>
      </c>
      <c r="T4359" s="5">
        <v>2002</v>
      </c>
      <c r="U4359" s="233">
        <v>37595</v>
      </c>
      <c r="V4359" s="233" t="str">
        <f t="shared" si="141"/>
        <v>1205</v>
      </c>
      <c r="W4359" s="4">
        <f t="shared" si="142"/>
        <v>2002</v>
      </c>
    </row>
    <row r="4360" spans="19:23" x14ac:dyDescent="0.2">
      <c r="S4360" s="28" t="s">
        <v>424</v>
      </c>
      <c r="T4360" s="5">
        <v>2002</v>
      </c>
      <c r="U4360" s="233">
        <v>37596</v>
      </c>
      <c r="V4360" s="233" t="str">
        <f t="shared" si="141"/>
        <v>1206</v>
      </c>
      <c r="W4360" s="4">
        <f t="shared" si="142"/>
        <v>2002</v>
      </c>
    </row>
    <row r="4361" spans="19:23" x14ac:dyDescent="0.2">
      <c r="S4361" s="28" t="s">
        <v>425</v>
      </c>
      <c r="T4361" s="5">
        <v>2002</v>
      </c>
      <c r="U4361" s="233">
        <v>37597</v>
      </c>
      <c r="V4361" s="233" t="str">
        <f t="shared" si="141"/>
        <v>1207</v>
      </c>
      <c r="W4361" s="4">
        <f t="shared" si="142"/>
        <v>2002</v>
      </c>
    </row>
    <row r="4362" spans="19:23" x14ac:dyDescent="0.2">
      <c r="S4362" s="28" t="s">
        <v>426</v>
      </c>
      <c r="T4362" s="5">
        <v>2002</v>
      </c>
      <c r="U4362" s="233">
        <v>37598</v>
      </c>
      <c r="V4362" s="233" t="str">
        <f t="shared" si="141"/>
        <v>1208</v>
      </c>
      <c r="W4362" s="4">
        <f t="shared" si="142"/>
        <v>2002</v>
      </c>
    </row>
    <row r="4363" spans="19:23" x14ac:dyDescent="0.2">
      <c r="S4363" s="28" t="s">
        <v>427</v>
      </c>
      <c r="T4363" s="5">
        <v>2002</v>
      </c>
      <c r="U4363" s="233">
        <v>37599</v>
      </c>
      <c r="V4363" s="233" t="str">
        <f t="shared" si="141"/>
        <v>1209</v>
      </c>
      <c r="W4363" s="4">
        <f t="shared" si="142"/>
        <v>2002</v>
      </c>
    </row>
    <row r="4364" spans="19:23" x14ac:dyDescent="0.2">
      <c r="S4364" s="28" t="s">
        <v>428</v>
      </c>
      <c r="T4364" s="5">
        <v>2002</v>
      </c>
      <c r="U4364" s="233">
        <v>37600</v>
      </c>
      <c r="V4364" s="233" t="str">
        <f t="shared" si="141"/>
        <v>1210</v>
      </c>
      <c r="W4364" s="4">
        <f t="shared" si="142"/>
        <v>2002</v>
      </c>
    </row>
    <row r="4365" spans="19:23" x14ac:dyDescent="0.2">
      <c r="S4365" s="28" t="s">
        <v>429</v>
      </c>
      <c r="T4365" s="5">
        <v>2002</v>
      </c>
      <c r="U4365" s="233">
        <v>37601</v>
      </c>
      <c r="V4365" s="233" t="str">
        <f t="shared" si="141"/>
        <v>1211</v>
      </c>
      <c r="W4365" s="4">
        <f t="shared" si="142"/>
        <v>2002</v>
      </c>
    </row>
    <row r="4366" spans="19:23" x14ac:dyDescent="0.2">
      <c r="S4366" s="28" t="s">
        <v>430</v>
      </c>
      <c r="T4366" s="5">
        <v>2002</v>
      </c>
      <c r="U4366" s="233">
        <v>37602</v>
      </c>
      <c r="V4366" s="233" t="str">
        <f t="shared" si="141"/>
        <v>1212</v>
      </c>
      <c r="W4366" s="4">
        <f t="shared" si="142"/>
        <v>2002</v>
      </c>
    </row>
    <row r="4367" spans="19:23" x14ac:dyDescent="0.2">
      <c r="S4367" s="28" t="s">
        <v>431</v>
      </c>
      <c r="T4367" s="5">
        <v>2002</v>
      </c>
      <c r="U4367" s="233">
        <v>37603</v>
      </c>
      <c r="V4367" s="233" t="str">
        <f t="shared" si="141"/>
        <v>1213</v>
      </c>
      <c r="W4367" s="4">
        <f t="shared" si="142"/>
        <v>2002</v>
      </c>
    </row>
    <row r="4368" spans="19:23" x14ac:dyDescent="0.2">
      <c r="S4368" s="28" t="s">
        <v>432</v>
      </c>
      <c r="T4368" s="5">
        <v>2002</v>
      </c>
      <c r="U4368" s="233">
        <v>37604</v>
      </c>
      <c r="V4368" s="233" t="str">
        <f t="shared" si="141"/>
        <v>1214</v>
      </c>
      <c r="W4368" s="4">
        <f t="shared" si="142"/>
        <v>2002</v>
      </c>
    </row>
    <row r="4369" spans="19:23" x14ac:dyDescent="0.2">
      <c r="S4369" s="28" t="s">
        <v>433</v>
      </c>
      <c r="T4369" s="5">
        <v>2002</v>
      </c>
      <c r="U4369" s="233">
        <v>37605</v>
      </c>
      <c r="V4369" s="233" t="str">
        <f t="shared" si="141"/>
        <v>1215</v>
      </c>
      <c r="W4369" s="4">
        <f t="shared" si="142"/>
        <v>2002</v>
      </c>
    </row>
    <row r="4370" spans="19:23" x14ac:dyDescent="0.2">
      <c r="S4370" s="28" t="s">
        <v>434</v>
      </c>
      <c r="T4370" s="5">
        <v>2002</v>
      </c>
      <c r="U4370" s="233">
        <v>37606</v>
      </c>
      <c r="V4370" s="233" t="str">
        <f t="shared" si="141"/>
        <v>1216</v>
      </c>
      <c r="W4370" s="4">
        <f t="shared" si="142"/>
        <v>2002</v>
      </c>
    </row>
    <row r="4371" spans="19:23" x14ac:dyDescent="0.2">
      <c r="S4371" s="28" t="s">
        <v>435</v>
      </c>
      <c r="T4371" s="5">
        <v>2002</v>
      </c>
      <c r="U4371" s="233">
        <v>37607</v>
      </c>
      <c r="V4371" s="233" t="str">
        <f t="shared" si="141"/>
        <v>1217</v>
      </c>
      <c r="W4371" s="4">
        <f t="shared" si="142"/>
        <v>2002</v>
      </c>
    </row>
    <row r="4372" spans="19:23" x14ac:dyDescent="0.2">
      <c r="S4372" s="28" t="s">
        <v>436</v>
      </c>
      <c r="T4372" s="5">
        <v>2002</v>
      </c>
      <c r="U4372" s="233">
        <v>37608</v>
      </c>
      <c r="V4372" s="233" t="str">
        <f t="shared" si="141"/>
        <v>1218</v>
      </c>
      <c r="W4372" s="4">
        <f t="shared" si="142"/>
        <v>2002</v>
      </c>
    </row>
    <row r="4373" spans="19:23" x14ac:dyDescent="0.2">
      <c r="S4373" s="28" t="s">
        <v>437</v>
      </c>
      <c r="T4373" s="5">
        <v>2002</v>
      </c>
      <c r="U4373" s="233">
        <v>37609</v>
      </c>
      <c r="V4373" s="233" t="str">
        <f t="shared" si="141"/>
        <v>1219</v>
      </c>
      <c r="W4373" s="4">
        <f t="shared" si="142"/>
        <v>2002</v>
      </c>
    </row>
    <row r="4374" spans="19:23" x14ac:dyDescent="0.2">
      <c r="S4374" s="28" t="s">
        <v>438</v>
      </c>
      <c r="T4374" s="5">
        <v>2002</v>
      </c>
      <c r="U4374" s="233">
        <v>37610</v>
      </c>
      <c r="V4374" s="233" t="str">
        <f t="shared" si="141"/>
        <v>1220</v>
      </c>
      <c r="W4374" s="4">
        <f t="shared" si="142"/>
        <v>2002</v>
      </c>
    </row>
    <row r="4375" spans="19:23" x14ac:dyDescent="0.2">
      <c r="S4375" s="28" t="s">
        <v>439</v>
      </c>
      <c r="T4375" s="5">
        <v>2002</v>
      </c>
      <c r="U4375" s="233">
        <v>37611</v>
      </c>
      <c r="V4375" s="233" t="str">
        <f t="shared" si="141"/>
        <v>1221</v>
      </c>
      <c r="W4375" s="4">
        <f t="shared" si="142"/>
        <v>2002</v>
      </c>
    </row>
    <row r="4376" spans="19:23" x14ac:dyDescent="0.2">
      <c r="S4376" s="28" t="s">
        <v>440</v>
      </c>
      <c r="T4376" s="5">
        <v>2002</v>
      </c>
      <c r="U4376" s="233">
        <v>37612</v>
      </c>
      <c r="V4376" s="233" t="str">
        <f t="shared" si="141"/>
        <v>1222</v>
      </c>
      <c r="W4376" s="4">
        <f t="shared" si="142"/>
        <v>2002</v>
      </c>
    </row>
    <row r="4377" spans="19:23" x14ac:dyDescent="0.2">
      <c r="S4377" s="28" t="s">
        <v>441</v>
      </c>
      <c r="T4377" s="5">
        <v>2002</v>
      </c>
      <c r="U4377" s="233">
        <v>37613</v>
      </c>
      <c r="V4377" s="233" t="str">
        <f t="shared" si="141"/>
        <v>1223</v>
      </c>
      <c r="W4377" s="4">
        <f t="shared" si="142"/>
        <v>2002</v>
      </c>
    </row>
    <row r="4378" spans="19:23" x14ac:dyDescent="0.2">
      <c r="S4378" s="28" t="s">
        <v>442</v>
      </c>
      <c r="T4378" s="5">
        <v>2002</v>
      </c>
      <c r="U4378" s="233">
        <v>37614</v>
      </c>
      <c r="V4378" s="233" t="str">
        <f t="shared" si="141"/>
        <v>1224</v>
      </c>
      <c r="W4378" s="4">
        <f t="shared" si="142"/>
        <v>2002</v>
      </c>
    </row>
    <row r="4379" spans="19:23" x14ac:dyDescent="0.2">
      <c r="S4379" s="28" t="s">
        <v>443</v>
      </c>
      <c r="T4379" s="5">
        <v>2002</v>
      </c>
      <c r="U4379" s="233">
        <v>37615</v>
      </c>
      <c r="V4379" s="233" t="str">
        <f t="shared" si="141"/>
        <v>1225</v>
      </c>
      <c r="W4379" s="4">
        <f t="shared" si="142"/>
        <v>2002</v>
      </c>
    </row>
    <row r="4380" spans="19:23" x14ac:dyDescent="0.2">
      <c r="S4380" s="28" t="s">
        <v>444</v>
      </c>
      <c r="T4380" s="5">
        <v>2002</v>
      </c>
      <c r="U4380" s="233">
        <v>37616</v>
      </c>
      <c r="V4380" s="233" t="str">
        <f t="shared" si="141"/>
        <v>1226</v>
      </c>
      <c r="W4380" s="4">
        <f t="shared" si="142"/>
        <v>2002</v>
      </c>
    </row>
    <row r="4381" spans="19:23" x14ac:dyDescent="0.2">
      <c r="S4381" s="28" t="s">
        <v>445</v>
      </c>
      <c r="T4381" s="5">
        <v>2002</v>
      </c>
      <c r="U4381" s="233">
        <v>37617</v>
      </c>
      <c r="V4381" s="233" t="str">
        <f t="shared" si="141"/>
        <v>1227</v>
      </c>
      <c r="W4381" s="4">
        <f t="shared" si="142"/>
        <v>2002</v>
      </c>
    </row>
    <row r="4382" spans="19:23" x14ac:dyDescent="0.2">
      <c r="S4382" s="28" t="s">
        <v>446</v>
      </c>
      <c r="T4382" s="5">
        <v>2002</v>
      </c>
      <c r="U4382" s="233">
        <v>37618</v>
      </c>
      <c r="V4382" s="233" t="str">
        <f t="shared" si="141"/>
        <v>1228</v>
      </c>
      <c r="W4382" s="4">
        <f t="shared" si="142"/>
        <v>2002</v>
      </c>
    </row>
    <row r="4383" spans="19:23" x14ac:dyDescent="0.2">
      <c r="S4383" s="28" t="s">
        <v>447</v>
      </c>
      <c r="T4383" s="5">
        <v>2002</v>
      </c>
      <c r="U4383" s="233">
        <v>37619</v>
      </c>
      <c r="V4383" s="233" t="str">
        <f t="shared" si="141"/>
        <v>1229</v>
      </c>
      <c r="W4383" s="4">
        <f t="shared" si="142"/>
        <v>2002</v>
      </c>
    </row>
    <row r="4384" spans="19:23" x14ac:dyDescent="0.2">
      <c r="S4384" s="28" t="s">
        <v>448</v>
      </c>
      <c r="T4384" s="5">
        <v>2002</v>
      </c>
      <c r="U4384" s="233">
        <v>37620</v>
      </c>
      <c r="V4384" s="233" t="str">
        <f t="shared" si="141"/>
        <v>1230</v>
      </c>
      <c r="W4384" s="4">
        <f t="shared" si="142"/>
        <v>2002</v>
      </c>
    </row>
    <row r="4385" spans="19:23" x14ac:dyDescent="0.2">
      <c r="S4385" s="28" t="s">
        <v>449</v>
      </c>
      <c r="T4385" s="5">
        <v>2002</v>
      </c>
      <c r="U4385" s="233">
        <v>37621</v>
      </c>
      <c r="V4385" s="233" t="str">
        <f t="shared" si="141"/>
        <v>1231</v>
      </c>
      <c r="W4385" s="4">
        <f t="shared" si="142"/>
        <v>2002</v>
      </c>
    </row>
    <row r="4386" spans="19:23" x14ac:dyDescent="0.2">
      <c r="S4386" s="28" t="s">
        <v>450</v>
      </c>
      <c r="T4386" s="5">
        <v>2003</v>
      </c>
      <c r="U4386" s="233">
        <v>37622</v>
      </c>
      <c r="V4386" s="233" t="str">
        <f t="shared" si="141"/>
        <v>0101</v>
      </c>
      <c r="W4386" s="4">
        <f t="shared" si="142"/>
        <v>2003</v>
      </c>
    </row>
    <row r="4387" spans="19:23" x14ac:dyDescent="0.2">
      <c r="S4387" s="28" t="s">
        <v>90</v>
      </c>
      <c r="T4387" s="5">
        <v>2003</v>
      </c>
      <c r="U4387" s="233">
        <v>37623</v>
      </c>
      <c r="V4387" s="233" t="str">
        <f t="shared" si="141"/>
        <v>0102</v>
      </c>
      <c r="W4387" s="4">
        <f t="shared" si="142"/>
        <v>2003</v>
      </c>
    </row>
    <row r="4388" spans="19:23" x14ac:dyDescent="0.2">
      <c r="S4388" s="28" t="s">
        <v>91</v>
      </c>
      <c r="T4388" s="5">
        <v>2003</v>
      </c>
      <c r="U4388" s="233">
        <v>37624</v>
      </c>
      <c r="V4388" s="233" t="str">
        <f t="shared" si="141"/>
        <v>0103</v>
      </c>
      <c r="W4388" s="4">
        <f t="shared" si="142"/>
        <v>2003</v>
      </c>
    </row>
    <row r="4389" spans="19:23" x14ac:dyDescent="0.2">
      <c r="S4389" s="28" t="s">
        <v>92</v>
      </c>
      <c r="T4389" s="5">
        <v>2003</v>
      </c>
      <c r="U4389" s="233">
        <v>37625</v>
      </c>
      <c r="V4389" s="233" t="str">
        <f t="shared" si="141"/>
        <v>0104</v>
      </c>
      <c r="W4389" s="4">
        <f t="shared" si="142"/>
        <v>2003</v>
      </c>
    </row>
    <row r="4390" spans="19:23" x14ac:dyDescent="0.2">
      <c r="S4390" s="28" t="s">
        <v>93</v>
      </c>
      <c r="T4390" s="5">
        <v>2003</v>
      </c>
      <c r="U4390" s="233">
        <v>37626</v>
      </c>
      <c r="V4390" s="233" t="str">
        <f t="shared" si="141"/>
        <v>0105</v>
      </c>
      <c r="W4390" s="4">
        <f t="shared" si="142"/>
        <v>2003</v>
      </c>
    </row>
    <row r="4391" spans="19:23" x14ac:dyDescent="0.2">
      <c r="S4391" s="28" t="s">
        <v>94</v>
      </c>
      <c r="T4391" s="5">
        <v>2003</v>
      </c>
      <c r="U4391" s="233">
        <v>37627</v>
      </c>
      <c r="V4391" s="233" t="str">
        <f t="shared" si="141"/>
        <v>0106</v>
      </c>
      <c r="W4391" s="4">
        <f t="shared" si="142"/>
        <v>2003</v>
      </c>
    </row>
    <row r="4392" spans="19:23" x14ac:dyDescent="0.2">
      <c r="S4392" s="28" t="s">
        <v>95</v>
      </c>
      <c r="T4392" s="5">
        <v>2003</v>
      </c>
      <c r="U4392" s="233">
        <v>37628</v>
      </c>
      <c r="V4392" s="233" t="str">
        <f t="shared" si="141"/>
        <v>0107</v>
      </c>
      <c r="W4392" s="4">
        <f t="shared" si="142"/>
        <v>2003</v>
      </c>
    </row>
    <row r="4393" spans="19:23" x14ac:dyDescent="0.2">
      <c r="S4393" s="28" t="s">
        <v>96</v>
      </c>
      <c r="T4393" s="5">
        <v>2003</v>
      </c>
      <c r="U4393" s="233">
        <v>37629</v>
      </c>
      <c r="V4393" s="233" t="str">
        <f t="shared" si="141"/>
        <v>0108</v>
      </c>
      <c r="W4393" s="4">
        <f t="shared" si="142"/>
        <v>2003</v>
      </c>
    </row>
    <row r="4394" spans="19:23" x14ac:dyDescent="0.2">
      <c r="S4394" s="28" t="s">
        <v>97</v>
      </c>
      <c r="T4394" s="5">
        <v>2003</v>
      </c>
      <c r="U4394" s="233">
        <v>37630</v>
      </c>
      <c r="V4394" s="233" t="str">
        <f t="shared" si="141"/>
        <v>0109</v>
      </c>
      <c r="W4394" s="4">
        <f t="shared" si="142"/>
        <v>2003</v>
      </c>
    </row>
    <row r="4395" spans="19:23" x14ac:dyDescent="0.2">
      <c r="S4395" s="28" t="s">
        <v>98</v>
      </c>
      <c r="T4395" s="5">
        <v>2003</v>
      </c>
      <c r="U4395" s="233">
        <v>37631</v>
      </c>
      <c r="V4395" s="233" t="str">
        <f t="shared" si="141"/>
        <v>0110</v>
      </c>
      <c r="W4395" s="4">
        <f t="shared" si="142"/>
        <v>2003</v>
      </c>
    </row>
    <row r="4396" spans="19:23" x14ac:dyDescent="0.2">
      <c r="S4396" s="28" t="s">
        <v>99</v>
      </c>
      <c r="T4396" s="5">
        <v>2003</v>
      </c>
      <c r="U4396" s="233">
        <v>37632</v>
      </c>
      <c r="V4396" s="233" t="str">
        <f t="shared" si="141"/>
        <v>0111</v>
      </c>
      <c r="W4396" s="4">
        <f t="shared" si="142"/>
        <v>2003</v>
      </c>
    </row>
    <row r="4397" spans="19:23" x14ac:dyDescent="0.2">
      <c r="S4397" s="28" t="s">
        <v>100</v>
      </c>
      <c r="T4397" s="5">
        <v>2003</v>
      </c>
      <c r="U4397" s="233">
        <v>37633</v>
      </c>
      <c r="V4397" s="233" t="str">
        <f t="shared" si="141"/>
        <v>0112</v>
      </c>
      <c r="W4397" s="4">
        <f t="shared" si="142"/>
        <v>2003</v>
      </c>
    </row>
    <row r="4398" spans="19:23" x14ac:dyDescent="0.2">
      <c r="S4398" s="28" t="s">
        <v>101</v>
      </c>
      <c r="T4398" s="5">
        <v>2003</v>
      </c>
      <c r="U4398" s="233">
        <v>37634</v>
      </c>
      <c r="V4398" s="233" t="str">
        <f t="shared" si="141"/>
        <v>0113</v>
      </c>
      <c r="W4398" s="4">
        <f t="shared" si="142"/>
        <v>2003</v>
      </c>
    </row>
    <row r="4399" spans="19:23" x14ac:dyDescent="0.2">
      <c r="S4399" s="28" t="s">
        <v>102</v>
      </c>
      <c r="T4399" s="5">
        <v>2003</v>
      </c>
      <c r="U4399" s="233">
        <v>37635</v>
      </c>
      <c r="V4399" s="233" t="str">
        <f t="shared" si="141"/>
        <v>0114</v>
      </c>
      <c r="W4399" s="4">
        <f t="shared" si="142"/>
        <v>2003</v>
      </c>
    </row>
    <row r="4400" spans="19:23" x14ac:dyDescent="0.2">
      <c r="S4400" s="28" t="s">
        <v>103</v>
      </c>
      <c r="T4400" s="5">
        <v>2003</v>
      </c>
      <c r="U4400" s="233">
        <v>37636</v>
      </c>
      <c r="V4400" s="233" t="str">
        <f t="shared" si="141"/>
        <v>0115</v>
      </c>
      <c r="W4400" s="4">
        <f t="shared" si="142"/>
        <v>2003</v>
      </c>
    </row>
    <row r="4401" spans="19:23" x14ac:dyDescent="0.2">
      <c r="S4401" s="28" t="s">
        <v>104</v>
      </c>
      <c r="T4401" s="5">
        <v>2003</v>
      </c>
      <c r="U4401" s="233">
        <v>37637</v>
      </c>
      <c r="V4401" s="233" t="str">
        <f t="shared" si="141"/>
        <v>0116</v>
      </c>
      <c r="W4401" s="4">
        <f t="shared" si="142"/>
        <v>2003</v>
      </c>
    </row>
    <row r="4402" spans="19:23" x14ac:dyDescent="0.2">
      <c r="S4402" s="28" t="s">
        <v>105</v>
      </c>
      <c r="T4402" s="5">
        <v>2003</v>
      </c>
      <c r="U4402" s="233">
        <v>37638</v>
      </c>
      <c r="V4402" s="233" t="str">
        <f t="shared" si="141"/>
        <v>0117</v>
      </c>
      <c r="W4402" s="4">
        <f t="shared" si="142"/>
        <v>2003</v>
      </c>
    </row>
    <row r="4403" spans="19:23" x14ac:dyDescent="0.2">
      <c r="S4403" s="28" t="s">
        <v>106</v>
      </c>
      <c r="T4403" s="5">
        <v>2003</v>
      </c>
      <c r="U4403" s="233">
        <v>37639</v>
      </c>
      <c r="V4403" s="233" t="str">
        <f t="shared" si="141"/>
        <v>0118</v>
      </c>
      <c r="W4403" s="4">
        <f t="shared" si="142"/>
        <v>2003</v>
      </c>
    </row>
    <row r="4404" spans="19:23" x14ac:dyDescent="0.2">
      <c r="S4404" s="28" t="s">
        <v>107</v>
      </c>
      <c r="T4404" s="5">
        <v>2003</v>
      </c>
      <c r="U4404" s="233">
        <v>37640</v>
      </c>
      <c r="V4404" s="233" t="str">
        <f t="shared" si="141"/>
        <v>0119</v>
      </c>
      <c r="W4404" s="4">
        <f t="shared" si="142"/>
        <v>2003</v>
      </c>
    </row>
    <row r="4405" spans="19:23" x14ac:dyDescent="0.2">
      <c r="S4405" s="28" t="s">
        <v>108</v>
      </c>
      <c r="T4405" s="5">
        <v>2003</v>
      </c>
      <c r="U4405" s="233">
        <v>37641</v>
      </c>
      <c r="V4405" s="233" t="str">
        <f t="shared" si="141"/>
        <v>0120</v>
      </c>
      <c r="W4405" s="4">
        <f t="shared" si="142"/>
        <v>2003</v>
      </c>
    </row>
    <row r="4406" spans="19:23" x14ac:dyDescent="0.2">
      <c r="S4406" s="28" t="s">
        <v>109</v>
      </c>
      <c r="T4406" s="5">
        <v>2003</v>
      </c>
      <c r="U4406" s="233">
        <v>37642</v>
      </c>
      <c r="V4406" s="233" t="str">
        <f t="shared" si="141"/>
        <v>0121</v>
      </c>
      <c r="W4406" s="4">
        <f t="shared" si="142"/>
        <v>2003</v>
      </c>
    </row>
    <row r="4407" spans="19:23" x14ac:dyDescent="0.2">
      <c r="S4407" s="28" t="s">
        <v>110</v>
      </c>
      <c r="T4407" s="5">
        <v>2003</v>
      </c>
      <c r="U4407" s="233">
        <v>37643</v>
      </c>
      <c r="V4407" s="233" t="str">
        <f t="shared" si="141"/>
        <v>0122</v>
      </c>
      <c r="W4407" s="4">
        <f t="shared" si="142"/>
        <v>2003</v>
      </c>
    </row>
    <row r="4408" spans="19:23" x14ac:dyDescent="0.2">
      <c r="S4408" s="28" t="s">
        <v>111</v>
      </c>
      <c r="T4408" s="5">
        <v>2003</v>
      </c>
      <c r="U4408" s="233">
        <v>37644</v>
      </c>
      <c r="V4408" s="233" t="str">
        <f t="shared" si="141"/>
        <v>0123</v>
      </c>
      <c r="W4408" s="4">
        <f t="shared" si="142"/>
        <v>2003</v>
      </c>
    </row>
    <row r="4409" spans="19:23" x14ac:dyDescent="0.2">
      <c r="S4409" s="28" t="s">
        <v>112</v>
      </c>
      <c r="T4409" s="5">
        <v>2003</v>
      </c>
      <c r="U4409" s="233">
        <v>37645</v>
      </c>
      <c r="V4409" s="233" t="str">
        <f t="shared" si="141"/>
        <v>0124</v>
      </c>
      <c r="W4409" s="4">
        <f t="shared" si="142"/>
        <v>2003</v>
      </c>
    </row>
    <row r="4410" spans="19:23" x14ac:dyDescent="0.2">
      <c r="S4410" s="28" t="s">
        <v>113</v>
      </c>
      <c r="T4410" s="5">
        <v>2003</v>
      </c>
      <c r="U4410" s="233">
        <v>37646</v>
      </c>
      <c r="V4410" s="233" t="str">
        <f t="shared" si="141"/>
        <v>0125</v>
      </c>
      <c r="W4410" s="4">
        <f t="shared" si="142"/>
        <v>2003</v>
      </c>
    </row>
    <row r="4411" spans="19:23" x14ac:dyDescent="0.2">
      <c r="S4411" s="28" t="s">
        <v>114</v>
      </c>
      <c r="T4411" s="5">
        <v>2003</v>
      </c>
      <c r="U4411" s="233">
        <v>37647</v>
      </c>
      <c r="V4411" s="233" t="str">
        <f t="shared" si="141"/>
        <v>0126</v>
      </c>
      <c r="W4411" s="4">
        <f t="shared" si="142"/>
        <v>2003</v>
      </c>
    </row>
    <row r="4412" spans="19:23" x14ac:dyDescent="0.2">
      <c r="S4412" s="28" t="s">
        <v>115</v>
      </c>
      <c r="T4412" s="5">
        <v>2003</v>
      </c>
      <c r="U4412" s="233">
        <v>37648</v>
      </c>
      <c r="V4412" s="233" t="str">
        <f t="shared" si="141"/>
        <v>0127</v>
      </c>
      <c r="W4412" s="4">
        <f t="shared" si="142"/>
        <v>2003</v>
      </c>
    </row>
    <row r="4413" spans="19:23" x14ac:dyDescent="0.2">
      <c r="S4413" s="28" t="s">
        <v>116</v>
      </c>
      <c r="T4413" s="5">
        <v>2003</v>
      </c>
      <c r="U4413" s="233">
        <v>37649</v>
      </c>
      <c r="V4413" s="233" t="str">
        <f t="shared" si="141"/>
        <v>0128</v>
      </c>
      <c r="W4413" s="4">
        <f t="shared" si="142"/>
        <v>2003</v>
      </c>
    </row>
    <row r="4414" spans="19:23" x14ac:dyDescent="0.2">
      <c r="S4414" s="28" t="s">
        <v>117</v>
      </c>
      <c r="T4414" s="5">
        <v>2003</v>
      </c>
      <c r="U4414" s="233">
        <v>37650</v>
      </c>
      <c r="V4414" s="233" t="str">
        <f t="shared" si="141"/>
        <v>0129</v>
      </c>
      <c r="W4414" s="4">
        <f t="shared" si="142"/>
        <v>2003</v>
      </c>
    </row>
    <row r="4415" spans="19:23" x14ac:dyDescent="0.2">
      <c r="S4415" s="28" t="s">
        <v>118</v>
      </c>
      <c r="T4415" s="5">
        <v>2003</v>
      </c>
      <c r="U4415" s="233">
        <v>37651</v>
      </c>
      <c r="V4415" s="233" t="str">
        <f t="shared" si="141"/>
        <v>0130</v>
      </c>
      <c r="W4415" s="4">
        <f t="shared" si="142"/>
        <v>2003</v>
      </c>
    </row>
    <row r="4416" spans="19:23" x14ac:dyDescent="0.2">
      <c r="S4416" s="28" t="s">
        <v>119</v>
      </c>
      <c r="T4416" s="5">
        <v>2003</v>
      </c>
      <c r="U4416" s="233">
        <v>37652</v>
      </c>
      <c r="V4416" s="233" t="str">
        <f t="shared" si="141"/>
        <v>0131</v>
      </c>
      <c r="W4416" s="4">
        <f t="shared" si="142"/>
        <v>2003</v>
      </c>
    </row>
    <row r="4417" spans="19:23" x14ac:dyDescent="0.2">
      <c r="S4417" s="28" t="s">
        <v>120</v>
      </c>
      <c r="T4417" s="5">
        <v>2003</v>
      </c>
      <c r="U4417" s="233">
        <v>37653</v>
      </c>
      <c r="V4417" s="233" t="str">
        <f t="shared" si="141"/>
        <v>0201</v>
      </c>
      <c r="W4417" s="4">
        <f t="shared" si="142"/>
        <v>2003</v>
      </c>
    </row>
    <row r="4418" spans="19:23" x14ac:dyDescent="0.2">
      <c r="S4418" s="28" t="s">
        <v>121</v>
      </c>
      <c r="T4418" s="5">
        <v>2003</v>
      </c>
      <c r="U4418" s="233">
        <v>37654</v>
      </c>
      <c r="V4418" s="233" t="str">
        <f t="shared" si="141"/>
        <v>0202</v>
      </c>
      <c r="W4418" s="4">
        <f t="shared" si="142"/>
        <v>2003</v>
      </c>
    </row>
    <row r="4419" spans="19:23" x14ac:dyDescent="0.2">
      <c r="S4419" s="28" t="s">
        <v>122</v>
      </c>
      <c r="T4419" s="5">
        <v>2003</v>
      </c>
      <c r="U4419" s="233">
        <v>37655</v>
      </c>
      <c r="V4419" s="233" t="str">
        <f t="shared" si="141"/>
        <v>0203</v>
      </c>
      <c r="W4419" s="4">
        <f t="shared" si="142"/>
        <v>2003</v>
      </c>
    </row>
    <row r="4420" spans="19:23" x14ac:dyDescent="0.2">
      <c r="S4420" s="28" t="s">
        <v>123</v>
      </c>
      <c r="T4420" s="5">
        <v>2003</v>
      </c>
      <c r="U4420" s="233">
        <v>37656</v>
      </c>
      <c r="V4420" s="233" t="str">
        <f t="shared" ref="V4420:V4483" si="143">TEXT(MONTH(U4420),"00") &amp;TEXT(DAY(U4420),"00")</f>
        <v>0204</v>
      </c>
      <c r="W4420" s="4">
        <f t="shared" ref="W4420:W4483" si="144">YEAR(U4420)</f>
        <v>2003</v>
      </c>
    </row>
    <row r="4421" spans="19:23" x14ac:dyDescent="0.2">
      <c r="S4421" s="28" t="s">
        <v>124</v>
      </c>
      <c r="T4421" s="5">
        <v>2003</v>
      </c>
      <c r="U4421" s="233">
        <v>37657</v>
      </c>
      <c r="V4421" s="233" t="str">
        <f t="shared" si="143"/>
        <v>0205</v>
      </c>
      <c r="W4421" s="4">
        <f t="shared" si="144"/>
        <v>2003</v>
      </c>
    </row>
    <row r="4422" spans="19:23" x14ac:dyDescent="0.2">
      <c r="S4422" s="28" t="s">
        <v>125</v>
      </c>
      <c r="T4422" s="5">
        <v>2003</v>
      </c>
      <c r="U4422" s="233">
        <v>37658</v>
      </c>
      <c r="V4422" s="233" t="str">
        <f t="shared" si="143"/>
        <v>0206</v>
      </c>
      <c r="W4422" s="4">
        <f t="shared" si="144"/>
        <v>2003</v>
      </c>
    </row>
    <row r="4423" spans="19:23" x14ac:dyDescent="0.2">
      <c r="S4423" s="28" t="s">
        <v>126</v>
      </c>
      <c r="T4423" s="5">
        <v>2003</v>
      </c>
      <c r="U4423" s="233">
        <v>37659</v>
      </c>
      <c r="V4423" s="233" t="str">
        <f t="shared" si="143"/>
        <v>0207</v>
      </c>
      <c r="W4423" s="4">
        <f t="shared" si="144"/>
        <v>2003</v>
      </c>
    </row>
    <row r="4424" spans="19:23" x14ac:dyDescent="0.2">
      <c r="S4424" s="28" t="s">
        <v>86</v>
      </c>
      <c r="T4424" s="5">
        <v>2003</v>
      </c>
      <c r="U4424" s="233">
        <v>37660</v>
      </c>
      <c r="V4424" s="233" t="str">
        <f t="shared" si="143"/>
        <v>0208</v>
      </c>
      <c r="W4424" s="4">
        <f t="shared" si="144"/>
        <v>2003</v>
      </c>
    </row>
    <row r="4425" spans="19:23" x14ac:dyDescent="0.2">
      <c r="S4425" s="28" t="s">
        <v>87</v>
      </c>
      <c r="T4425" s="5">
        <v>2003</v>
      </c>
      <c r="U4425" s="233">
        <v>37661</v>
      </c>
      <c r="V4425" s="233" t="str">
        <f t="shared" si="143"/>
        <v>0209</v>
      </c>
      <c r="W4425" s="4">
        <f t="shared" si="144"/>
        <v>2003</v>
      </c>
    </row>
    <row r="4426" spans="19:23" x14ac:dyDescent="0.2">
      <c r="S4426" s="28" t="s">
        <v>88</v>
      </c>
      <c r="T4426" s="5">
        <v>2003</v>
      </c>
      <c r="U4426" s="233">
        <v>37662</v>
      </c>
      <c r="V4426" s="233" t="str">
        <f t="shared" si="143"/>
        <v>0210</v>
      </c>
      <c r="W4426" s="4">
        <f t="shared" si="144"/>
        <v>2003</v>
      </c>
    </row>
    <row r="4427" spans="19:23" x14ac:dyDescent="0.2">
      <c r="S4427" s="28" t="s">
        <v>89</v>
      </c>
      <c r="T4427" s="5">
        <v>2003</v>
      </c>
      <c r="U4427" s="233">
        <v>37663</v>
      </c>
      <c r="V4427" s="233" t="str">
        <f t="shared" si="143"/>
        <v>0211</v>
      </c>
      <c r="W4427" s="4">
        <f t="shared" si="144"/>
        <v>2003</v>
      </c>
    </row>
    <row r="4428" spans="19:23" x14ac:dyDescent="0.2">
      <c r="S4428" s="28" t="s">
        <v>127</v>
      </c>
      <c r="T4428" s="5">
        <v>2003</v>
      </c>
      <c r="U4428" s="233">
        <v>37664</v>
      </c>
      <c r="V4428" s="233" t="str">
        <f t="shared" si="143"/>
        <v>0212</v>
      </c>
      <c r="W4428" s="4">
        <f t="shared" si="144"/>
        <v>2003</v>
      </c>
    </row>
    <row r="4429" spans="19:23" x14ac:dyDescent="0.2">
      <c r="S4429" s="28" t="s">
        <v>128</v>
      </c>
      <c r="T4429" s="5">
        <v>2003</v>
      </c>
      <c r="U4429" s="233">
        <v>37665</v>
      </c>
      <c r="V4429" s="233" t="str">
        <f t="shared" si="143"/>
        <v>0213</v>
      </c>
      <c r="W4429" s="4">
        <f t="shared" si="144"/>
        <v>2003</v>
      </c>
    </row>
    <row r="4430" spans="19:23" x14ac:dyDescent="0.2">
      <c r="S4430" s="28" t="s">
        <v>129</v>
      </c>
      <c r="T4430" s="5">
        <v>2003</v>
      </c>
      <c r="U4430" s="233">
        <v>37666</v>
      </c>
      <c r="V4430" s="233" t="str">
        <f t="shared" si="143"/>
        <v>0214</v>
      </c>
      <c r="W4430" s="4">
        <f t="shared" si="144"/>
        <v>2003</v>
      </c>
    </row>
    <row r="4431" spans="19:23" x14ac:dyDescent="0.2">
      <c r="S4431" s="28" t="s">
        <v>130</v>
      </c>
      <c r="T4431" s="5">
        <v>2003</v>
      </c>
      <c r="U4431" s="233">
        <v>37667</v>
      </c>
      <c r="V4431" s="233" t="str">
        <f t="shared" si="143"/>
        <v>0215</v>
      </c>
      <c r="W4431" s="4">
        <f t="shared" si="144"/>
        <v>2003</v>
      </c>
    </row>
    <row r="4432" spans="19:23" x14ac:dyDescent="0.2">
      <c r="S4432" s="28" t="s">
        <v>131</v>
      </c>
      <c r="T4432" s="5">
        <v>2003</v>
      </c>
      <c r="U4432" s="233">
        <v>37668</v>
      </c>
      <c r="V4432" s="233" t="str">
        <f t="shared" si="143"/>
        <v>0216</v>
      </c>
      <c r="W4432" s="4">
        <f t="shared" si="144"/>
        <v>2003</v>
      </c>
    </row>
    <row r="4433" spans="19:23" x14ac:dyDescent="0.2">
      <c r="S4433" s="28" t="s">
        <v>132</v>
      </c>
      <c r="T4433" s="5">
        <v>2003</v>
      </c>
      <c r="U4433" s="233">
        <v>37669</v>
      </c>
      <c r="V4433" s="233" t="str">
        <f t="shared" si="143"/>
        <v>0217</v>
      </c>
      <c r="W4433" s="4">
        <f t="shared" si="144"/>
        <v>2003</v>
      </c>
    </row>
    <row r="4434" spans="19:23" x14ac:dyDescent="0.2">
      <c r="S4434" s="28" t="s">
        <v>133</v>
      </c>
      <c r="T4434" s="5">
        <v>2003</v>
      </c>
      <c r="U4434" s="233">
        <v>37670</v>
      </c>
      <c r="V4434" s="233" t="str">
        <f t="shared" si="143"/>
        <v>0218</v>
      </c>
      <c r="W4434" s="4">
        <f t="shared" si="144"/>
        <v>2003</v>
      </c>
    </row>
    <row r="4435" spans="19:23" x14ac:dyDescent="0.2">
      <c r="S4435" s="28" t="s">
        <v>134</v>
      </c>
      <c r="T4435" s="5">
        <v>2003</v>
      </c>
      <c r="U4435" s="233">
        <v>37671</v>
      </c>
      <c r="V4435" s="233" t="str">
        <f t="shared" si="143"/>
        <v>0219</v>
      </c>
      <c r="W4435" s="4">
        <f t="shared" si="144"/>
        <v>2003</v>
      </c>
    </row>
    <row r="4436" spans="19:23" x14ac:dyDescent="0.2">
      <c r="S4436" s="28" t="s">
        <v>135</v>
      </c>
      <c r="T4436" s="5">
        <v>2003</v>
      </c>
      <c r="U4436" s="233">
        <v>37672</v>
      </c>
      <c r="V4436" s="233" t="str">
        <f t="shared" si="143"/>
        <v>0220</v>
      </c>
      <c r="W4436" s="4">
        <f t="shared" si="144"/>
        <v>2003</v>
      </c>
    </row>
    <row r="4437" spans="19:23" x14ac:dyDescent="0.2">
      <c r="S4437" s="28" t="s">
        <v>136</v>
      </c>
      <c r="T4437" s="5">
        <v>2003</v>
      </c>
      <c r="U4437" s="233">
        <v>37673</v>
      </c>
      <c r="V4437" s="233" t="str">
        <f t="shared" si="143"/>
        <v>0221</v>
      </c>
      <c r="W4437" s="4">
        <f t="shared" si="144"/>
        <v>2003</v>
      </c>
    </row>
    <row r="4438" spans="19:23" x14ac:dyDescent="0.2">
      <c r="S4438" s="28" t="s">
        <v>137</v>
      </c>
      <c r="T4438" s="5">
        <v>2003</v>
      </c>
      <c r="U4438" s="233">
        <v>37674</v>
      </c>
      <c r="V4438" s="233" t="str">
        <f t="shared" si="143"/>
        <v>0222</v>
      </c>
      <c r="W4438" s="4">
        <f t="shared" si="144"/>
        <v>2003</v>
      </c>
    </row>
    <row r="4439" spans="19:23" x14ac:dyDescent="0.2">
      <c r="S4439" s="28" t="s">
        <v>138</v>
      </c>
      <c r="T4439" s="5">
        <v>2003</v>
      </c>
      <c r="U4439" s="233">
        <v>37675</v>
      </c>
      <c r="V4439" s="233" t="str">
        <f t="shared" si="143"/>
        <v>0223</v>
      </c>
      <c r="W4439" s="4">
        <f t="shared" si="144"/>
        <v>2003</v>
      </c>
    </row>
    <row r="4440" spans="19:23" x14ac:dyDescent="0.2">
      <c r="S4440" s="28" t="s">
        <v>139</v>
      </c>
      <c r="T4440" s="5">
        <v>2003</v>
      </c>
      <c r="U4440" s="233">
        <v>37676</v>
      </c>
      <c r="V4440" s="233" t="str">
        <f t="shared" si="143"/>
        <v>0224</v>
      </c>
      <c r="W4440" s="4">
        <f t="shared" si="144"/>
        <v>2003</v>
      </c>
    </row>
    <row r="4441" spans="19:23" x14ac:dyDescent="0.2">
      <c r="S4441" s="28" t="s">
        <v>140</v>
      </c>
      <c r="T4441" s="5">
        <v>2003</v>
      </c>
      <c r="U4441" s="233">
        <v>37677</v>
      </c>
      <c r="V4441" s="233" t="str">
        <f t="shared" si="143"/>
        <v>0225</v>
      </c>
      <c r="W4441" s="4">
        <f t="shared" si="144"/>
        <v>2003</v>
      </c>
    </row>
    <row r="4442" spans="19:23" x14ac:dyDescent="0.2">
      <c r="S4442" s="28" t="s">
        <v>141</v>
      </c>
      <c r="T4442" s="5">
        <v>2003</v>
      </c>
      <c r="U4442" s="233">
        <v>37678</v>
      </c>
      <c r="V4442" s="233" t="str">
        <f t="shared" si="143"/>
        <v>0226</v>
      </c>
      <c r="W4442" s="4">
        <f t="shared" si="144"/>
        <v>2003</v>
      </c>
    </row>
    <row r="4443" spans="19:23" x14ac:dyDescent="0.2">
      <c r="S4443" s="28" t="s">
        <v>142</v>
      </c>
      <c r="T4443" s="5">
        <v>2003</v>
      </c>
      <c r="U4443" s="233">
        <v>37679</v>
      </c>
      <c r="V4443" s="233" t="str">
        <f t="shared" si="143"/>
        <v>0227</v>
      </c>
      <c r="W4443" s="4">
        <f t="shared" si="144"/>
        <v>2003</v>
      </c>
    </row>
    <row r="4444" spans="19:23" x14ac:dyDescent="0.2">
      <c r="S4444" s="28" t="s">
        <v>143</v>
      </c>
      <c r="T4444" s="5">
        <v>2003</v>
      </c>
      <c r="U4444" s="233">
        <v>37680</v>
      </c>
      <c r="V4444" s="233" t="str">
        <f t="shared" si="143"/>
        <v>0228</v>
      </c>
      <c r="W4444" s="4">
        <f t="shared" si="144"/>
        <v>2003</v>
      </c>
    </row>
    <row r="4445" spans="19:23" x14ac:dyDescent="0.2">
      <c r="S4445" s="28" t="s">
        <v>144</v>
      </c>
      <c r="T4445" s="5">
        <v>2003</v>
      </c>
      <c r="U4445" s="233">
        <v>37681</v>
      </c>
      <c r="V4445" s="233" t="str">
        <f t="shared" si="143"/>
        <v>0301</v>
      </c>
      <c r="W4445" s="4">
        <f t="shared" si="144"/>
        <v>2003</v>
      </c>
    </row>
    <row r="4446" spans="19:23" x14ac:dyDescent="0.2">
      <c r="S4446" s="28" t="s">
        <v>145</v>
      </c>
      <c r="T4446" s="5">
        <v>2003</v>
      </c>
      <c r="U4446" s="233">
        <v>37682</v>
      </c>
      <c r="V4446" s="233" t="str">
        <f t="shared" si="143"/>
        <v>0302</v>
      </c>
      <c r="W4446" s="4">
        <f t="shared" si="144"/>
        <v>2003</v>
      </c>
    </row>
    <row r="4447" spans="19:23" x14ac:dyDescent="0.2">
      <c r="S4447" s="28" t="s">
        <v>146</v>
      </c>
      <c r="T4447" s="5">
        <v>2003</v>
      </c>
      <c r="U4447" s="233">
        <v>37683</v>
      </c>
      <c r="V4447" s="233" t="str">
        <f t="shared" si="143"/>
        <v>0303</v>
      </c>
      <c r="W4447" s="4">
        <f t="shared" si="144"/>
        <v>2003</v>
      </c>
    </row>
    <row r="4448" spans="19:23" x14ac:dyDescent="0.2">
      <c r="S4448" s="28" t="s">
        <v>147</v>
      </c>
      <c r="T4448" s="5">
        <v>2003</v>
      </c>
      <c r="U4448" s="233">
        <v>37684</v>
      </c>
      <c r="V4448" s="233" t="str">
        <f t="shared" si="143"/>
        <v>0304</v>
      </c>
      <c r="W4448" s="4">
        <f t="shared" si="144"/>
        <v>2003</v>
      </c>
    </row>
    <row r="4449" spans="19:23" x14ac:dyDescent="0.2">
      <c r="S4449" s="28" t="s">
        <v>148</v>
      </c>
      <c r="T4449" s="5">
        <v>2003</v>
      </c>
      <c r="U4449" s="233">
        <v>37685</v>
      </c>
      <c r="V4449" s="233" t="str">
        <f t="shared" si="143"/>
        <v>0305</v>
      </c>
      <c r="W4449" s="4">
        <f t="shared" si="144"/>
        <v>2003</v>
      </c>
    </row>
    <row r="4450" spans="19:23" x14ac:dyDescent="0.2">
      <c r="S4450" s="28" t="s">
        <v>149</v>
      </c>
      <c r="T4450" s="5">
        <v>2003</v>
      </c>
      <c r="U4450" s="233">
        <v>37686</v>
      </c>
      <c r="V4450" s="233" t="str">
        <f t="shared" si="143"/>
        <v>0306</v>
      </c>
      <c r="W4450" s="4">
        <f t="shared" si="144"/>
        <v>2003</v>
      </c>
    </row>
    <row r="4451" spans="19:23" x14ac:dyDescent="0.2">
      <c r="S4451" s="28" t="s">
        <v>150</v>
      </c>
      <c r="T4451" s="5">
        <v>2003</v>
      </c>
      <c r="U4451" s="233">
        <v>37687</v>
      </c>
      <c r="V4451" s="233" t="str">
        <f t="shared" si="143"/>
        <v>0307</v>
      </c>
      <c r="W4451" s="4">
        <f t="shared" si="144"/>
        <v>2003</v>
      </c>
    </row>
    <row r="4452" spans="19:23" x14ac:dyDescent="0.2">
      <c r="S4452" s="28" t="s">
        <v>151</v>
      </c>
      <c r="T4452" s="5">
        <v>2003</v>
      </c>
      <c r="U4452" s="233">
        <v>37688</v>
      </c>
      <c r="V4452" s="233" t="str">
        <f t="shared" si="143"/>
        <v>0308</v>
      </c>
      <c r="W4452" s="4">
        <f t="shared" si="144"/>
        <v>2003</v>
      </c>
    </row>
    <row r="4453" spans="19:23" x14ac:dyDescent="0.2">
      <c r="S4453" s="28" t="s">
        <v>152</v>
      </c>
      <c r="T4453" s="5">
        <v>2003</v>
      </c>
      <c r="U4453" s="233">
        <v>37689</v>
      </c>
      <c r="V4453" s="233" t="str">
        <f t="shared" si="143"/>
        <v>0309</v>
      </c>
      <c r="W4453" s="4">
        <f t="shared" si="144"/>
        <v>2003</v>
      </c>
    </row>
    <row r="4454" spans="19:23" x14ac:dyDescent="0.2">
      <c r="S4454" s="28" t="s">
        <v>153</v>
      </c>
      <c r="T4454" s="5">
        <v>2003</v>
      </c>
      <c r="U4454" s="233">
        <v>37690</v>
      </c>
      <c r="V4454" s="233" t="str">
        <f t="shared" si="143"/>
        <v>0310</v>
      </c>
      <c r="W4454" s="4">
        <f t="shared" si="144"/>
        <v>2003</v>
      </c>
    </row>
    <row r="4455" spans="19:23" x14ac:dyDescent="0.2">
      <c r="S4455" s="28" t="s">
        <v>154</v>
      </c>
      <c r="T4455" s="5">
        <v>2003</v>
      </c>
      <c r="U4455" s="233">
        <v>37691</v>
      </c>
      <c r="V4455" s="233" t="str">
        <f t="shared" si="143"/>
        <v>0311</v>
      </c>
      <c r="W4455" s="4">
        <f t="shared" si="144"/>
        <v>2003</v>
      </c>
    </row>
    <row r="4456" spans="19:23" x14ac:dyDescent="0.2">
      <c r="S4456" s="28" t="s">
        <v>155</v>
      </c>
      <c r="T4456" s="5">
        <v>2003</v>
      </c>
      <c r="U4456" s="233">
        <v>37692</v>
      </c>
      <c r="V4456" s="233" t="str">
        <f t="shared" si="143"/>
        <v>0312</v>
      </c>
      <c r="W4456" s="4">
        <f t="shared" si="144"/>
        <v>2003</v>
      </c>
    </row>
    <row r="4457" spans="19:23" x14ac:dyDescent="0.2">
      <c r="S4457" s="28" t="s">
        <v>156</v>
      </c>
      <c r="T4457" s="5">
        <v>2003</v>
      </c>
      <c r="U4457" s="233">
        <v>37693</v>
      </c>
      <c r="V4457" s="233" t="str">
        <f t="shared" si="143"/>
        <v>0313</v>
      </c>
      <c r="W4457" s="4">
        <f t="shared" si="144"/>
        <v>2003</v>
      </c>
    </row>
    <row r="4458" spans="19:23" x14ac:dyDescent="0.2">
      <c r="S4458" s="28" t="s">
        <v>157</v>
      </c>
      <c r="T4458" s="5">
        <v>2003</v>
      </c>
      <c r="U4458" s="233">
        <v>37694</v>
      </c>
      <c r="V4458" s="233" t="str">
        <f t="shared" si="143"/>
        <v>0314</v>
      </c>
      <c r="W4458" s="4">
        <f t="shared" si="144"/>
        <v>2003</v>
      </c>
    </row>
    <row r="4459" spans="19:23" x14ac:dyDescent="0.2">
      <c r="S4459" s="28" t="s">
        <v>158</v>
      </c>
      <c r="T4459" s="5">
        <v>2003</v>
      </c>
      <c r="U4459" s="233">
        <v>37695</v>
      </c>
      <c r="V4459" s="233" t="str">
        <f t="shared" si="143"/>
        <v>0315</v>
      </c>
      <c r="W4459" s="4">
        <f t="shared" si="144"/>
        <v>2003</v>
      </c>
    </row>
    <row r="4460" spans="19:23" x14ac:dyDescent="0.2">
      <c r="S4460" s="28" t="s">
        <v>159</v>
      </c>
      <c r="T4460" s="5">
        <v>2003</v>
      </c>
      <c r="U4460" s="233">
        <v>37696</v>
      </c>
      <c r="V4460" s="233" t="str">
        <f t="shared" si="143"/>
        <v>0316</v>
      </c>
      <c r="W4460" s="4">
        <f t="shared" si="144"/>
        <v>2003</v>
      </c>
    </row>
    <row r="4461" spans="19:23" x14ac:dyDescent="0.2">
      <c r="S4461" s="28" t="s">
        <v>160</v>
      </c>
      <c r="T4461" s="5">
        <v>2003</v>
      </c>
      <c r="U4461" s="233">
        <v>37697</v>
      </c>
      <c r="V4461" s="233" t="str">
        <f t="shared" si="143"/>
        <v>0317</v>
      </c>
      <c r="W4461" s="4">
        <f t="shared" si="144"/>
        <v>2003</v>
      </c>
    </row>
    <row r="4462" spans="19:23" x14ac:dyDescent="0.2">
      <c r="S4462" s="28" t="s">
        <v>161</v>
      </c>
      <c r="T4462" s="5">
        <v>2003</v>
      </c>
      <c r="U4462" s="233">
        <v>37698</v>
      </c>
      <c r="V4462" s="233" t="str">
        <f t="shared" si="143"/>
        <v>0318</v>
      </c>
      <c r="W4462" s="4">
        <f t="shared" si="144"/>
        <v>2003</v>
      </c>
    </row>
    <row r="4463" spans="19:23" x14ac:dyDescent="0.2">
      <c r="S4463" s="28" t="s">
        <v>162</v>
      </c>
      <c r="T4463" s="5">
        <v>2003</v>
      </c>
      <c r="U4463" s="233">
        <v>37699</v>
      </c>
      <c r="V4463" s="233" t="str">
        <f t="shared" si="143"/>
        <v>0319</v>
      </c>
      <c r="W4463" s="4">
        <f t="shared" si="144"/>
        <v>2003</v>
      </c>
    </row>
    <row r="4464" spans="19:23" x14ac:dyDescent="0.2">
      <c r="S4464" s="28" t="s">
        <v>163</v>
      </c>
      <c r="T4464" s="5">
        <v>2003</v>
      </c>
      <c r="U4464" s="233">
        <v>37700</v>
      </c>
      <c r="V4464" s="233" t="str">
        <f t="shared" si="143"/>
        <v>0320</v>
      </c>
      <c r="W4464" s="4">
        <f t="shared" si="144"/>
        <v>2003</v>
      </c>
    </row>
    <row r="4465" spans="19:23" x14ac:dyDescent="0.2">
      <c r="S4465" s="28" t="s">
        <v>164</v>
      </c>
      <c r="T4465" s="5">
        <v>2003</v>
      </c>
      <c r="U4465" s="233">
        <v>37701</v>
      </c>
      <c r="V4465" s="233" t="str">
        <f t="shared" si="143"/>
        <v>0321</v>
      </c>
      <c r="W4465" s="4">
        <f t="shared" si="144"/>
        <v>2003</v>
      </c>
    </row>
    <row r="4466" spans="19:23" x14ac:dyDescent="0.2">
      <c r="S4466" s="28" t="s">
        <v>165</v>
      </c>
      <c r="T4466" s="5">
        <v>2003</v>
      </c>
      <c r="U4466" s="233">
        <v>37702</v>
      </c>
      <c r="V4466" s="233" t="str">
        <f t="shared" si="143"/>
        <v>0322</v>
      </c>
      <c r="W4466" s="4">
        <f t="shared" si="144"/>
        <v>2003</v>
      </c>
    </row>
    <row r="4467" spans="19:23" x14ac:dyDescent="0.2">
      <c r="S4467" s="28" t="s">
        <v>166</v>
      </c>
      <c r="T4467" s="5">
        <v>2003</v>
      </c>
      <c r="U4467" s="233">
        <v>37703</v>
      </c>
      <c r="V4467" s="233" t="str">
        <f t="shared" si="143"/>
        <v>0323</v>
      </c>
      <c r="W4467" s="4">
        <f t="shared" si="144"/>
        <v>2003</v>
      </c>
    </row>
    <row r="4468" spans="19:23" x14ac:dyDescent="0.2">
      <c r="S4468" s="28" t="s">
        <v>167</v>
      </c>
      <c r="T4468" s="5">
        <v>2003</v>
      </c>
      <c r="U4468" s="233">
        <v>37704</v>
      </c>
      <c r="V4468" s="233" t="str">
        <f t="shared" si="143"/>
        <v>0324</v>
      </c>
      <c r="W4468" s="4">
        <f t="shared" si="144"/>
        <v>2003</v>
      </c>
    </row>
    <row r="4469" spans="19:23" x14ac:dyDescent="0.2">
      <c r="S4469" s="28" t="s">
        <v>168</v>
      </c>
      <c r="T4469" s="5">
        <v>2003</v>
      </c>
      <c r="U4469" s="233">
        <v>37705</v>
      </c>
      <c r="V4469" s="233" t="str">
        <f t="shared" si="143"/>
        <v>0325</v>
      </c>
      <c r="W4469" s="4">
        <f t="shared" si="144"/>
        <v>2003</v>
      </c>
    </row>
    <row r="4470" spans="19:23" x14ac:dyDescent="0.2">
      <c r="S4470" s="28" t="s">
        <v>169</v>
      </c>
      <c r="T4470" s="5">
        <v>2003</v>
      </c>
      <c r="U4470" s="233">
        <v>37706</v>
      </c>
      <c r="V4470" s="233" t="str">
        <f t="shared" si="143"/>
        <v>0326</v>
      </c>
      <c r="W4470" s="4">
        <f t="shared" si="144"/>
        <v>2003</v>
      </c>
    </row>
    <row r="4471" spans="19:23" x14ac:dyDescent="0.2">
      <c r="S4471" s="28" t="s">
        <v>170</v>
      </c>
      <c r="T4471" s="5">
        <v>2003</v>
      </c>
      <c r="U4471" s="233">
        <v>37707</v>
      </c>
      <c r="V4471" s="233" t="str">
        <f t="shared" si="143"/>
        <v>0327</v>
      </c>
      <c r="W4471" s="4">
        <f t="shared" si="144"/>
        <v>2003</v>
      </c>
    </row>
    <row r="4472" spans="19:23" x14ac:dyDescent="0.2">
      <c r="S4472" s="28" t="s">
        <v>171</v>
      </c>
      <c r="T4472" s="5">
        <v>2003</v>
      </c>
      <c r="U4472" s="233">
        <v>37708</v>
      </c>
      <c r="V4472" s="233" t="str">
        <f t="shared" si="143"/>
        <v>0328</v>
      </c>
      <c r="W4472" s="4">
        <f t="shared" si="144"/>
        <v>2003</v>
      </c>
    </row>
    <row r="4473" spans="19:23" x14ac:dyDescent="0.2">
      <c r="S4473" s="28" t="s">
        <v>172</v>
      </c>
      <c r="T4473" s="5">
        <v>2003</v>
      </c>
      <c r="U4473" s="233">
        <v>37709</v>
      </c>
      <c r="V4473" s="233" t="str">
        <f t="shared" si="143"/>
        <v>0329</v>
      </c>
      <c r="W4473" s="4">
        <f t="shared" si="144"/>
        <v>2003</v>
      </c>
    </row>
    <row r="4474" spans="19:23" x14ac:dyDescent="0.2">
      <c r="S4474" s="28" t="s">
        <v>173</v>
      </c>
      <c r="T4474" s="5">
        <v>2003</v>
      </c>
      <c r="U4474" s="233">
        <v>37710</v>
      </c>
      <c r="V4474" s="233" t="str">
        <f t="shared" si="143"/>
        <v>0330</v>
      </c>
      <c r="W4474" s="4">
        <f t="shared" si="144"/>
        <v>2003</v>
      </c>
    </row>
    <row r="4475" spans="19:23" x14ac:dyDescent="0.2">
      <c r="S4475" s="28" t="s">
        <v>174</v>
      </c>
      <c r="T4475" s="5">
        <v>2003</v>
      </c>
      <c r="U4475" s="233">
        <v>37711</v>
      </c>
      <c r="V4475" s="233" t="str">
        <f t="shared" si="143"/>
        <v>0331</v>
      </c>
      <c r="W4475" s="4">
        <f t="shared" si="144"/>
        <v>2003</v>
      </c>
    </row>
    <row r="4476" spans="19:23" x14ac:dyDescent="0.2">
      <c r="S4476" s="28" t="s">
        <v>175</v>
      </c>
      <c r="T4476" s="5">
        <v>2003</v>
      </c>
      <c r="U4476" s="233">
        <v>37712</v>
      </c>
      <c r="V4476" s="233" t="str">
        <f t="shared" si="143"/>
        <v>0401</v>
      </c>
      <c r="W4476" s="4">
        <f t="shared" si="144"/>
        <v>2003</v>
      </c>
    </row>
    <row r="4477" spans="19:23" x14ac:dyDescent="0.2">
      <c r="S4477" s="28" t="s">
        <v>176</v>
      </c>
      <c r="T4477" s="5">
        <v>2003</v>
      </c>
      <c r="U4477" s="233">
        <v>37713</v>
      </c>
      <c r="V4477" s="233" t="str">
        <f t="shared" si="143"/>
        <v>0402</v>
      </c>
      <c r="W4477" s="4">
        <f t="shared" si="144"/>
        <v>2003</v>
      </c>
    </row>
    <row r="4478" spans="19:23" x14ac:dyDescent="0.2">
      <c r="S4478" s="28" t="s">
        <v>177</v>
      </c>
      <c r="T4478" s="5">
        <v>2003</v>
      </c>
      <c r="U4478" s="233">
        <v>37714</v>
      </c>
      <c r="V4478" s="233" t="str">
        <f t="shared" si="143"/>
        <v>0403</v>
      </c>
      <c r="W4478" s="4">
        <f t="shared" si="144"/>
        <v>2003</v>
      </c>
    </row>
    <row r="4479" spans="19:23" x14ac:dyDescent="0.2">
      <c r="S4479" s="28" t="s">
        <v>178</v>
      </c>
      <c r="T4479" s="5">
        <v>2003</v>
      </c>
      <c r="U4479" s="233">
        <v>37715</v>
      </c>
      <c r="V4479" s="233" t="str">
        <f t="shared" si="143"/>
        <v>0404</v>
      </c>
      <c r="W4479" s="4">
        <f t="shared" si="144"/>
        <v>2003</v>
      </c>
    </row>
    <row r="4480" spans="19:23" x14ac:dyDescent="0.2">
      <c r="S4480" s="28" t="s">
        <v>179</v>
      </c>
      <c r="T4480" s="5">
        <v>2003</v>
      </c>
      <c r="U4480" s="233">
        <v>37716</v>
      </c>
      <c r="V4480" s="233" t="str">
        <f t="shared" si="143"/>
        <v>0405</v>
      </c>
      <c r="W4480" s="4">
        <f t="shared" si="144"/>
        <v>2003</v>
      </c>
    </row>
    <row r="4481" spans="19:23" x14ac:dyDescent="0.2">
      <c r="S4481" s="28" t="s">
        <v>180</v>
      </c>
      <c r="T4481" s="5">
        <v>2003</v>
      </c>
      <c r="U4481" s="233">
        <v>37717</v>
      </c>
      <c r="V4481" s="233" t="str">
        <f t="shared" si="143"/>
        <v>0406</v>
      </c>
      <c r="W4481" s="4">
        <f t="shared" si="144"/>
        <v>2003</v>
      </c>
    </row>
    <row r="4482" spans="19:23" x14ac:dyDescent="0.2">
      <c r="S4482" s="28" t="s">
        <v>181</v>
      </c>
      <c r="T4482" s="5">
        <v>2003</v>
      </c>
      <c r="U4482" s="233">
        <v>37718</v>
      </c>
      <c r="V4482" s="233" t="str">
        <f t="shared" si="143"/>
        <v>0407</v>
      </c>
      <c r="W4482" s="4">
        <f t="shared" si="144"/>
        <v>2003</v>
      </c>
    </row>
    <row r="4483" spans="19:23" x14ac:dyDescent="0.2">
      <c r="S4483" s="28" t="s">
        <v>182</v>
      </c>
      <c r="T4483" s="5">
        <v>2003</v>
      </c>
      <c r="U4483" s="233">
        <v>37719</v>
      </c>
      <c r="V4483" s="233" t="str">
        <f t="shared" si="143"/>
        <v>0408</v>
      </c>
      <c r="W4483" s="4">
        <f t="shared" si="144"/>
        <v>2003</v>
      </c>
    </row>
    <row r="4484" spans="19:23" x14ac:dyDescent="0.2">
      <c r="S4484" s="28" t="s">
        <v>183</v>
      </c>
      <c r="T4484" s="5">
        <v>2003</v>
      </c>
      <c r="U4484" s="233">
        <v>37720</v>
      </c>
      <c r="V4484" s="233" t="str">
        <f t="shared" ref="V4484:V4547" si="145">TEXT(MONTH(U4484),"00") &amp;TEXT(DAY(U4484),"00")</f>
        <v>0409</v>
      </c>
      <c r="W4484" s="4">
        <f t="shared" ref="W4484:W4547" si="146">YEAR(U4484)</f>
        <v>2003</v>
      </c>
    </row>
    <row r="4485" spans="19:23" x14ac:dyDescent="0.2">
      <c r="S4485" s="28" t="s">
        <v>184</v>
      </c>
      <c r="T4485" s="5">
        <v>2003</v>
      </c>
      <c r="U4485" s="233">
        <v>37721</v>
      </c>
      <c r="V4485" s="233" t="str">
        <f t="shared" si="145"/>
        <v>0410</v>
      </c>
      <c r="W4485" s="4">
        <f t="shared" si="146"/>
        <v>2003</v>
      </c>
    </row>
    <row r="4486" spans="19:23" x14ac:dyDescent="0.2">
      <c r="S4486" s="28" t="s">
        <v>185</v>
      </c>
      <c r="T4486" s="5">
        <v>2003</v>
      </c>
      <c r="U4486" s="233">
        <v>37722</v>
      </c>
      <c r="V4486" s="233" t="str">
        <f t="shared" si="145"/>
        <v>0411</v>
      </c>
      <c r="W4486" s="4">
        <f t="shared" si="146"/>
        <v>2003</v>
      </c>
    </row>
    <row r="4487" spans="19:23" x14ac:dyDescent="0.2">
      <c r="S4487" s="28" t="s">
        <v>186</v>
      </c>
      <c r="T4487" s="5">
        <v>2003</v>
      </c>
      <c r="U4487" s="233">
        <v>37723</v>
      </c>
      <c r="V4487" s="233" t="str">
        <f t="shared" si="145"/>
        <v>0412</v>
      </c>
      <c r="W4487" s="4">
        <f t="shared" si="146"/>
        <v>2003</v>
      </c>
    </row>
    <row r="4488" spans="19:23" x14ac:dyDescent="0.2">
      <c r="S4488" s="28" t="s">
        <v>187</v>
      </c>
      <c r="T4488" s="5">
        <v>2003</v>
      </c>
      <c r="U4488" s="233">
        <v>37724</v>
      </c>
      <c r="V4488" s="233" t="str">
        <f t="shared" si="145"/>
        <v>0413</v>
      </c>
      <c r="W4488" s="4">
        <f t="shared" si="146"/>
        <v>2003</v>
      </c>
    </row>
    <row r="4489" spans="19:23" x14ac:dyDescent="0.2">
      <c r="S4489" s="28" t="s">
        <v>188</v>
      </c>
      <c r="T4489" s="5">
        <v>2003</v>
      </c>
      <c r="U4489" s="233">
        <v>37725</v>
      </c>
      <c r="V4489" s="233" t="str">
        <f t="shared" si="145"/>
        <v>0414</v>
      </c>
      <c r="W4489" s="4">
        <f t="shared" si="146"/>
        <v>2003</v>
      </c>
    </row>
    <row r="4490" spans="19:23" x14ac:dyDescent="0.2">
      <c r="S4490" s="28" t="s">
        <v>189</v>
      </c>
      <c r="T4490" s="5">
        <v>2003</v>
      </c>
      <c r="U4490" s="233">
        <v>37726</v>
      </c>
      <c r="V4490" s="233" t="str">
        <f t="shared" si="145"/>
        <v>0415</v>
      </c>
      <c r="W4490" s="4">
        <f t="shared" si="146"/>
        <v>2003</v>
      </c>
    </row>
    <row r="4491" spans="19:23" x14ac:dyDescent="0.2">
      <c r="S4491" s="28" t="s">
        <v>190</v>
      </c>
      <c r="T4491" s="5">
        <v>2003</v>
      </c>
      <c r="U4491" s="233">
        <v>37727</v>
      </c>
      <c r="V4491" s="233" t="str">
        <f t="shared" si="145"/>
        <v>0416</v>
      </c>
      <c r="W4491" s="4">
        <f t="shared" si="146"/>
        <v>2003</v>
      </c>
    </row>
    <row r="4492" spans="19:23" x14ac:dyDescent="0.2">
      <c r="S4492" s="28" t="s">
        <v>191</v>
      </c>
      <c r="T4492" s="5">
        <v>2003</v>
      </c>
      <c r="U4492" s="233">
        <v>37728</v>
      </c>
      <c r="V4492" s="233" t="str">
        <f t="shared" si="145"/>
        <v>0417</v>
      </c>
      <c r="W4492" s="4">
        <f t="shared" si="146"/>
        <v>2003</v>
      </c>
    </row>
    <row r="4493" spans="19:23" x14ac:dyDescent="0.2">
      <c r="S4493" s="28" t="s">
        <v>192</v>
      </c>
      <c r="T4493" s="5">
        <v>2003</v>
      </c>
      <c r="U4493" s="233">
        <v>37729</v>
      </c>
      <c r="V4493" s="233" t="str">
        <f t="shared" si="145"/>
        <v>0418</v>
      </c>
      <c r="W4493" s="4">
        <f t="shared" si="146"/>
        <v>2003</v>
      </c>
    </row>
    <row r="4494" spans="19:23" x14ac:dyDescent="0.2">
      <c r="S4494" s="28" t="s">
        <v>193</v>
      </c>
      <c r="T4494" s="5">
        <v>2003</v>
      </c>
      <c r="U4494" s="233">
        <v>37730</v>
      </c>
      <c r="V4494" s="233" t="str">
        <f t="shared" si="145"/>
        <v>0419</v>
      </c>
      <c r="W4494" s="4">
        <f t="shared" si="146"/>
        <v>2003</v>
      </c>
    </row>
    <row r="4495" spans="19:23" x14ac:dyDescent="0.2">
      <c r="S4495" s="28" t="s">
        <v>194</v>
      </c>
      <c r="T4495" s="5">
        <v>2003</v>
      </c>
      <c r="U4495" s="233">
        <v>37731</v>
      </c>
      <c r="V4495" s="233" t="str">
        <f t="shared" si="145"/>
        <v>0420</v>
      </c>
      <c r="W4495" s="4">
        <f t="shared" si="146"/>
        <v>2003</v>
      </c>
    </row>
    <row r="4496" spans="19:23" x14ac:dyDescent="0.2">
      <c r="S4496" s="28" t="s">
        <v>195</v>
      </c>
      <c r="T4496" s="5">
        <v>2003</v>
      </c>
      <c r="U4496" s="233">
        <v>37732</v>
      </c>
      <c r="V4496" s="233" t="str">
        <f t="shared" si="145"/>
        <v>0421</v>
      </c>
      <c r="W4496" s="4">
        <f t="shared" si="146"/>
        <v>2003</v>
      </c>
    </row>
    <row r="4497" spans="19:23" x14ac:dyDescent="0.2">
      <c r="S4497" s="28" t="s">
        <v>196</v>
      </c>
      <c r="T4497" s="5">
        <v>2003</v>
      </c>
      <c r="U4497" s="233">
        <v>37733</v>
      </c>
      <c r="V4497" s="233" t="str">
        <f t="shared" si="145"/>
        <v>0422</v>
      </c>
      <c r="W4497" s="4">
        <f t="shared" si="146"/>
        <v>2003</v>
      </c>
    </row>
    <row r="4498" spans="19:23" x14ac:dyDescent="0.2">
      <c r="S4498" s="28" t="s">
        <v>197</v>
      </c>
      <c r="T4498" s="5">
        <v>2003</v>
      </c>
      <c r="U4498" s="233">
        <v>37734</v>
      </c>
      <c r="V4498" s="233" t="str">
        <f t="shared" si="145"/>
        <v>0423</v>
      </c>
      <c r="W4498" s="4">
        <f t="shared" si="146"/>
        <v>2003</v>
      </c>
    </row>
    <row r="4499" spans="19:23" x14ac:dyDescent="0.2">
      <c r="S4499" s="28" t="s">
        <v>198</v>
      </c>
      <c r="T4499" s="5">
        <v>2003</v>
      </c>
      <c r="U4499" s="233">
        <v>37735</v>
      </c>
      <c r="V4499" s="233" t="str">
        <f t="shared" si="145"/>
        <v>0424</v>
      </c>
      <c r="W4499" s="4">
        <f t="shared" si="146"/>
        <v>2003</v>
      </c>
    </row>
    <row r="4500" spans="19:23" x14ac:dyDescent="0.2">
      <c r="S4500" s="28" t="s">
        <v>199</v>
      </c>
      <c r="T4500" s="5">
        <v>2003</v>
      </c>
      <c r="U4500" s="233">
        <v>37736</v>
      </c>
      <c r="V4500" s="233" t="str">
        <f t="shared" si="145"/>
        <v>0425</v>
      </c>
      <c r="W4500" s="4">
        <f t="shared" si="146"/>
        <v>2003</v>
      </c>
    </row>
    <row r="4501" spans="19:23" x14ac:dyDescent="0.2">
      <c r="S4501" s="28" t="s">
        <v>200</v>
      </c>
      <c r="T4501" s="5">
        <v>2003</v>
      </c>
      <c r="U4501" s="233">
        <v>37737</v>
      </c>
      <c r="V4501" s="233" t="str">
        <f t="shared" si="145"/>
        <v>0426</v>
      </c>
      <c r="W4501" s="4">
        <f t="shared" si="146"/>
        <v>2003</v>
      </c>
    </row>
    <row r="4502" spans="19:23" x14ac:dyDescent="0.2">
      <c r="S4502" s="28" t="s">
        <v>201</v>
      </c>
      <c r="T4502" s="5">
        <v>2003</v>
      </c>
      <c r="U4502" s="233">
        <v>37738</v>
      </c>
      <c r="V4502" s="233" t="str">
        <f t="shared" si="145"/>
        <v>0427</v>
      </c>
      <c r="W4502" s="4">
        <f t="shared" si="146"/>
        <v>2003</v>
      </c>
    </row>
    <row r="4503" spans="19:23" x14ac:dyDescent="0.2">
      <c r="S4503" s="28" t="s">
        <v>202</v>
      </c>
      <c r="T4503" s="5">
        <v>2003</v>
      </c>
      <c r="U4503" s="233">
        <v>37739</v>
      </c>
      <c r="V4503" s="233" t="str">
        <f t="shared" si="145"/>
        <v>0428</v>
      </c>
      <c r="W4503" s="4">
        <f t="shared" si="146"/>
        <v>2003</v>
      </c>
    </row>
    <row r="4504" spans="19:23" x14ac:dyDescent="0.2">
      <c r="S4504" s="28" t="s">
        <v>203</v>
      </c>
      <c r="T4504" s="5">
        <v>2003</v>
      </c>
      <c r="U4504" s="233">
        <v>37740</v>
      </c>
      <c r="V4504" s="233" t="str">
        <f t="shared" si="145"/>
        <v>0429</v>
      </c>
      <c r="W4504" s="4">
        <f t="shared" si="146"/>
        <v>2003</v>
      </c>
    </row>
    <row r="4505" spans="19:23" x14ac:dyDescent="0.2">
      <c r="S4505" s="28" t="s">
        <v>204</v>
      </c>
      <c r="T4505" s="5">
        <v>2003</v>
      </c>
      <c r="U4505" s="233">
        <v>37741</v>
      </c>
      <c r="V4505" s="233" t="str">
        <f t="shared" si="145"/>
        <v>0430</v>
      </c>
      <c r="W4505" s="4">
        <f t="shared" si="146"/>
        <v>2003</v>
      </c>
    </row>
    <row r="4506" spans="19:23" x14ac:dyDescent="0.2">
      <c r="S4506" s="28" t="s">
        <v>205</v>
      </c>
      <c r="T4506" s="5">
        <v>2003</v>
      </c>
      <c r="U4506" s="233">
        <v>37742</v>
      </c>
      <c r="V4506" s="233" t="str">
        <f t="shared" si="145"/>
        <v>0501</v>
      </c>
      <c r="W4506" s="4">
        <f t="shared" si="146"/>
        <v>2003</v>
      </c>
    </row>
    <row r="4507" spans="19:23" x14ac:dyDescent="0.2">
      <c r="S4507" s="28" t="s">
        <v>206</v>
      </c>
      <c r="T4507" s="5">
        <v>2003</v>
      </c>
      <c r="U4507" s="233">
        <v>37743</v>
      </c>
      <c r="V4507" s="233" t="str">
        <f t="shared" si="145"/>
        <v>0502</v>
      </c>
      <c r="W4507" s="4">
        <f t="shared" si="146"/>
        <v>2003</v>
      </c>
    </row>
    <row r="4508" spans="19:23" x14ac:dyDescent="0.2">
      <c r="S4508" s="28" t="s">
        <v>207</v>
      </c>
      <c r="T4508" s="5">
        <v>2003</v>
      </c>
      <c r="U4508" s="233">
        <v>37744</v>
      </c>
      <c r="V4508" s="233" t="str">
        <f t="shared" si="145"/>
        <v>0503</v>
      </c>
      <c r="W4508" s="4">
        <f t="shared" si="146"/>
        <v>2003</v>
      </c>
    </row>
    <row r="4509" spans="19:23" x14ac:dyDescent="0.2">
      <c r="S4509" s="28" t="s">
        <v>208</v>
      </c>
      <c r="T4509" s="5">
        <v>2003</v>
      </c>
      <c r="U4509" s="233">
        <v>37745</v>
      </c>
      <c r="V4509" s="233" t="str">
        <f t="shared" si="145"/>
        <v>0504</v>
      </c>
      <c r="W4509" s="4">
        <f t="shared" si="146"/>
        <v>2003</v>
      </c>
    </row>
    <row r="4510" spans="19:23" x14ac:dyDescent="0.2">
      <c r="S4510" s="28" t="s">
        <v>209</v>
      </c>
      <c r="T4510" s="5">
        <v>2003</v>
      </c>
      <c r="U4510" s="233">
        <v>37746</v>
      </c>
      <c r="V4510" s="233" t="str">
        <f t="shared" si="145"/>
        <v>0505</v>
      </c>
      <c r="W4510" s="4">
        <f t="shared" si="146"/>
        <v>2003</v>
      </c>
    </row>
    <row r="4511" spans="19:23" x14ac:dyDescent="0.2">
      <c r="S4511" s="28" t="s">
        <v>210</v>
      </c>
      <c r="T4511" s="5">
        <v>2003</v>
      </c>
      <c r="U4511" s="233">
        <v>37747</v>
      </c>
      <c r="V4511" s="233" t="str">
        <f t="shared" si="145"/>
        <v>0506</v>
      </c>
      <c r="W4511" s="4">
        <f t="shared" si="146"/>
        <v>2003</v>
      </c>
    </row>
    <row r="4512" spans="19:23" x14ac:dyDescent="0.2">
      <c r="S4512" s="28" t="s">
        <v>211</v>
      </c>
      <c r="T4512" s="5">
        <v>2003</v>
      </c>
      <c r="U4512" s="233">
        <v>37748</v>
      </c>
      <c r="V4512" s="233" t="str">
        <f t="shared" si="145"/>
        <v>0507</v>
      </c>
      <c r="W4512" s="4">
        <f t="shared" si="146"/>
        <v>2003</v>
      </c>
    </row>
    <row r="4513" spans="19:23" x14ac:dyDescent="0.2">
      <c r="S4513" s="28" t="s">
        <v>212</v>
      </c>
      <c r="T4513" s="5">
        <v>2003</v>
      </c>
      <c r="U4513" s="233">
        <v>37749</v>
      </c>
      <c r="V4513" s="233" t="str">
        <f t="shared" si="145"/>
        <v>0508</v>
      </c>
      <c r="W4513" s="4">
        <f t="shared" si="146"/>
        <v>2003</v>
      </c>
    </row>
    <row r="4514" spans="19:23" x14ac:dyDescent="0.2">
      <c r="S4514" s="28" t="s">
        <v>213</v>
      </c>
      <c r="T4514" s="5">
        <v>2003</v>
      </c>
      <c r="U4514" s="233">
        <v>37750</v>
      </c>
      <c r="V4514" s="233" t="str">
        <f t="shared" si="145"/>
        <v>0509</v>
      </c>
      <c r="W4514" s="4">
        <f t="shared" si="146"/>
        <v>2003</v>
      </c>
    </row>
    <row r="4515" spans="19:23" x14ac:dyDescent="0.2">
      <c r="S4515" s="28" t="s">
        <v>214</v>
      </c>
      <c r="T4515" s="5">
        <v>2003</v>
      </c>
      <c r="U4515" s="233">
        <v>37751</v>
      </c>
      <c r="V4515" s="233" t="str">
        <f t="shared" si="145"/>
        <v>0510</v>
      </c>
      <c r="W4515" s="4">
        <f t="shared" si="146"/>
        <v>2003</v>
      </c>
    </row>
    <row r="4516" spans="19:23" x14ac:dyDescent="0.2">
      <c r="S4516" s="28" t="s">
        <v>215</v>
      </c>
      <c r="T4516" s="5">
        <v>2003</v>
      </c>
      <c r="U4516" s="233">
        <v>37752</v>
      </c>
      <c r="V4516" s="233" t="str">
        <f t="shared" si="145"/>
        <v>0511</v>
      </c>
      <c r="W4516" s="4">
        <f t="shared" si="146"/>
        <v>2003</v>
      </c>
    </row>
    <row r="4517" spans="19:23" x14ac:dyDescent="0.2">
      <c r="S4517" s="28" t="s">
        <v>216</v>
      </c>
      <c r="T4517" s="5">
        <v>2003</v>
      </c>
      <c r="U4517" s="233">
        <v>37753</v>
      </c>
      <c r="V4517" s="233" t="str">
        <f t="shared" si="145"/>
        <v>0512</v>
      </c>
      <c r="W4517" s="4">
        <f t="shared" si="146"/>
        <v>2003</v>
      </c>
    </row>
    <row r="4518" spans="19:23" x14ac:dyDescent="0.2">
      <c r="S4518" s="28" t="s">
        <v>217</v>
      </c>
      <c r="T4518" s="5">
        <v>2003</v>
      </c>
      <c r="U4518" s="233">
        <v>37754</v>
      </c>
      <c r="V4518" s="233" t="str">
        <f t="shared" si="145"/>
        <v>0513</v>
      </c>
      <c r="W4518" s="4">
        <f t="shared" si="146"/>
        <v>2003</v>
      </c>
    </row>
    <row r="4519" spans="19:23" x14ac:dyDescent="0.2">
      <c r="S4519" s="28" t="s">
        <v>218</v>
      </c>
      <c r="T4519" s="5">
        <v>2003</v>
      </c>
      <c r="U4519" s="233">
        <v>37755</v>
      </c>
      <c r="V4519" s="233" t="str">
        <f t="shared" si="145"/>
        <v>0514</v>
      </c>
      <c r="W4519" s="4">
        <f t="shared" si="146"/>
        <v>2003</v>
      </c>
    </row>
    <row r="4520" spans="19:23" x14ac:dyDescent="0.2">
      <c r="S4520" s="28" t="s">
        <v>219</v>
      </c>
      <c r="T4520" s="5">
        <v>2003</v>
      </c>
      <c r="U4520" s="233">
        <v>37756</v>
      </c>
      <c r="V4520" s="233" t="str">
        <f t="shared" si="145"/>
        <v>0515</v>
      </c>
      <c r="W4520" s="4">
        <f t="shared" si="146"/>
        <v>2003</v>
      </c>
    </row>
    <row r="4521" spans="19:23" x14ac:dyDescent="0.2">
      <c r="S4521" s="28" t="s">
        <v>220</v>
      </c>
      <c r="T4521" s="5">
        <v>2003</v>
      </c>
      <c r="U4521" s="233">
        <v>37757</v>
      </c>
      <c r="V4521" s="233" t="str">
        <f t="shared" si="145"/>
        <v>0516</v>
      </c>
      <c r="W4521" s="4">
        <f t="shared" si="146"/>
        <v>2003</v>
      </c>
    </row>
    <row r="4522" spans="19:23" x14ac:dyDescent="0.2">
      <c r="S4522" s="28" t="s">
        <v>221</v>
      </c>
      <c r="T4522" s="5">
        <v>2003</v>
      </c>
      <c r="U4522" s="233">
        <v>37758</v>
      </c>
      <c r="V4522" s="233" t="str">
        <f t="shared" si="145"/>
        <v>0517</v>
      </c>
      <c r="W4522" s="4">
        <f t="shared" si="146"/>
        <v>2003</v>
      </c>
    </row>
    <row r="4523" spans="19:23" x14ac:dyDescent="0.2">
      <c r="S4523" s="28" t="s">
        <v>222</v>
      </c>
      <c r="T4523" s="5">
        <v>2003</v>
      </c>
      <c r="U4523" s="233">
        <v>37759</v>
      </c>
      <c r="V4523" s="233" t="str">
        <f t="shared" si="145"/>
        <v>0518</v>
      </c>
      <c r="W4523" s="4">
        <f t="shared" si="146"/>
        <v>2003</v>
      </c>
    </row>
    <row r="4524" spans="19:23" x14ac:dyDescent="0.2">
      <c r="S4524" s="28" t="s">
        <v>223</v>
      </c>
      <c r="T4524" s="5">
        <v>2003</v>
      </c>
      <c r="U4524" s="233">
        <v>37760</v>
      </c>
      <c r="V4524" s="233" t="str">
        <f t="shared" si="145"/>
        <v>0519</v>
      </c>
      <c r="W4524" s="4">
        <f t="shared" si="146"/>
        <v>2003</v>
      </c>
    </row>
    <row r="4525" spans="19:23" x14ac:dyDescent="0.2">
      <c r="S4525" s="28" t="s">
        <v>224</v>
      </c>
      <c r="T4525" s="5">
        <v>2003</v>
      </c>
      <c r="U4525" s="233">
        <v>37761</v>
      </c>
      <c r="V4525" s="233" t="str">
        <f t="shared" si="145"/>
        <v>0520</v>
      </c>
      <c r="W4525" s="4">
        <f t="shared" si="146"/>
        <v>2003</v>
      </c>
    </row>
    <row r="4526" spans="19:23" x14ac:dyDescent="0.2">
      <c r="S4526" s="28" t="s">
        <v>225</v>
      </c>
      <c r="T4526" s="5">
        <v>2003</v>
      </c>
      <c r="U4526" s="233">
        <v>37762</v>
      </c>
      <c r="V4526" s="233" t="str">
        <f t="shared" si="145"/>
        <v>0521</v>
      </c>
      <c r="W4526" s="4">
        <f t="shared" si="146"/>
        <v>2003</v>
      </c>
    </row>
    <row r="4527" spans="19:23" x14ac:dyDescent="0.2">
      <c r="S4527" s="28" t="s">
        <v>226</v>
      </c>
      <c r="T4527" s="5">
        <v>2003</v>
      </c>
      <c r="U4527" s="233">
        <v>37763</v>
      </c>
      <c r="V4527" s="233" t="str">
        <f t="shared" si="145"/>
        <v>0522</v>
      </c>
      <c r="W4527" s="4">
        <f t="shared" si="146"/>
        <v>2003</v>
      </c>
    </row>
    <row r="4528" spans="19:23" x14ac:dyDescent="0.2">
      <c r="S4528" s="28" t="s">
        <v>227</v>
      </c>
      <c r="T4528" s="5">
        <v>2003</v>
      </c>
      <c r="U4528" s="233">
        <v>37764</v>
      </c>
      <c r="V4528" s="233" t="str">
        <f t="shared" si="145"/>
        <v>0523</v>
      </c>
      <c r="W4528" s="4">
        <f t="shared" si="146"/>
        <v>2003</v>
      </c>
    </row>
    <row r="4529" spans="19:23" x14ac:dyDescent="0.2">
      <c r="S4529" s="28" t="s">
        <v>228</v>
      </c>
      <c r="T4529" s="5">
        <v>2003</v>
      </c>
      <c r="U4529" s="233">
        <v>37765</v>
      </c>
      <c r="V4529" s="233" t="str">
        <f t="shared" si="145"/>
        <v>0524</v>
      </c>
      <c r="W4529" s="4">
        <f t="shared" si="146"/>
        <v>2003</v>
      </c>
    </row>
    <row r="4530" spans="19:23" x14ac:dyDescent="0.2">
      <c r="S4530" s="28" t="s">
        <v>229</v>
      </c>
      <c r="T4530" s="5">
        <v>2003</v>
      </c>
      <c r="U4530" s="233">
        <v>37766</v>
      </c>
      <c r="V4530" s="233" t="str">
        <f t="shared" si="145"/>
        <v>0525</v>
      </c>
      <c r="W4530" s="4">
        <f t="shared" si="146"/>
        <v>2003</v>
      </c>
    </row>
    <row r="4531" spans="19:23" x14ac:dyDescent="0.2">
      <c r="S4531" s="28" t="s">
        <v>230</v>
      </c>
      <c r="T4531" s="5">
        <v>2003</v>
      </c>
      <c r="U4531" s="233">
        <v>37767</v>
      </c>
      <c r="V4531" s="233" t="str">
        <f t="shared" si="145"/>
        <v>0526</v>
      </c>
      <c r="W4531" s="4">
        <f t="shared" si="146"/>
        <v>2003</v>
      </c>
    </row>
    <row r="4532" spans="19:23" x14ac:dyDescent="0.2">
      <c r="S4532" s="28" t="s">
        <v>231</v>
      </c>
      <c r="T4532" s="5">
        <v>2003</v>
      </c>
      <c r="U4532" s="233">
        <v>37768</v>
      </c>
      <c r="V4532" s="233" t="str">
        <f t="shared" si="145"/>
        <v>0527</v>
      </c>
      <c r="W4532" s="4">
        <f t="shared" si="146"/>
        <v>2003</v>
      </c>
    </row>
    <row r="4533" spans="19:23" x14ac:dyDescent="0.2">
      <c r="S4533" s="28" t="s">
        <v>232</v>
      </c>
      <c r="T4533" s="5">
        <v>2003</v>
      </c>
      <c r="U4533" s="233">
        <v>37769</v>
      </c>
      <c r="V4533" s="233" t="str">
        <f t="shared" si="145"/>
        <v>0528</v>
      </c>
      <c r="W4533" s="4">
        <f t="shared" si="146"/>
        <v>2003</v>
      </c>
    </row>
    <row r="4534" spans="19:23" x14ac:dyDescent="0.2">
      <c r="S4534" s="28" t="s">
        <v>233</v>
      </c>
      <c r="T4534" s="5">
        <v>2003</v>
      </c>
      <c r="U4534" s="233">
        <v>37770</v>
      </c>
      <c r="V4534" s="233" t="str">
        <f t="shared" si="145"/>
        <v>0529</v>
      </c>
      <c r="W4534" s="4">
        <f t="shared" si="146"/>
        <v>2003</v>
      </c>
    </row>
    <row r="4535" spans="19:23" x14ac:dyDescent="0.2">
      <c r="S4535" s="28" t="s">
        <v>234</v>
      </c>
      <c r="T4535" s="5">
        <v>2003</v>
      </c>
      <c r="U4535" s="233">
        <v>37771</v>
      </c>
      <c r="V4535" s="233" t="str">
        <f t="shared" si="145"/>
        <v>0530</v>
      </c>
      <c r="W4535" s="4">
        <f t="shared" si="146"/>
        <v>2003</v>
      </c>
    </row>
    <row r="4536" spans="19:23" x14ac:dyDescent="0.2">
      <c r="S4536" s="28" t="s">
        <v>235</v>
      </c>
      <c r="T4536" s="5">
        <v>2003</v>
      </c>
      <c r="U4536" s="233">
        <v>37772</v>
      </c>
      <c r="V4536" s="233" t="str">
        <f t="shared" si="145"/>
        <v>0531</v>
      </c>
      <c r="W4536" s="4">
        <f t="shared" si="146"/>
        <v>2003</v>
      </c>
    </row>
    <row r="4537" spans="19:23" x14ac:dyDescent="0.2">
      <c r="S4537" s="28" t="s">
        <v>236</v>
      </c>
      <c r="T4537" s="5">
        <v>2003</v>
      </c>
      <c r="U4537" s="233">
        <v>37773</v>
      </c>
      <c r="V4537" s="233" t="str">
        <f t="shared" si="145"/>
        <v>0601</v>
      </c>
      <c r="W4537" s="4">
        <f t="shared" si="146"/>
        <v>2003</v>
      </c>
    </row>
    <row r="4538" spans="19:23" x14ac:dyDescent="0.2">
      <c r="S4538" s="28" t="s">
        <v>237</v>
      </c>
      <c r="T4538" s="5">
        <v>2003</v>
      </c>
      <c r="U4538" s="233">
        <v>37774</v>
      </c>
      <c r="V4538" s="233" t="str">
        <f t="shared" si="145"/>
        <v>0602</v>
      </c>
      <c r="W4538" s="4">
        <f t="shared" si="146"/>
        <v>2003</v>
      </c>
    </row>
    <row r="4539" spans="19:23" x14ac:dyDescent="0.2">
      <c r="S4539" s="28" t="s">
        <v>238</v>
      </c>
      <c r="T4539" s="5">
        <v>2003</v>
      </c>
      <c r="U4539" s="233">
        <v>37775</v>
      </c>
      <c r="V4539" s="233" t="str">
        <f t="shared" si="145"/>
        <v>0603</v>
      </c>
      <c r="W4539" s="4">
        <f t="shared" si="146"/>
        <v>2003</v>
      </c>
    </row>
    <row r="4540" spans="19:23" x14ac:dyDescent="0.2">
      <c r="S4540" s="28" t="s">
        <v>239</v>
      </c>
      <c r="T4540" s="5">
        <v>2003</v>
      </c>
      <c r="U4540" s="233">
        <v>37776</v>
      </c>
      <c r="V4540" s="233" t="str">
        <f t="shared" si="145"/>
        <v>0604</v>
      </c>
      <c r="W4540" s="4">
        <f t="shared" si="146"/>
        <v>2003</v>
      </c>
    </row>
    <row r="4541" spans="19:23" x14ac:dyDescent="0.2">
      <c r="S4541" s="28" t="s">
        <v>240</v>
      </c>
      <c r="T4541" s="5">
        <v>2003</v>
      </c>
      <c r="U4541" s="233">
        <v>37777</v>
      </c>
      <c r="V4541" s="233" t="str">
        <f t="shared" si="145"/>
        <v>0605</v>
      </c>
      <c r="W4541" s="4">
        <f t="shared" si="146"/>
        <v>2003</v>
      </c>
    </row>
    <row r="4542" spans="19:23" x14ac:dyDescent="0.2">
      <c r="S4542" s="28" t="s">
        <v>241</v>
      </c>
      <c r="T4542" s="5">
        <v>2003</v>
      </c>
      <c r="U4542" s="233">
        <v>37778</v>
      </c>
      <c r="V4542" s="233" t="str">
        <f t="shared" si="145"/>
        <v>0606</v>
      </c>
      <c r="W4542" s="4">
        <f t="shared" si="146"/>
        <v>2003</v>
      </c>
    </row>
    <row r="4543" spans="19:23" x14ac:dyDescent="0.2">
      <c r="S4543" s="28" t="s">
        <v>242</v>
      </c>
      <c r="T4543" s="5">
        <v>2003</v>
      </c>
      <c r="U4543" s="233">
        <v>37779</v>
      </c>
      <c r="V4543" s="233" t="str">
        <f t="shared" si="145"/>
        <v>0607</v>
      </c>
      <c r="W4543" s="4">
        <f t="shared" si="146"/>
        <v>2003</v>
      </c>
    </row>
    <row r="4544" spans="19:23" x14ac:dyDescent="0.2">
      <c r="S4544" s="28" t="s">
        <v>243</v>
      </c>
      <c r="T4544" s="5">
        <v>2003</v>
      </c>
      <c r="U4544" s="233">
        <v>37780</v>
      </c>
      <c r="V4544" s="233" t="str">
        <f t="shared" si="145"/>
        <v>0608</v>
      </c>
      <c r="W4544" s="4">
        <f t="shared" si="146"/>
        <v>2003</v>
      </c>
    </row>
    <row r="4545" spans="19:23" x14ac:dyDescent="0.2">
      <c r="S4545" s="28" t="s">
        <v>244</v>
      </c>
      <c r="T4545" s="5">
        <v>2003</v>
      </c>
      <c r="U4545" s="233">
        <v>37781</v>
      </c>
      <c r="V4545" s="233" t="str">
        <f t="shared" si="145"/>
        <v>0609</v>
      </c>
      <c r="W4545" s="4">
        <f t="shared" si="146"/>
        <v>2003</v>
      </c>
    </row>
    <row r="4546" spans="19:23" x14ac:dyDescent="0.2">
      <c r="S4546" s="28" t="s">
        <v>245</v>
      </c>
      <c r="T4546" s="5">
        <v>2003</v>
      </c>
      <c r="U4546" s="233">
        <v>37782</v>
      </c>
      <c r="V4546" s="233" t="str">
        <f t="shared" si="145"/>
        <v>0610</v>
      </c>
      <c r="W4546" s="4">
        <f t="shared" si="146"/>
        <v>2003</v>
      </c>
    </row>
    <row r="4547" spans="19:23" x14ac:dyDescent="0.2">
      <c r="S4547" s="28" t="s">
        <v>246</v>
      </c>
      <c r="T4547" s="5">
        <v>2003</v>
      </c>
      <c r="U4547" s="233">
        <v>37783</v>
      </c>
      <c r="V4547" s="233" t="str">
        <f t="shared" si="145"/>
        <v>0611</v>
      </c>
      <c r="W4547" s="4">
        <f t="shared" si="146"/>
        <v>2003</v>
      </c>
    </row>
    <row r="4548" spans="19:23" x14ac:dyDescent="0.2">
      <c r="S4548" s="28" t="s">
        <v>247</v>
      </c>
      <c r="T4548" s="5">
        <v>2003</v>
      </c>
      <c r="U4548" s="233">
        <v>37784</v>
      </c>
      <c r="V4548" s="233" t="str">
        <f t="shared" ref="V4548:V4611" si="147">TEXT(MONTH(U4548),"00") &amp;TEXT(DAY(U4548),"00")</f>
        <v>0612</v>
      </c>
      <c r="W4548" s="4">
        <f t="shared" ref="W4548:W4611" si="148">YEAR(U4548)</f>
        <v>2003</v>
      </c>
    </row>
    <row r="4549" spans="19:23" x14ac:dyDescent="0.2">
      <c r="S4549" s="28" t="s">
        <v>248</v>
      </c>
      <c r="T4549" s="5">
        <v>2003</v>
      </c>
      <c r="U4549" s="233">
        <v>37785</v>
      </c>
      <c r="V4549" s="233" t="str">
        <f t="shared" si="147"/>
        <v>0613</v>
      </c>
      <c r="W4549" s="4">
        <f t="shared" si="148"/>
        <v>2003</v>
      </c>
    </row>
    <row r="4550" spans="19:23" x14ac:dyDescent="0.2">
      <c r="S4550" s="28" t="s">
        <v>249</v>
      </c>
      <c r="T4550" s="5">
        <v>2003</v>
      </c>
      <c r="U4550" s="233">
        <v>37786</v>
      </c>
      <c r="V4550" s="233" t="str">
        <f t="shared" si="147"/>
        <v>0614</v>
      </c>
      <c r="W4550" s="4">
        <f t="shared" si="148"/>
        <v>2003</v>
      </c>
    </row>
    <row r="4551" spans="19:23" x14ac:dyDescent="0.2">
      <c r="S4551" s="28" t="s">
        <v>250</v>
      </c>
      <c r="T4551" s="5">
        <v>2003</v>
      </c>
      <c r="U4551" s="233">
        <v>37787</v>
      </c>
      <c r="V4551" s="233" t="str">
        <f t="shared" si="147"/>
        <v>0615</v>
      </c>
      <c r="W4551" s="4">
        <f t="shared" si="148"/>
        <v>2003</v>
      </c>
    </row>
    <row r="4552" spans="19:23" x14ac:dyDescent="0.2">
      <c r="S4552" s="28" t="s">
        <v>251</v>
      </c>
      <c r="T4552" s="5">
        <v>2003</v>
      </c>
      <c r="U4552" s="233">
        <v>37788</v>
      </c>
      <c r="V4552" s="233" t="str">
        <f t="shared" si="147"/>
        <v>0616</v>
      </c>
      <c r="W4552" s="4">
        <f t="shared" si="148"/>
        <v>2003</v>
      </c>
    </row>
    <row r="4553" spans="19:23" x14ac:dyDescent="0.2">
      <c r="S4553" s="28" t="s">
        <v>252</v>
      </c>
      <c r="T4553" s="5">
        <v>2003</v>
      </c>
      <c r="U4553" s="233">
        <v>37789</v>
      </c>
      <c r="V4553" s="233" t="str">
        <f t="shared" si="147"/>
        <v>0617</v>
      </c>
      <c r="W4553" s="4">
        <f t="shared" si="148"/>
        <v>2003</v>
      </c>
    </row>
    <row r="4554" spans="19:23" x14ac:dyDescent="0.2">
      <c r="S4554" s="28" t="s">
        <v>253</v>
      </c>
      <c r="T4554" s="5">
        <v>2003</v>
      </c>
      <c r="U4554" s="233">
        <v>37790</v>
      </c>
      <c r="V4554" s="233" t="str">
        <f t="shared" si="147"/>
        <v>0618</v>
      </c>
      <c r="W4554" s="4">
        <f t="shared" si="148"/>
        <v>2003</v>
      </c>
    </row>
    <row r="4555" spans="19:23" x14ac:dyDescent="0.2">
      <c r="S4555" s="28" t="s">
        <v>254</v>
      </c>
      <c r="T4555" s="5">
        <v>2003</v>
      </c>
      <c r="U4555" s="233">
        <v>37791</v>
      </c>
      <c r="V4555" s="233" t="str">
        <f t="shared" si="147"/>
        <v>0619</v>
      </c>
      <c r="W4555" s="4">
        <f t="shared" si="148"/>
        <v>2003</v>
      </c>
    </row>
    <row r="4556" spans="19:23" x14ac:dyDescent="0.2">
      <c r="S4556" s="28" t="s">
        <v>255</v>
      </c>
      <c r="T4556" s="5">
        <v>2003</v>
      </c>
      <c r="U4556" s="233">
        <v>37792</v>
      </c>
      <c r="V4556" s="233" t="str">
        <f t="shared" si="147"/>
        <v>0620</v>
      </c>
      <c r="W4556" s="4">
        <f t="shared" si="148"/>
        <v>2003</v>
      </c>
    </row>
    <row r="4557" spans="19:23" x14ac:dyDescent="0.2">
      <c r="S4557" s="28" t="s">
        <v>256</v>
      </c>
      <c r="T4557" s="5">
        <v>2003</v>
      </c>
      <c r="U4557" s="233">
        <v>37793</v>
      </c>
      <c r="V4557" s="233" t="str">
        <f t="shared" si="147"/>
        <v>0621</v>
      </c>
      <c r="W4557" s="4">
        <f t="shared" si="148"/>
        <v>2003</v>
      </c>
    </row>
    <row r="4558" spans="19:23" x14ac:dyDescent="0.2">
      <c r="S4558" s="28" t="s">
        <v>257</v>
      </c>
      <c r="T4558" s="5">
        <v>2003</v>
      </c>
      <c r="U4558" s="233">
        <v>37794</v>
      </c>
      <c r="V4558" s="233" t="str">
        <f t="shared" si="147"/>
        <v>0622</v>
      </c>
      <c r="W4558" s="4">
        <f t="shared" si="148"/>
        <v>2003</v>
      </c>
    </row>
    <row r="4559" spans="19:23" x14ac:dyDescent="0.2">
      <c r="S4559" s="28" t="s">
        <v>258</v>
      </c>
      <c r="T4559" s="5">
        <v>2003</v>
      </c>
      <c r="U4559" s="233">
        <v>37795</v>
      </c>
      <c r="V4559" s="233" t="str">
        <f t="shared" si="147"/>
        <v>0623</v>
      </c>
      <c r="W4559" s="4">
        <f t="shared" si="148"/>
        <v>2003</v>
      </c>
    </row>
    <row r="4560" spans="19:23" x14ac:dyDescent="0.2">
      <c r="S4560" s="28" t="s">
        <v>259</v>
      </c>
      <c r="T4560" s="5">
        <v>2003</v>
      </c>
      <c r="U4560" s="233">
        <v>37796</v>
      </c>
      <c r="V4560" s="233" t="str">
        <f t="shared" si="147"/>
        <v>0624</v>
      </c>
      <c r="W4560" s="4">
        <f t="shared" si="148"/>
        <v>2003</v>
      </c>
    </row>
    <row r="4561" spans="19:23" x14ac:dyDescent="0.2">
      <c r="S4561" s="28" t="s">
        <v>260</v>
      </c>
      <c r="T4561" s="5">
        <v>2003</v>
      </c>
      <c r="U4561" s="233">
        <v>37797</v>
      </c>
      <c r="V4561" s="233" t="str">
        <f t="shared" si="147"/>
        <v>0625</v>
      </c>
      <c r="W4561" s="4">
        <f t="shared" si="148"/>
        <v>2003</v>
      </c>
    </row>
    <row r="4562" spans="19:23" x14ac:dyDescent="0.2">
      <c r="S4562" s="28" t="s">
        <v>261</v>
      </c>
      <c r="T4562" s="5">
        <v>2003</v>
      </c>
      <c r="U4562" s="233">
        <v>37798</v>
      </c>
      <c r="V4562" s="233" t="str">
        <f t="shared" si="147"/>
        <v>0626</v>
      </c>
      <c r="W4562" s="4">
        <f t="shared" si="148"/>
        <v>2003</v>
      </c>
    </row>
    <row r="4563" spans="19:23" x14ac:dyDescent="0.2">
      <c r="S4563" s="28" t="s">
        <v>262</v>
      </c>
      <c r="T4563" s="5">
        <v>2003</v>
      </c>
      <c r="U4563" s="233">
        <v>37799</v>
      </c>
      <c r="V4563" s="233" t="str">
        <f t="shared" si="147"/>
        <v>0627</v>
      </c>
      <c r="W4563" s="4">
        <f t="shared" si="148"/>
        <v>2003</v>
      </c>
    </row>
    <row r="4564" spans="19:23" x14ac:dyDescent="0.2">
      <c r="S4564" s="28" t="s">
        <v>263</v>
      </c>
      <c r="T4564" s="5">
        <v>2003</v>
      </c>
      <c r="U4564" s="233">
        <v>37800</v>
      </c>
      <c r="V4564" s="233" t="str">
        <f t="shared" si="147"/>
        <v>0628</v>
      </c>
      <c r="W4564" s="4">
        <f t="shared" si="148"/>
        <v>2003</v>
      </c>
    </row>
    <row r="4565" spans="19:23" x14ac:dyDescent="0.2">
      <c r="S4565" s="28" t="s">
        <v>264</v>
      </c>
      <c r="T4565" s="5">
        <v>2003</v>
      </c>
      <c r="U4565" s="233">
        <v>37801</v>
      </c>
      <c r="V4565" s="233" t="str">
        <f t="shared" si="147"/>
        <v>0629</v>
      </c>
      <c r="W4565" s="4">
        <f t="shared" si="148"/>
        <v>2003</v>
      </c>
    </row>
    <row r="4566" spans="19:23" x14ac:dyDescent="0.2">
      <c r="S4566" s="28" t="s">
        <v>265</v>
      </c>
      <c r="T4566" s="5">
        <v>2003</v>
      </c>
      <c r="U4566" s="233">
        <v>37802</v>
      </c>
      <c r="V4566" s="233" t="str">
        <f t="shared" si="147"/>
        <v>0630</v>
      </c>
      <c r="W4566" s="4">
        <f t="shared" si="148"/>
        <v>2003</v>
      </c>
    </row>
    <row r="4567" spans="19:23" x14ac:dyDescent="0.2">
      <c r="S4567" s="28" t="s">
        <v>266</v>
      </c>
      <c r="T4567" s="5">
        <v>2003</v>
      </c>
      <c r="U4567" s="233">
        <v>37803</v>
      </c>
      <c r="V4567" s="233" t="str">
        <f t="shared" si="147"/>
        <v>0701</v>
      </c>
      <c r="W4567" s="4">
        <f t="shared" si="148"/>
        <v>2003</v>
      </c>
    </row>
    <row r="4568" spans="19:23" x14ac:dyDescent="0.2">
      <c r="S4568" s="28" t="s">
        <v>267</v>
      </c>
      <c r="T4568" s="5">
        <v>2003</v>
      </c>
      <c r="U4568" s="233">
        <v>37804</v>
      </c>
      <c r="V4568" s="233" t="str">
        <f t="shared" si="147"/>
        <v>0702</v>
      </c>
      <c r="W4568" s="4">
        <f t="shared" si="148"/>
        <v>2003</v>
      </c>
    </row>
    <row r="4569" spans="19:23" x14ac:dyDescent="0.2">
      <c r="S4569" s="28" t="s">
        <v>268</v>
      </c>
      <c r="T4569" s="5">
        <v>2003</v>
      </c>
      <c r="U4569" s="233">
        <v>37805</v>
      </c>
      <c r="V4569" s="233" t="str">
        <f t="shared" si="147"/>
        <v>0703</v>
      </c>
      <c r="W4569" s="4">
        <f t="shared" si="148"/>
        <v>2003</v>
      </c>
    </row>
    <row r="4570" spans="19:23" x14ac:dyDescent="0.2">
      <c r="S4570" s="28" t="s">
        <v>269</v>
      </c>
      <c r="T4570" s="5">
        <v>2003</v>
      </c>
      <c r="U4570" s="233">
        <v>37806</v>
      </c>
      <c r="V4570" s="233" t="str">
        <f t="shared" si="147"/>
        <v>0704</v>
      </c>
      <c r="W4570" s="4">
        <f t="shared" si="148"/>
        <v>2003</v>
      </c>
    </row>
    <row r="4571" spans="19:23" x14ac:dyDescent="0.2">
      <c r="S4571" s="28" t="s">
        <v>270</v>
      </c>
      <c r="T4571" s="5">
        <v>2003</v>
      </c>
      <c r="U4571" s="233">
        <v>37807</v>
      </c>
      <c r="V4571" s="233" t="str">
        <f t="shared" si="147"/>
        <v>0705</v>
      </c>
      <c r="W4571" s="4">
        <f t="shared" si="148"/>
        <v>2003</v>
      </c>
    </row>
    <row r="4572" spans="19:23" x14ac:dyDescent="0.2">
      <c r="S4572" s="28" t="s">
        <v>271</v>
      </c>
      <c r="T4572" s="5">
        <v>2003</v>
      </c>
      <c r="U4572" s="233">
        <v>37808</v>
      </c>
      <c r="V4572" s="233" t="str">
        <f t="shared" si="147"/>
        <v>0706</v>
      </c>
      <c r="W4572" s="4">
        <f t="shared" si="148"/>
        <v>2003</v>
      </c>
    </row>
    <row r="4573" spans="19:23" x14ac:dyDescent="0.2">
      <c r="S4573" s="28" t="s">
        <v>272</v>
      </c>
      <c r="T4573" s="5">
        <v>2003</v>
      </c>
      <c r="U4573" s="233">
        <v>37809</v>
      </c>
      <c r="V4573" s="233" t="str">
        <f t="shared" si="147"/>
        <v>0707</v>
      </c>
      <c r="W4573" s="4">
        <f t="shared" si="148"/>
        <v>2003</v>
      </c>
    </row>
    <row r="4574" spans="19:23" x14ac:dyDescent="0.2">
      <c r="S4574" s="28" t="s">
        <v>273</v>
      </c>
      <c r="T4574" s="5">
        <v>2003</v>
      </c>
      <c r="U4574" s="233">
        <v>37810</v>
      </c>
      <c r="V4574" s="233" t="str">
        <f t="shared" si="147"/>
        <v>0708</v>
      </c>
      <c r="W4574" s="4">
        <f t="shared" si="148"/>
        <v>2003</v>
      </c>
    </row>
    <row r="4575" spans="19:23" x14ac:dyDescent="0.2">
      <c r="S4575" s="28" t="s">
        <v>274</v>
      </c>
      <c r="T4575" s="5">
        <v>2003</v>
      </c>
      <c r="U4575" s="233">
        <v>37811</v>
      </c>
      <c r="V4575" s="233" t="str">
        <f t="shared" si="147"/>
        <v>0709</v>
      </c>
      <c r="W4575" s="4">
        <f t="shared" si="148"/>
        <v>2003</v>
      </c>
    </row>
    <row r="4576" spans="19:23" x14ac:dyDescent="0.2">
      <c r="S4576" s="28" t="s">
        <v>275</v>
      </c>
      <c r="T4576" s="5">
        <v>2003</v>
      </c>
      <c r="U4576" s="233">
        <v>37812</v>
      </c>
      <c r="V4576" s="233" t="str">
        <f t="shared" si="147"/>
        <v>0710</v>
      </c>
      <c r="W4576" s="4">
        <f t="shared" si="148"/>
        <v>2003</v>
      </c>
    </row>
    <row r="4577" spans="19:23" x14ac:dyDescent="0.2">
      <c r="S4577" s="28" t="s">
        <v>276</v>
      </c>
      <c r="T4577" s="5">
        <v>2003</v>
      </c>
      <c r="U4577" s="233">
        <v>37813</v>
      </c>
      <c r="V4577" s="233" t="str">
        <f t="shared" si="147"/>
        <v>0711</v>
      </c>
      <c r="W4577" s="4">
        <f t="shared" si="148"/>
        <v>2003</v>
      </c>
    </row>
    <row r="4578" spans="19:23" x14ac:dyDescent="0.2">
      <c r="S4578" s="28" t="s">
        <v>277</v>
      </c>
      <c r="T4578" s="5">
        <v>2003</v>
      </c>
      <c r="U4578" s="233">
        <v>37814</v>
      </c>
      <c r="V4578" s="233" t="str">
        <f t="shared" si="147"/>
        <v>0712</v>
      </c>
      <c r="W4578" s="4">
        <f t="shared" si="148"/>
        <v>2003</v>
      </c>
    </row>
    <row r="4579" spans="19:23" x14ac:dyDescent="0.2">
      <c r="S4579" s="28" t="s">
        <v>278</v>
      </c>
      <c r="T4579" s="5">
        <v>2003</v>
      </c>
      <c r="U4579" s="233">
        <v>37815</v>
      </c>
      <c r="V4579" s="233" t="str">
        <f t="shared" si="147"/>
        <v>0713</v>
      </c>
      <c r="W4579" s="4">
        <f t="shared" si="148"/>
        <v>2003</v>
      </c>
    </row>
    <row r="4580" spans="19:23" x14ac:dyDescent="0.2">
      <c r="S4580" s="28" t="s">
        <v>279</v>
      </c>
      <c r="T4580" s="5">
        <v>2003</v>
      </c>
      <c r="U4580" s="233">
        <v>37816</v>
      </c>
      <c r="V4580" s="233" t="str">
        <f t="shared" si="147"/>
        <v>0714</v>
      </c>
      <c r="W4580" s="4">
        <f t="shared" si="148"/>
        <v>2003</v>
      </c>
    </row>
    <row r="4581" spans="19:23" x14ac:dyDescent="0.2">
      <c r="S4581" s="28" t="s">
        <v>280</v>
      </c>
      <c r="T4581" s="5">
        <v>2003</v>
      </c>
      <c r="U4581" s="233">
        <v>37817</v>
      </c>
      <c r="V4581" s="233" t="str">
        <f t="shared" si="147"/>
        <v>0715</v>
      </c>
      <c r="W4581" s="4">
        <f t="shared" si="148"/>
        <v>2003</v>
      </c>
    </row>
    <row r="4582" spans="19:23" x14ac:dyDescent="0.2">
      <c r="S4582" s="28" t="s">
        <v>281</v>
      </c>
      <c r="T4582" s="5">
        <v>2003</v>
      </c>
      <c r="U4582" s="233">
        <v>37818</v>
      </c>
      <c r="V4582" s="233" t="str">
        <f t="shared" si="147"/>
        <v>0716</v>
      </c>
      <c r="W4582" s="4">
        <f t="shared" si="148"/>
        <v>2003</v>
      </c>
    </row>
    <row r="4583" spans="19:23" x14ac:dyDescent="0.2">
      <c r="S4583" s="28" t="s">
        <v>282</v>
      </c>
      <c r="T4583" s="5">
        <v>2003</v>
      </c>
      <c r="U4583" s="233">
        <v>37819</v>
      </c>
      <c r="V4583" s="233" t="str">
        <f t="shared" si="147"/>
        <v>0717</v>
      </c>
      <c r="W4583" s="4">
        <f t="shared" si="148"/>
        <v>2003</v>
      </c>
    </row>
    <row r="4584" spans="19:23" x14ac:dyDescent="0.2">
      <c r="S4584" s="28" t="s">
        <v>283</v>
      </c>
      <c r="T4584" s="5">
        <v>2003</v>
      </c>
      <c r="U4584" s="233">
        <v>37820</v>
      </c>
      <c r="V4584" s="233" t="str">
        <f t="shared" si="147"/>
        <v>0718</v>
      </c>
      <c r="W4584" s="4">
        <f t="shared" si="148"/>
        <v>2003</v>
      </c>
    </row>
    <row r="4585" spans="19:23" x14ac:dyDescent="0.2">
      <c r="S4585" s="28" t="s">
        <v>284</v>
      </c>
      <c r="T4585" s="5">
        <v>2003</v>
      </c>
      <c r="U4585" s="233">
        <v>37821</v>
      </c>
      <c r="V4585" s="233" t="str">
        <f t="shared" si="147"/>
        <v>0719</v>
      </c>
      <c r="W4585" s="4">
        <f t="shared" si="148"/>
        <v>2003</v>
      </c>
    </row>
    <row r="4586" spans="19:23" x14ac:dyDescent="0.2">
      <c r="S4586" s="28" t="s">
        <v>285</v>
      </c>
      <c r="T4586" s="5">
        <v>2003</v>
      </c>
      <c r="U4586" s="233">
        <v>37822</v>
      </c>
      <c r="V4586" s="233" t="str">
        <f t="shared" si="147"/>
        <v>0720</v>
      </c>
      <c r="W4586" s="4">
        <f t="shared" si="148"/>
        <v>2003</v>
      </c>
    </row>
    <row r="4587" spans="19:23" x14ac:dyDescent="0.2">
      <c r="S4587" s="28" t="s">
        <v>286</v>
      </c>
      <c r="T4587" s="5">
        <v>2003</v>
      </c>
      <c r="U4587" s="233">
        <v>37823</v>
      </c>
      <c r="V4587" s="233" t="str">
        <f t="shared" si="147"/>
        <v>0721</v>
      </c>
      <c r="W4587" s="4">
        <f t="shared" si="148"/>
        <v>2003</v>
      </c>
    </row>
    <row r="4588" spans="19:23" x14ac:dyDescent="0.2">
      <c r="S4588" s="28" t="s">
        <v>287</v>
      </c>
      <c r="T4588" s="5">
        <v>2003</v>
      </c>
      <c r="U4588" s="233">
        <v>37824</v>
      </c>
      <c r="V4588" s="233" t="str">
        <f t="shared" si="147"/>
        <v>0722</v>
      </c>
      <c r="W4588" s="4">
        <f t="shared" si="148"/>
        <v>2003</v>
      </c>
    </row>
    <row r="4589" spans="19:23" x14ac:dyDescent="0.2">
      <c r="S4589" s="28" t="s">
        <v>288</v>
      </c>
      <c r="T4589" s="5">
        <v>2003</v>
      </c>
      <c r="U4589" s="233">
        <v>37825</v>
      </c>
      <c r="V4589" s="233" t="str">
        <f t="shared" si="147"/>
        <v>0723</v>
      </c>
      <c r="W4589" s="4">
        <f t="shared" si="148"/>
        <v>2003</v>
      </c>
    </row>
    <row r="4590" spans="19:23" x14ac:dyDescent="0.2">
      <c r="S4590" s="28" t="s">
        <v>289</v>
      </c>
      <c r="T4590" s="5">
        <v>2003</v>
      </c>
      <c r="U4590" s="233">
        <v>37826</v>
      </c>
      <c r="V4590" s="233" t="str">
        <f t="shared" si="147"/>
        <v>0724</v>
      </c>
      <c r="W4590" s="4">
        <f t="shared" si="148"/>
        <v>2003</v>
      </c>
    </row>
    <row r="4591" spans="19:23" x14ac:dyDescent="0.2">
      <c r="S4591" s="28" t="s">
        <v>290</v>
      </c>
      <c r="T4591" s="5">
        <v>2003</v>
      </c>
      <c r="U4591" s="233">
        <v>37827</v>
      </c>
      <c r="V4591" s="233" t="str">
        <f t="shared" si="147"/>
        <v>0725</v>
      </c>
      <c r="W4591" s="4">
        <f t="shared" si="148"/>
        <v>2003</v>
      </c>
    </row>
    <row r="4592" spans="19:23" x14ac:dyDescent="0.2">
      <c r="S4592" s="28" t="s">
        <v>291</v>
      </c>
      <c r="T4592" s="5">
        <v>2003</v>
      </c>
      <c r="U4592" s="233">
        <v>37828</v>
      </c>
      <c r="V4592" s="233" t="str">
        <f t="shared" si="147"/>
        <v>0726</v>
      </c>
      <c r="W4592" s="4">
        <f t="shared" si="148"/>
        <v>2003</v>
      </c>
    </row>
    <row r="4593" spans="19:23" x14ac:dyDescent="0.2">
      <c r="S4593" s="28" t="s">
        <v>292</v>
      </c>
      <c r="T4593" s="5">
        <v>2003</v>
      </c>
      <c r="U4593" s="233">
        <v>37829</v>
      </c>
      <c r="V4593" s="233" t="str">
        <f t="shared" si="147"/>
        <v>0727</v>
      </c>
      <c r="W4593" s="4">
        <f t="shared" si="148"/>
        <v>2003</v>
      </c>
    </row>
    <row r="4594" spans="19:23" x14ac:dyDescent="0.2">
      <c r="S4594" s="28" t="s">
        <v>293</v>
      </c>
      <c r="T4594" s="5">
        <v>2003</v>
      </c>
      <c r="U4594" s="233">
        <v>37830</v>
      </c>
      <c r="V4594" s="233" t="str">
        <f t="shared" si="147"/>
        <v>0728</v>
      </c>
      <c r="W4594" s="4">
        <f t="shared" si="148"/>
        <v>2003</v>
      </c>
    </row>
    <row r="4595" spans="19:23" x14ac:dyDescent="0.2">
      <c r="S4595" s="28" t="s">
        <v>294</v>
      </c>
      <c r="T4595" s="5">
        <v>2003</v>
      </c>
      <c r="U4595" s="233">
        <v>37831</v>
      </c>
      <c r="V4595" s="233" t="str">
        <f t="shared" si="147"/>
        <v>0729</v>
      </c>
      <c r="W4595" s="4">
        <f t="shared" si="148"/>
        <v>2003</v>
      </c>
    </row>
    <row r="4596" spans="19:23" x14ac:dyDescent="0.2">
      <c r="S4596" s="28" t="s">
        <v>295</v>
      </c>
      <c r="T4596" s="5">
        <v>2003</v>
      </c>
      <c r="U4596" s="233">
        <v>37832</v>
      </c>
      <c r="V4596" s="233" t="str">
        <f t="shared" si="147"/>
        <v>0730</v>
      </c>
      <c r="W4596" s="4">
        <f t="shared" si="148"/>
        <v>2003</v>
      </c>
    </row>
    <row r="4597" spans="19:23" x14ac:dyDescent="0.2">
      <c r="S4597" s="28" t="s">
        <v>296</v>
      </c>
      <c r="T4597" s="5">
        <v>2003</v>
      </c>
      <c r="U4597" s="233">
        <v>37833</v>
      </c>
      <c r="V4597" s="233" t="str">
        <f t="shared" si="147"/>
        <v>0731</v>
      </c>
      <c r="W4597" s="4">
        <f t="shared" si="148"/>
        <v>2003</v>
      </c>
    </row>
    <row r="4598" spans="19:23" x14ac:dyDescent="0.2">
      <c r="S4598" s="28" t="s">
        <v>297</v>
      </c>
      <c r="T4598" s="5">
        <v>2003</v>
      </c>
      <c r="U4598" s="233">
        <v>37834</v>
      </c>
      <c r="V4598" s="233" t="str">
        <f t="shared" si="147"/>
        <v>0801</v>
      </c>
      <c r="W4598" s="4">
        <f t="shared" si="148"/>
        <v>2003</v>
      </c>
    </row>
    <row r="4599" spans="19:23" x14ac:dyDescent="0.2">
      <c r="S4599" s="28" t="s">
        <v>298</v>
      </c>
      <c r="T4599" s="5">
        <v>2003</v>
      </c>
      <c r="U4599" s="233">
        <v>37835</v>
      </c>
      <c r="V4599" s="233" t="str">
        <f t="shared" si="147"/>
        <v>0802</v>
      </c>
      <c r="W4599" s="4">
        <f t="shared" si="148"/>
        <v>2003</v>
      </c>
    </row>
    <row r="4600" spans="19:23" x14ac:dyDescent="0.2">
      <c r="S4600" s="28" t="s">
        <v>299</v>
      </c>
      <c r="T4600" s="5">
        <v>2003</v>
      </c>
      <c r="U4600" s="233">
        <v>37836</v>
      </c>
      <c r="V4600" s="233" t="str">
        <f t="shared" si="147"/>
        <v>0803</v>
      </c>
      <c r="W4600" s="4">
        <f t="shared" si="148"/>
        <v>2003</v>
      </c>
    </row>
    <row r="4601" spans="19:23" x14ac:dyDescent="0.2">
      <c r="S4601" s="28" t="s">
        <v>300</v>
      </c>
      <c r="T4601" s="5">
        <v>2003</v>
      </c>
      <c r="U4601" s="233">
        <v>37837</v>
      </c>
      <c r="V4601" s="233" t="str">
        <f t="shared" si="147"/>
        <v>0804</v>
      </c>
      <c r="W4601" s="4">
        <f t="shared" si="148"/>
        <v>2003</v>
      </c>
    </row>
    <row r="4602" spans="19:23" x14ac:dyDescent="0.2">
      <c r="S4602" s="28" t="s">
        <v>301</v>
      </c>
      <c r="T4602" s="5">
        <v>2003</v>
      </c>
      <c r="U4602" s="233">
        <v>37838</v>
      </c>
      <c r="V4602" s="233" t="str">
        <f t="shared" si="147"/>
        <v>0805</v>
      </c>
      <c r="W4602" s="4">
        <f t="shared" si="148"/>
        <v>2003</v>
      </c>
    </row>
    <row r="4603" spans="19:23" x14ac:dyDescent="0.2">
      <c r="S4603" s="28" t="s">
        <v>302</v>
      </c>
      <c r="T4603" s="5">
        <v>2003</v>
      </c>
      <c r="U4603" s="233">
        <v>37839</v>
      </c>
      <c r="V4603" s="233" t="str">
        <f t="shared" si="147"/>
        <v>0806</v>
      </c>
      <c r="W4603" s="4">
        <f t="shared" si="148"/>
        <v>2003</v>
      </c>
    </row>
    <row r="4604" spans="19:23" x14ac:dyDescent="0.2">
      <c r="S4604" s="28" t="s">
        <v>303</v>
      </c>
      <c r="T4604" s="5">
        <v>2003</v>
      </c>
      <c r="U4604" s="233">
        <v>37840</v>
      </c>
      <c r="V4604" s="233" t="str">
        <f t="shared" si="147"/>
        <v>0807</v>
      </c>
      <c r="W4604" s="4">
        <f t="shared" si="148"/>
        <v>2003</v>
      </c>
    </row>
    <row r="4605" spans="19:23" x14ac:dyDescent="0.2">
      <c r="S4605" s="28" t="s">
        <v>304</v>
      </c>
      <c r="T4605" s="5">
        <v>2003</v>
      </c>
      <c r="U4605" s="233">
        <v>37841</v>
      </c>
      <c r="V4605" s="233" t="str">
        <f t="shared" si="147"/>
        <v>0808</v>
      </c>
      <c r="W4605" s="4">
        <f t="shared" si="148"/>
        <v>2003</v>
      </c>
    </row>
    <row r="4606" spans="19:23" x14ac:dyDescent="0.2">
      <c r="S4606" s="28" t="s">
        <v>305</v>
      </c>
      <c r="T4606" s="5">
        <v>2003</v>
      </c>
      <c r="U4606" s="233">
        <v>37842</v>
      </c>
      <c r="V4606" s="233" t="str">
        <f t="shared" si="147"/>
        <v>0809</v>
      </c>
      <c r="W4606" s="4">
        <f t="shared" si="148"/>
        <v>2003</v>
      </c>
    </row>
    <row r="4607" spans="19:23" x14ac:dyDescent="0.2">
      <c r="S4607" s="28" t="s">
        <v>306</v>
      </c>
      <c r="T4607" s="5">
        <v>2003</v>
      </c>
      <c r="U4607" s="233">
        <v>37843</v>
      </c>
      <c r="V4607" s="233" t="str">
        <f t="shared" si="147"/>
        <v>0810</v>
      </c>
      <c r="W4607" s="4">
        <f t="shared" si="148"/>
        <v>2003</v>
      </c>
    </row>
    <row r="4608" spans="19:23" x14ac:dyDescent="0.2">
      <c r="S4608" s="28" t="s">
        <v>307</v>
      </c>
      <c r="T4608" s="5">
        <v>2003</v>
      </c>
      <c r="U4608" s="233">
        <v>37844</v>
      </c>
      <c r="V4608" s="233" t="str">
        <f t="shared" si="147"/>
        <v>0811</v>
      </c>
      <c r="W4608" s="4">
        <f t="shared" si="148"/>
        <v>2003</v>
      </c>
    </row>
    <row r="4609" spans="19:23" x14ac:dyDescent="0.2">
      <c r="S4609" s="28" t="s">
        <v>308</v>
      </c>
      <c r="T4609" s="5">
        <v>2003</v>
      </c>
      <c r="U4609" s="233">
        <v>37845</v>
      </c>
      <c r="V4609" s="233" t="str">
        <f t="shared" si="147"/>
        <v>0812</v>
      </c>
      <c r="W4609" s="4">
        <f t="shared" si="148"/>
        <v>2003</v>
      </c>
    </row>
    <row r="4610" spans="19:23" x14ac:dyDescent="0.2">
      <c r="S4610" s="28" t="s">
        <v>309</v>
      </c>
      <c r="T4610" s="5">
        <v>2003</v>
      </c>
      <c r="U4610" s="233">
        <v>37846</v>
      </c>
      <c r="V4610" s="233" t="str">
        <f t="shared" si="147"/>
        <v>0813</v>
      </c>
      <c r="W4610" s="4">
        <f t="shared" si="148"/>
        <v>2003</v>
      </c>
    </row>
    <row r="4611" spans="19:23" x14ac:dyDescent="0.2">
      <c r="S4611" s="28" t="s">
        <v>310</v>
      </c>
      <c r="T4611" s="5">
        <v>2003</v>
      </c>
      <c r="U4611" s="233">
        <v>37847</v>
      </c>
      <c r="V4611" s="233" t="str">
        <f t="shared" si="147"/>
        <v>0814</v>
      </c>
      <c r="W4611" s="4">
        <f t="shared" si="148"/>
        <v>2003</v>
      </c>
    </row>
    <row r="4612" spans="19:23" x14ac:dyDescent="0.2">
      <c r="S4612" s="28" t="s">
        <v>311</v>
      </c>
      <c r="T4612" s="5">
        <v>2003</v>
      </c>
      <c r="U4612" s="233">
        <v>37848</v>
      </c>
      <c r="V4612" s="233" t="str">
        <f t="shared" ref="V4612:V4675" si="149">TEXT(MONTH(U4612),"00") &amp;TEXT(DAY(U4612),"00")</f>
        <v>0815</v>
      </c>
      <c r="W4612" s="4">
        <f t="shared" ref="W4612:W4675" si="150">YEAR(U4612)</f>
        <v>2003</v>
      </c>
    </row>
    <row r="4613" spans="19:23" x14ac:dyDescent="0.2">
      <c r="S4613" s="28" t="s">
        <v>312</v>
      </c>
      <c r="T4613" s="5">
        <v>2003</v>
      </c>
      <c r="U4613" s="233">
        <v>37849</v>
      </c>
      <c r="V4613" s="233" t="str">
        <f t="shared" si="149"/>
        <v>0816</v>
      </c>
      <c r="W4613" s="4">
        <f t="shared" si="150"/>
        <v>2003</v>
      </c>
    </row>
    <row r="4614" spans="19:23" x14ac:dyDescent="0.2">
      <c r="S4614" s="28" t="s">
        <v>313</v>
      </c>
      <c r="T4614" s="5">
        <v>2003</v>
      </c>
      <c r="U4614" s="233">
        <v>37850</v>
      </c>
      <c r="V4614" s="233" t="str">
        <f t="shared" si="149"/>
        <v>0817</v>
      </c>
      <c r="W4614" s="4">
        <f t="shared" si="150"/>
        <v>2003</v>
      </c>
    </row>
    <row r="4615" spans="19:23" x14ac:dyDescent="0.2">
      <c r="S4615" s="28" t="s">
        <v>314</v>
      </c>
      <c r="T4615" s="5">
        <v>2003</v>
      </c>
      <c r="U4615" s="233">
        <v>37851</v>
      </c>
      <c r="V4615" s="233" t="str">
        <f t="shared" si="149"/>
        <v>0818</v>
      </c>
      <c r="W4615" s="4">
        <f t="shared" si="150"/>
        <v>2003</v>
      </c>
    </row>
    <row r="4616" spans="19:23" x14ac:dyDescent="0.2">
      <c r="S4616" s="28" t="s">
        <v>315</v>
      </c>
      <c r="T4616" s="5">
        <v>2003</v>
      </c>
      <c r="U4616" s="233">
        <v>37852</v>
      </c>
      <c r="V4616" s="233" t="str">
        <f t="shared" si="149"/>
        <v>0819</v>
      </c>
      <c r="W4616" s="4">
        <f t="shared" si="150"/>
        <v>2003</v>
      </c>
    </row>
    <row r="4617" spans="19:23" x14ac:dyDescent="0.2">
      <c r="S4617" s="28" t="s">
        <v>316</v>
      </c>
      <c r="T4617" s="5">
        <v>2003</v>
      </c>
      <c r="U4617" s="233">
        <v>37853</v>
      </c>
      <c r="V4617" s="233" t="str">
        <f t="shared" si="149"/>
        <v>0820</v>
      </c>
      <c r="W4617" s="4">
        <f t="shared" si="150"/>
        <v>2003</v>
      </c>
    </row>
    <row r="4618" spans="19:23" x14ac:dyDescent="0.2">
      <c r="S4618" s="28" t="s">
        <v>317</v>
      </c>
      <c r="T4618" s="5">
        <v>2003</v>
      </c>
      <c r="U4618" s="233">
        <v>37854</v>
      </c>
      <c r="V4618" s="233" t="str">
        <f t="shared" si="149"/>
        <v>0821</v>
      </c>
      <c r="W4618" s="4">
        <f t="shared" si="150"/>
        <v>2003</v>
      </c>
    </row>
    <row r="4619" spans="19:23" x14ac:dyDescent="0.2">
      <c r="S4619" s="28" t="s">
        <v>318</v>
      </c>
      <c r="T4619" s="5">
        <v>2003</v>
      </c>
      <c r="U4619" s="233">
        <v>37855</v>
      </c>
      <c r="V4619" s="233" t="str">
        <f t="shared" si="149"/>
        <v>0822</v>
      </c>
      <c r="W4619" s="4">
        <f t="shared" si="150"/>
        <v>2003</v>
      </c>
    </row>
    <row r="4620" spans="19:23" x14ac:dyDescent="0.2">
      <c r="S4620" s="28" t="s">
        <v>319</v>
      </c>
      <c r="T4620" s="5">
        <v>2003</v>
      </c>
      <c r="U4620" s="233">
        <v>37856</v>
      </c>
      <c r="V4620" s="233" t="str">
        <f t="shared" si="149"/>
        <v>0823</v>
      </c>
      <c r="W4620" s="4">
        <f t="shared" si="150"/>
        <v>2003</v>
      </c>
    </row>
    <row r="4621" spans="19:23" x14ac:dyDescent="0.2">
      <c r="S4621" s="28" t="s">
        <v>320</v>
      </c>
      <c r="T4621" s="5">
        <v>2003</v>
      </c>
      <c r="U4621" s="233">
        <v>37857</v>
      </c>
      <c r="V4621" s="233" t="str">
        <f t="shared" si="149"/>
        <v>0824</v>
      </c>
      <c r="W4621" s="4">
        <f t="shared" si="150"/>
        <v>2003</v>
      </c>
    </row>
    <row r="4622" spans="19:23" x14ac:dyDescent="0.2">
      <c r="S4622" s="28" t="s">
        <v>321</v>
      </c>
      <c r="T4622" s="5">
        <v>2003</v>
      </c>
      <c r="U4622" s="233">
        <v>37858</v>
      </c>
      <c r="V4622" s="233" t="str">
        <f t="shared" si="149"/>
        <v>0825</v>
      </c>
      <c r="W4622" s="4">
        <f t="shared" si="150"/>
        <v>2003</v>
      </c>
    </row>
    <row r="4623" spans="19:23" x14ac:dyDescent="0.2">
      <c r="S4623" s="28" t="s">
        <v>322</v>
      </c>
      <c r="T4623" s="5">
        <v>2003</v>
      </c>
      <c r="U4623" s="233">
        <v>37859</v>
      </c>
      <c r="V4623" s="233" t="str">
        <f t="shared" si="149"/>
        <v>0826</v>
      </c>
      <c r="W4623" s="4">
        <f t="shared" si="150"/>
        <v>2003</v>
      </c>
    </row>
    <row r="4624" spans="19:23" x14ac:dyDescent="0.2">
      <c r="S4624" s="28" t="s">
        <v>323</v>
      </c>
      <c r="T4624" s="5">
        <v>2003</v>
      </c>
      <c r="U4624" s="233">
        <v>37860</v>
      </c>
      <c r="V4624" s="233" t="str">
        <f t="shared" si="149"/>
        <v>0827</v>
      </c>
      <c r="W4624" s="4">
        <f t="shared" si="150"/>
        <v>2003</v>
      </c>
    </row>
    <row r="4625" spans="19:23" x14ac:dyDescent="0.2">
      <c r="S4625" s="28" t="s">
        <v>324</v>
      </c>
      <c r="T4625" s="5">
        <v>2003</v>
      </c>
      <c r="U4625" s="233">
        <v>37861</v>
      </c>
      <c r="V4625" s="233" t="str">
        <f t="shared" si="149"/>
        <v>0828</v>
      </c>
      <c r="W4625" s="4">
        <f t="shared" si="150"/>
        <v>2003</v>
      </c>
    </row>
    <row r="4626" spans="19:23" x14ac:dyDescent="0.2">
      <c r="S4626" s="28" t="s">
        <v>325</v>
      </c>
      <c r="T4626" s="5">
        <v>2003</v>
      </c>
      <c r="U4626" s="233">
        <v>37862</v>
      </c>
      <c r="V4626" s="233" t="str">
        <f t="shared" si="149"/>
        <v>0829</v>
      </c>
      <c r="W4626" s="4">
        <f t="shared" si="150"/>
        <v>2003</v>
      </c>
    </row>
    <row r="4627" spans="19:23" x14ac:dyDescent="0.2">
      <c r="S4627" s="28" t="s">
        <v>326</v>
      </c>
      <c r="T4627" s="5">
        <v>2003</v>
      </c>
      <c r="U4627" s="233">
        <v>37863</v>
      </c>
      <c r="V4627" s="233" t="str">
        <f t="shared" si="149"/>
        <v>0830</v>
      </c>
      <c r="W4627" s="4">
        <f t="shared" si="150"/>
        <v>2003</v>
      </c>
    </row>
    <row r="4628" spans="19:23" x14ac:dyDescent="0.2">
      <c r="S4628" s="28" t="s">
        <v>327</v>
      </c>
      <c r="T4628" s="5">
        <v>2003</v>
      </c>
      <c r="U4628" s="233">
        <v>37864</v>
      </c>
      <c r="V4628" s="233" t="str">
        <f t="shared" si="149"/>
        <v>0831</v>
      </c>
      <c r="W4628" s="4">
        <f t="shared" si="150"/>
        <v>2003</v>
      </c>
    </row>
    <row r="4629" spans="19:23" x14ac:dyDescent="0.2">
      <c r="S4629" s="28" t="s">
        <v>328</v>
      </c>
      <c r="T4629" s="5">
        <v>2003</v>
      </c>
      <c r="U4629" s="233">
        <v>37865</v>
      </c>
      <c r="V4629" s="233" t="str">
        <f t="shared" si="149"/>
        <v>0901</v>
      </c>
      <c r="W4629" s="4">
        <f t="shared" si="150"/>
        <v>2003</v>
      </c>
    </row>
    <row r="4630" spans="19:23" x14ac:dyDescent="0.2">
      <c r="S4630" s="28" t="s">
        <v>329</v>
      </c>
      <c r="T4630" s="5">
        <v>2003</v>
      </c>
      <c r="U4630" s="233">
        <v>37866</v>
      </c>
      <c r="V4630" s="233" t="str">
        <f t="shared" si="149"/>
        <v>0902</v>
      </c>
      <c r="W4630" s="4">
        <f t="shared" si="150"/>
        <v>2003</v>
      </c>
    </row>
    <row r="4631" spans="19:23" x14ac:dyDescent="0.2">
      <c r="S4631" s="28" t="s">
        <v>330</v>
      </c>
      <c r="T4631" s="5">
        <v>2003</v>
      </c>
      <c r="U4631" s="233">
        <v>37867</v>
      </c>
      <c r="V4631" s="233" t="str">
        <f t="shared" si="149"/>
        <v>0903</v>
      </c>
      <c r="W4631" s="4">
        <f t="shared" si="150"/>
        <v>2003</v>
      </c>
    </row>
    <row r="4632" spans="19:23" x14ac:dyDescent="0.2">
      <c r="S4632" s="28" t="s">
        <v>331</v>
      </c>
      <c r="T4632" s="5">
        <v>2003</v>
      </c>
      <c r="U4632" s="233">
        <v>37868</v>
      </c>
      <c r="V4632" s="233" t="str">
        <f t="shared" si="149"/>
        <v>0904</v>
      </c>
      <c r="W4632" s="4">
        <f t="shared" si="150"/>
        <v>2003</v>
      </c>
    </row>
    <row r="4633" spans="19:23" x14ac:dyDescent="0.2">
      <c r="S4633" s="28" t="s">
        <v>332</v>
      </c>
      <c r="T4633" s="5">
        <v>2003</v>
      </c>
      <c r="U4633" s="233">
        <v>37869</v>
      </c>
      <c r="V4633" s="233" t="str">
        <f t="shared" si="149"/>
        <v>0905</v>
      </c>
      <c r="W4633" s="4">
        <f t="shared" si="150"/>
        <v>2003</v>
      </c>
    </row>
    <row r="4634" spans="19:23" x14ac:dyDescent="0.2">
      <c r="S4634" s="28" t="s">
        <v>333</v>
      </c>
      <c r="T4634" s="5">
        <v>2003</v>
      </c>
      <c r="U4634" s="233">
        <v>37870</v>
      </c>
      <c r="V4634" s="233" t="str">
        <f t="shared" si="149"/>
        <v>0906</v>
      </c>
      <c r="W4634" s="4">
        <f t="shared" si="150"/>
        <v>2003</v>
      </c>
    </row>
    <row r="4635" spans="19:23" x14ac:dyDescent="0.2">
      <c r="S4635" s="28" t="s">
        <v>334</v>
      </c>
      <c r="T4635" s="5">
        <v>2003</v>
      </c>
      <c r="U4635" s="233">
        <v>37871</v>
      </c>
      <c r="V4635" s="233" t="str">
        <f t="shared" si="149"/>
        <v>0907</v>
      </c>
      <c r="W4635" s="4">
        <f t="shared" si="150"/>
        <v>2003</v>
      </c>
    </row>
    <row r="4636" spans="19:23" x14ac:dyDescent="0.2">
      <c r="S4636" s="28" t="s">
        <v>335</v>
      </c>
      <c r="T4636" s="5">
        <v>2003</v>
      </c>
      <c r="U4636" s="233">
        <v>37872</v>
      </c>
      <c r="V4636" s="233" t="str">
        <f t="shared" si="149"/>
        <v>0908</v>
      </c>
      <c r="W4636" s="4">
        <f t="shared" si="150"/>
        <v>2003</v>
      </c>
    </row>
    <row r="4637" spans="19:23" x14ac:dyDescent="0.2">
      <c r="S4637" s="28" t="s">
        <v>336</v>
      </c>
      <c r="T4637" s="5">
        <v>2003</v>
      </c>
      <c r="U4637" s="233">
        <v>37873</v>
      </c>
      <c r="V4637" s="233" t="str">
        <f t="shared" si="149"/>
        <v>0909</v>
      </c>
      <c r="W4637" s="4">
        <f t="shared" si="150"/>
        <v>2003</v>
      </c>
    </row>
    <row r="4638" spans="19:23" x14ac:dyDescent="0.2">
      <c r="S4638" s="28" t="s">
        <v>337</v>
      </c>
      <c r="T4638" s="5">
        <v>2003</v>
      </c>
      <c r="U4638" s="233">
        <v>37874</v>
      </c>
      <c r="V4638" s="233" t="str">
        <f t="shared" si="149"/>
        <v>0910</v>
      </c>
      <c r="W4638" s="4">
        <f t="shared" si="150"/>
        <v>2003</v>
      </c>
    </row>
    <row r="4639" spans="19:23" x14ac:dyDescent="0.2">
      <c r="S4639" s="28" t="s">
        <v>338</v>
      </c>
      <c r="T4639" s="5">
        <v>2003</v>
      </c>
      <c r="U4639" s="233">
        <v>37875</v>
      </c>
      <c r="V4639" s="233" t="str">
        <f t="shared" si="149"/>
        <v>0911</v>
      </c>
      <c r="W4639" s="4">
        <f t="shared" si="150"/>
        <v>2003</v>
      </c>
    </row>
    <row r="4640" spans="19:23" x14ac:dyDescent="0.2">
      <c r="S4640" s="28" t="s">
        <v>339</v>
      </c>
      <c r="T4640" s="5">
        <v>2003</v>
      </c>
      <c r="U4640" s="233">
        <v>37876</v>
      </c>
      <c r="V4640" s="233" t="str">
        <f t="shared" si="149"/>
        <v>0912</v>
      </c>
      <c r="W4640" s="4">
        <f t="shared" si="150"/>
        <v>2003</v>
      </c>
    </row>
    <row r="4641" spans="19:23" x14ac:dyDescent="0.2">
      <c r="S4641" s="28" t="s">
        <v>340</v>
      </c>
      <c r="T4641" s="5">
        <v>2003</v>
      </c>
      <c r="U4641" s="233">
        <v>37877</v>
      </c>
      <c r="V4641" s="233" t="str">
        <f t="shared" si="149"/>
        <v>0913</v>
      </c>
      <c r="W4641" s="4">
        <f t="shared" si="150"/>
        <v>2003</v>
      </c>
    </row>
    <row r="4642" spans="19:23" x14ac:dyDescent="0.2">
      <c r="S4642" s="28" t="s">
        <v>341</v>
      </c>
      <c r="T4642" s="5">
        <v>2003</v>
      </c>
      <c r="U4642" s="233">
        <v>37878</v>
      </c>
      <c r="V4642" s="233" t="str">
        <f t="shared" si="149"/>
        <v>0914</v>
      </c>
      <c r="W4642" s="4">
        <f t="shared" si="150"/>
        <v>2003</v>
      </c>
    </row>
    <row r="4643" spans="19:23" x14ac:dyDescent="0.2">
      <c r="S4643" s="28" t="s">
        <v>342</v>
      </c>
      <c r="T4643" s="5">
        <v>2003</v>
      </c>
      <c r="U4643" s="233">
        <v>37879</v>
      </c>
      <c r="V4643" s="233" t="str">
        <f t="shared" si="149"/>
        <v>0915</v>
      </c>
      <c r="W4643" s="4">
        <f t="shared" si="150"/>
        <v>2003</v>
      </c>
    </row>
    <row r="4644" spans="19:23" x14ac:dyDescent="0.2">
      <c r="S4644" s="28" t="s">
        <v>343</v>
      </c>
      <c r="T4644" s="5">
        <v>2003</v>
      </c>
      <c r="U4644" s="233">
        <v>37880</v>
      </c>
      <c r="V4644" s="233" t="str">
        <f t="shared" si="149"/>
        <v>0916</v>
      </c>
      <c r="W4644" s="4">
        <f t="shared" si="150"/>
        <v>2003</v>
      </c>
    </row>
    <row r="4645" spans="19:23" x14ac:dyDescent="0.2">
      <c r="S4645" s="28" t="s">
        <v>344</v>
      </c>
      <c r="T4645" s="5">
        <v>2003</v>
      </c>
      <c r="U4645" s="233">
        <v>37881</v>
      </c>
      <c r="V4645" s="233" t="str">
        <f t="shared" si="149"/>
        <v>0917</v>
      </c>
      <c r="W4645" s="4">
        <f t="shared" si="150"/>
        <v>2003</v>
      </c>
    </row>
    <row r="4646" spans="19:23" x14ac:dyDescent="0.2">
      <c r="S4646" s="28" t="s">
        <v>345</v>
      </c>
      <c r="T4646" s="5">
        <v>2003</v>
      </c>
      <c r="U4646" s="233">
        <v>37882</v>
      </c>
      <c r="V4646" s="233" t="str">
        <f t="shared" si="149"/>
        <v>0918</v>
      </c>
      <c r="W4646" s="4">
        <f t="shared" si="150"/>
        <v>2003</v>
      </c>
    </row>
    <row r="4647" spans="19:23" x14ac:dyDescent="0.2">
      <c r="S4647" s="28" t="s">
        <v>346</v>
      </c>
      <c r="T4647" s="5">
        <v>2003</v>
      </c>
      <c r="U4647" s="233">
        <v>37883</v>
      </c>
      <c r="V4647" s="233" t="str">
        <f t="shared" si="149"/>
        <v>0919</v>
      </c>
      <c r="W4647" s="4">
        <f t="shared" si="150"/>
        <v>2003</v>
      </c>
    </row>
    <row r="4648" spans="19:23" x14ac:dyDescent="0.2">
      <c r="S4648" s="28" t="s">
        <v>347</v>
      </c>
      <c r="T4648" s="5">
        <v>2003</v>
      </c>
      <c r="U4648" s="233">
        <v>37884</v>
      </c>
      <c r="V4648" s="233" t="str">
        <f t="shared" si="149"/>
        <v>0920</v>
      </c>
      <c r="W4648" s="4">
        <f t="shared" si="150"/>
        <v>2003</v>
      </c>
    </row>
    <row r="4649" spans="19:23" x14ac:dyDescent="0.2">
      <c r="S4649" s="28" t="s">
        <v>348</v>
      </c>
      <c r="T4649" s="5">
        <v>2003</v>
      </c>
      <c r="U4649" s="233">
        <v>37885</v>
      </c>
      <c r="V4649" s="233" t="str">
        <f t="shared" si="149"/>
        <v>0921</v>
      </c>
      <c r="W4649" s="4">
        <f t="shared" si="150"/>
        <v>2003</v>
      </c>
    </row>
    <row r="4650" spans="19:23" x14ac:dyDescent="0.2">
      <c r="S4650" s="28" t="s">
        <v>349</v>
      </c>
      <c r="T4650" s="5">
        <v>2003</v>
      </c>
      <c r="U4650" s="233">
        <v>37886</v>
      </c>
      <c r="V4650" s="233" t="str">
        <f t="shared" si="149"/>
        <v>0922</v>
      </c>
      <c r="W4650" s="4">
        <f t="shared" si="150"/>
        <v>2003</v>
      </c>
    </row>
    <row r="4651" spans="19:23" x14ac:dyDescent="0.2">
      <c r="S4651" s="28" t="s">
        <v>350</v>
      </c>
      <c r="T4651" s="5">
        <v>2003</v>
      </c>
      <c r="U4651" s="233">
        <v>37887</v>
      </c>
      <c r="V4651" s="233" t="str">
        <f t="shared" si="149"/>
        <v>0923</v>
      </c>
      <c r="W4651" s="4">
        <f t="shared" si="150"/>
        <v>2003</v>
      </c>
    </row>
    <row r="4652" spans="19:23" x14ac:dyDescent="0.2">
      <c r="S4652" s="28" t="s">
        <v>351</v>
      </c>
      <c r="T4652" s="5">
        <v>2003</v>
      </c>
      <c r="U4652" s="233">
        <v>37888</v>
      </c>
      <c r="V4652" s="233" t="str">
        <f t="shared" si="149"/>
        <v>0924</v>
      </c>
      <c r="W4652" s="4">
        <f t="shared" si="150"/>
        <v>2003</v>
      </c>
    </row>
    <row r="4653" spans="19:23" x14ac:dyDescent="0.2">
      <c r="S4653" s="28" t="s">
        <v>352</v>
      </c>
      <c r="T4653" s="5">
        <v>2003</v>
      </c>
      <c r="U4653" s="233">
        <v>37889</v>
      </c>
      <c r="V4653" s="233" t="str">
        <f t="shared" si="149"/>
        <v>0925</v>
      </c>
      <c r="W4653" s="4">
        <f t="shared" si="150"/>
        <v>2003</v>
      </c>
    </row>
    <row r="4654" spans="19:23" x14ac:dyDescent="0.2">
      <c r="S4654" s="28" t="s">
        <v>353</v>
      </c>
      <c r="T4654" s="5">
        <v>2003</v>
      </c>
      <c r="U4654" s="233">
        <v>37890</v>
      </c>
      <c r="V4654" s="233" t="str">
        <f t="shared" si="149"/>
        <v>0926</v>
      </c>
      <c r="W4654" s="4">
        <f t="shared" si="150"/>
        <v>2003</v>
      </c>
    </row>
    <row r="4655" spans="19:23" x14ac:dyDescent="0.2">
      <c r="S4655" s="28" t="s">
        <v>354</v>
      </c>
      <c r="T4655" s="5">
        <v>2003</v>
      </c>
      <c r="U4655" s="233">
        <v>37891</v>
      </c>
      <c r="V4655" s="233" t="str">
        <f t="shared" si="149"/>
        <v>0927</v>
      </c>
      <c r="W4655" s="4">
        <f t="shared" si="150"/>
        <v>2003</v>
      </c>
    </row>
    <row r="4656" spans="19:23" x14ac:dyDescent="0.2">
      <c r="S4656" s="28" t="s">
        <v>355</v>
      </c>
      <c r="T4656" s="5">
        <v>2003</v>
      </c>
      <c r="U4656" s="233">
        <v>37892</v>
      </c>
      <c r="V4656" s="233" t="str">
        <f t="shared" si="149"/>
        <v>0928</v>
      </c>
      <c r="W4656" s="4">
        <f t="shared" si="150"/>
        <v>2003</v>
      </c>
    </row>
    <row r="4657" spans="19:23" x14ac:dyDescent="0.2">
      <c r="S4657" s="28" t="s">
        <v>356</v>
      </c>
      <c r="T4657" s="5">
        <v>2003</v>
      </c>
      <c r="U4657" s="233">
        <v>37893</v>
      </c>
      <c r="V4657" s="233" t="str">
        <f t="shared" si="149"/>
        <v>0929</v>
      </c>
      <c r="W4657" s="4">
        <f t="shared" si="150"/>
        <v>2003</v>
      </c>
    </row>
    <row r="4658" spans="19:23" x14ac:dyDescent="0.2">
      <c r="S4658" s="28" t="s">
        <v>357</v>
      </c>
      <c r="T4658" s="5">
        <v>2003</v>
      </c>
      <c r="U4658" s="233">
        <v>37894</v>
      </c>
      <c r="V4658" s="233" t="str">
        <f t="shared" si="149"/>
        <v>0930</v>
      </c>
      <c r="W4658" s="4">
        <f t="shared" si="150"/>
        <v>2003</v>
      </c>
    </row>
    <row r="4659" spans="19:23" x14ac:dyDescent="0.2">
      <c r="S4659" s="28" t="s">
        <v>358</v>
      </c>
      <c r="T4659" s="5">
        <v>2003</v>
      </c>
      <c r="U4659" s="233">
        <v>37895</v>
      </c>
      <c r="V4659" s="233" t="str">
        <f t="shared" si="149"/>
        <v>1001</v>
      </c>
      <c r="W4659" s="4">
        <f t="shared" si="150"/>
        <v>2003</v>
      </c>
    </row>
    <row r="4660" spans="19:23" x14ac:dyDescent="0.2">
      <c r="S4660" s="28" t="s">
        <v>359</v>
      </c>
      <c r="T4660" s="5">
        <v>2003</v>
      </c>
      <c r="U4660" s="233">
        <v>37896</v>
      </c>
      <c r="V4660" s="233" t="str">
        <f t="shared" si="149"/>
        <v>1002</v>
      </c>
      <c r="W4660" s="4">
        <f t="shared" si="150"/>
        <v>2003</v>
      </c>
    </row>
    <row r="4661" spans="19:23" x14ac:dyDescent="0.2">
      <c r="S4661" s="28" t="s">
        <v>360</v>
      </c>
      <c r="T4661" s="5">
        <v>2003</v>
      </c>
      <c r="U4661" s="233">
        <v>37897</v>
      </c>
      <c r="V4661" s="233" t="str">
        <f t="shared" si="149"/>
        <v>1003</v>
      </c>
      <c r="W4661" s="4">
        <f t="shared" si="150"/>
        <v>2003</v>
      </c>
    </row>
    <row r="4662" spans="19:23" x14ac:dyDescent="0.2">
      <c r="S4662" s="28" t="s">
        <v>361</v>
      </c>
      <c r="T4662" s="5">
        <v>2003</v>
      </c>
      <c r="U4662" s="233">
        <v>37898</v>
      </c>
      <c r="V4662" s="233" t="str">
        <f t="shared" si="149"/>
        <v>1004</v>
      </c>
      <c r="W4662" s="4">
        <f t="shared" si="150"/>
        <v>2003</v>
      </c>
    </row>
    <row r="4663" spans="19:23" x14ac:dyDescent="0.2">
      <c r="S4663" s="28" t="s">
        <v>362</v>
      </c>
      <c r="T4663" s="5">
        <v>2003</v>
      </c>
      <c r="U4663" s="233">
        <v>37899</v>
      </c>
      <c r="V4663" s="233" t="str">
        <f t="shared" si="149"/>
        <v>1005</v>
      </c>
      <c r="W4663" s="4">
        <f t="shared" si="150"/>
        <v>2003</v>
      </c>
    </row>
    <row r="4664" spans="19:23" x14ac:dyDescent="0.2">
      <c r="S4664" s="28" t="s">
        <v>363</v>
      </c>
      <c r="T4664" s="5">
        <v>2003</v>
      </c>
      <c r="U4664" s="233">
        <v>37900</v>
      </c>
      <c r="V4664" s="233" t="str">
        <f t="shared" si="149"/>
        <v>1006</v>
      </c>
      <c r="W4664" s="4">
        <f t="shared" si="150"/>
        <v>2003</v>
      </c>
    </row>
    <row r="4665" spans="19:23" x14ac:dyDescent="0.2">
      <c r="S4665" s="28" t="s">
        <v>364</v>
      </c>
      <c r="T4665" s="5">
        <v>2003</v>
      </c>
      <c r="U4665" s="233">
        <v>37901</v>
      </c>
      <c r="V4665" s="233" t="str">
        <f t="shared" si="149"/>
        <v>1007</v>
      </c>
      <c r="W4665" s="4">
        <f t="shared" si="150"/>
        <v>2003</v>
      </c>
    </row>
    <row r="4666" spans="19:23" x14ac:dyDescent="0.2">
      <c r="S4666" s="28" t="s">
        <v>365</v>
      </c>
      <c r="T4666" s="5">
        <v>2003</v>
      </c>
      <c r="U4666" s="233">
        <v>37902</v>
      </c>
      <c r="V4666" s="233" t="str">
        <f t="shared" si="149"/>
        <v>1008</v>
      </c>
      <c r="W4666" s="4">
        <f t="shared" si="150"/>
        <v>2003</v>
      </c>
    </row>
    <row r="4667" spans="19:23" x14ac:dyDescent="0.2">
      <c r="S4667" s="28" t="s">
        <v>366</v>
      </c>
      <c r="T4667" s="5">
        <v>2003</v>
      </c>
      <c r="U4667" s="233">
        <v>37903</v>
      </c>
      <c r="V4667" s="233" t="str">
        <f t="shared" si="149"/>
        <v>1009</v>
      </c>
      <c r="W4667" s="4">
        <f t="shared" si="150"/>
        <v>2003</v>
      </c>
    </row>
    <row r="4668" spans="19:23" x14ac:dyDescent="0.2">
      <c r="S4668" s="28" t="s">
        <v>367</v>
      </c>
      <c r="T4668" s="5">
        <v>2003</v>
      </c>
      <c r="U4668" s="233">
        <v>37904</v>
      </c>
      <c r="V4668" s="233" t="str">
        <f t="shared" si="149"/>
        <v>1010</v>
      </c>
      <c r="W4668" s="4">
        <f t="shared" si="150"/>
        <v>2003</v>
      </c>
    </row>
    <row r="4669" spans="19:23" x14ac:dyDescent="0.2">
      <c r="S4669" s="28" t="s">
        <v>368</v>
      </c>
      <c r="T4669" s="5">
        <v>2003</v>
      </c>
      <c r="U4669" s="233">
        <v>37905</v>
      </c>
      <c r="V4669" s="233" t="str">
        <f t="shared" si="149"/>
        <v>1011</v>
      </c>
      <c r="W4669" s="4">
        <f t="shared" si="150"/>
        <v>2003</v>
      </c>
    </row>
    <row r="4670" spans="19:23" x14ac:dyDescent="0.2">
      <c r="S4670" s="28" t="s">
        <v>369</v>
      </c>
      <c r="T4670" s="5">
        <v>2003</v>
      </c>
      <c r="U4670" s="233">
        <v>37906</v>
      </c>
      <c r="V4670" s="233" t="str">
        <f t="shared" si="149"/>
        <v>1012</v>
      </c>
      <c r="W4670" s="4">
        <f t="shared" si="150"/>
        <v>2003</v>
      </c>
    </row>
    <row r="4671" spans="19:23" x14ac:dyDescent="0.2">
      <c r="S4671" s="28" t="s">
        <v>370</v>
      </c>
      <c r="T4671" s="5">
        <v>2003</v>
      </c>
      <c r="U4671" s="233">
        <v>37907</v>
      </c>
      <c r="V4671" s="233" t="str">
        <f t="shared" si="149"/>
        <v>1013</v>
      </c>
      <c r="W4671" s="4">
        <f t="shared" si="150"/>
        <v>2003</v>
      </c>
    </row>
    <row r="4672" spans="19:23" x14ac:dyDescent="0.2">
      <c r="S4672" s="28" t="s">
        <v>371</v>
      </c>
      <c r="T4672" s="5">
        <v>2003</v>
      </c>
      <c r="U4672" s="233">
        <v>37908</v>
      </c>
      <c r="V4672" s="233" t="str">
        <f t="shared" si="149"/>
        <v>1014</v>
      </c>
      <c r="W4672" s="4">
        <f t="shared" si="150"/>
        <v>2003</v>
      </c>
    </row>
    <row r="4673" spans="19:23" x14ac:dyDescent="0.2">
      <c r="S4673" s="28" t="s">
        <v>372</v>
      </c>
      <c r="T4673" s="5">
        <v>2003</v>
      </c>
      <c r="U4673" s="233">
        <v>37909</v>
      </c>
      <c r="V4673" s="233" t="str">
        <f t="shared" si="149"/>
        <v>1015</v>
      </c>
      <c r="W4673" s="4">
        <f t="shared" si="150"/>
        <v>2003</v>
      </c>
    </row>
    <row r="4674" spans="19:23" x14ac:dyDescent="0.2">
      <c r="S4674" s="28" t="s">
        <v>373</v>
      </c>
      <c r="T4674" s="5">
        <v>2003</v>
      </c>
      <c r="U4674" s="233">
        <v>37910</v>
      </c>
      <c r="V4674" s="233" t="str">
        <f t="shared" si="149"/>
        <v>1016</v>
      </c>
      <c r="W4674" s="4">
        <f t="shared" si="150"/>
        <v>2003</v>
      </c>
    </row>
    <row r="4675" spans="19:23" x14ac:dyDescent="0.2">
      <c r="S4675" s="28" t="s">
        <v>374</v>
      </c>
      <c r="T4675" s="5">
        <v>2003</v>
      </c>
      <c r="U4675" s="233">
        <v>37911</v>
      </c>
      <c r="V4675" s="233" t="str">
        <f t="shared" si="149"/>
        <v>1017</v>
      </c>
      <c r="W4675" s="4">
        <f t="shared" si="150"/>
        <v>2003</v>
      </c>
    </row>
    <row r="4676" spans="19:23" x14ac:dyDescent="0.2">
      <c r="S4676" s="28" t="s">
        <v>375</v>
      </c>
      <c r="T4676" s="5">
        <v>2003</v>
      </c>
      <c r="U4676" s="233">
        <v>37912</v>
      </c>
      <c r="V4676" s="233" t="str">
        <f t="shared" ref="V4676:V4739" si="151">TEXT(MONTH(U4676),"00") &amp;TEXT(DAY(U4676),"00")</f>
        <v>1018</v>
      </c>
      <c r="W4676" s="4">
        <f t="shared" ref="W4676:W4739" si="152">YEAR(U4676)</f>
        <v>2003</v>
      </c>
    </row>
    <row r="4677" spans="19:23" x14ac:dyDescent="0.2">
      <c r="S4677" s="28" t="s">
        <v>376</v>
      </c>
      <c r="T4677" s="5">
        <v>2003</v>
      </c>
      <c r="U4677" s="233">
        <v>37913</v>
      </c>
      <c r="V4677" s="233" t="str">
        <f t="shared" si="151"/>
        <v>1019</v>
      </c>
      <c r="W4677" s="4">
        <f t="shared" si="152"/>
        <v>2003</v>
      </c>
    </row>
    <row r="4678" spans="19:23" x14ac:dyDescent="0.2">
      <c r="S4678" s="28" t="s">
        <v>377</v>
      </c>
      <c r="T4678" s="5">
        <v>2003</v>
      </c>
      <c r="U4678" s="233">
        <v>37914</v>
      </c>
      <c r="V4678" s="233" t="str">
        <f t="shared" si="151"/>
        <v>1020</v>
      </c>
      <c r="W4678" s="4">
        <f t="shared" si="152"/>
        <v>2003</v>
      </c>
    </row>
    <row r="4679" spans="19:23" x14ac:dyDescent="0.2">
      <c r="S4679" s="28" t="s">
        <v>378</v>
      </c>
      <c r="T4679" s="5">
        <v>2003</v>
      </c>
      <c r="U4679" s="233">
        <v>37915</v>
      </c>
      <c r="V4679" s="233" t="str">
        <f t="shared" si="151"/>
        <v>1021</v>
      </c>
      <c r="W4679" s="4">
        <f t="shared" si="152"/>
        <v>2003</v>
      </c>
    </row>
    <row r="4680" spans="19:23" x14ac:dyDescent="0.2">
      <c r="S4680" s="28" t="s">
        <v>379</v>
      </c>
      <c r="T4680" s="5">
        <v>2003</v>
      </c>
      <c r="U4680" s="233">
        <v>37916</v>
      </c>
      <c r="V4680" s="233" t="str">
        <f t="shared" si="151"/>
        <v>1022</v>
      </c>
      <c r="W4680" s="4">
        <f t="shared" si="152"/>
        <v>2003</v>
      </c>
    </row>
    <row r="4681" spans="19:23" x14ac:dyDescent="0.2">
      <c r="S4681" s="28" t="s">
        <v>380</v>
      </c>
      <c r="T4681" s="5">
        <v>2003</v>
      </c>
      <c r="U4681" s="233">
        <v>37917</v>
      </c>
      <c r="V4681" s="233" t="str">
        <f t="shared" si="151"/>
        <v>1023</v>
      </c>
      <c r="W4681" s="4">
        <f t="shared" si="152"/>
        <v>2003</v>
      </c>
    </row>
    <row r="4682" spans="19:23" x14ac:dyDescent="0.2">
      <c r="S4682" s="28" t="s">
        <v>381</v>
      </c>
      <c r="T4682" s="5">
        <v>2003</v>
      </c>
      <c r="U4682" s="233">
        <v>37918</v>
      </c>
      <c r="V4682" s="233" t="str">
        <f t="shared" si="151"/>
        <v>1024</v>
      </c>
      <c r="W4682" s="4">
        <f t="shared" si="152"/>
        <v>2003</v>
      </c>
    </row>
    <row r="4683" spans="19:23" x14ac:dyDescent="0.2">
      <c r="S4683" s="28" t="s">
        <v>382</v>
      </c>
      <c r="T4683" s="5">
        <v>2003</v>
      </c>
      <c r="U4683" s="233">
        <v>37919</v>
      </c>
      <c r="V4683" s="233" t="str">
        <f t="shared" si="151"/>
        <v>1025</v>
      </c>
      <c r="W4683" s="4">
        <f t="shared" si="152"/>
        <v>2003</v>
      </c>
    </row>
    <row r="4684" spans="19:23" x14ac:dyDescent="0.2">
      <c r="S4684" s="28" t="s">
        <v>383</v>
      </c>
      <c r="T4684" s="5">
        <v>2003</v>
      </c>
      <c r="U4684" s="233">
        <v>37920</v>
      </c>
      <c r="V4684" s="233" t="str">
        <f t="shared" si="151"/>
        <v>1026</v>
      </c>
      <c r="W4684" s="4">
        <f t="shared" si="152"/>
        <v>2003</v>
      </c>
    </row>
    <row r="4685" spans="19:23" x14ac:dyDescent="0.2">
      <c r="S4685" s="28" t="s">
        <v>384</v>
      </c>
      <c r="T4685" s="5">
        <v>2003</v>
      </c>
      <c r="U4685" s="233">
        <v>37921</v>
      </c>
      <c r="V4685" s="233" t="str">
        <f t="shared" si="151"/>
        <v>1027</v>
      </c>
      <c r="W4685" s="4">
        <f t="shared" si="152"/>
        <v>2003</v>
      </c>
    </row>
    <row r="4686" spans="19:23" x14ac:dyDescent="0.2">
      <c r="S4686" s="28" t="s">
        <v>385</v>
      </c>
      <c r="T4686" s="5">
        <v>2003</v>
      </c>
      <c r="U4686" s="233">
        <v>37922</v>
      </c>
      <c r="V4686" s="233" t="str">
        <f t="shared" si="151"/>
        <v>1028</v>
      </c>
      <c r="W4686" s="4">
        <f t="shared" si="152"/>
        <v>2003</v>
      </c>
    </row>
    <row r="4687" spans="19:23" x14ac:dyDescent="0.2">
      <c r="S4687" s="28" t="s">
        <v>386</v>
      </c>
      <c r="T4687" s="5">
        <v>2003</v>
      </c>
      <c r="U4687" s="233">
        <v>37923</v>
      </c>
      <c r="V4687" s="233" t="str">
        <f t="shared" si="151"/>
        <v>1029</v>
      </c>
      <c r="W4687" s="4">
        <f t="shared" si="152"/>
        <v>2003</v>
      </c>
    </row>
    <row r="4688" spans="19:23" x14ac:dyDescent="0.2">
      <c r="S4688" s="28" t="s">
        <v>387</v>
      </c>
      <c r="T4688" s="5">
        <v>2003</v>
      </c>
      <c r="U4688" s="233">
        <v>37924</v>
      </c>
      <c r="V4688" s="233" t="str">
        <f t="shared" si="151"/>
        <v>1030</v>
      </c>
      <c r="W4688" s="4">
        <f t="shared" si="152"/>
        <v>2003</v>
      </c>
    </row>
    <row r="4689" spans="19:23" x14ac:dyDescent="0.2">
      <c r="S4689" s="28" t="s">
        <v>388</v>
      </c>
      <c r="T4689" s="5">
        <v>2003</v>
      </c>
      <c r="U4689" s="233">
        <v>37925</v>
      </c>
      <c r="V4689" s="233" t="str">
        <f t="shared" si="151"/>
        <v>1031</v>
      </c>
      <c r="W4689" s="4">
        <f t="shared" si="152"/>
        <v>2003</v>
      </c>
    </row>
    <row r="4690" spans="19:23" x14ac:dyDescent="0.2">
      <c r="S4690" s="28" t="s">
        <v>389</v>
      </c>
      <c r="T4690" s="5">
        <v>2003</v>
      </c>
      <c r="U4690" s="233">
        <v>37926</v>
      </c>
      <c r="V4690" s="233" t="str">
        <f t="shared" si="151"/>
        <v>1101</v>
      </c>
      <c r="W4690" s="4">
        <f t="shared" si="152"/>
        <v>2003</v>
      </c>
    </row>
    <row r="4691" spans="19:23" x14ac:dyDescent="0.2">
      <c r="S4691" s="28" t="s">
        <v>390</v>
      </c>
      <c r="T4691" s="5">
        <v>2003</v>
      </c>
      <c r="U4691" s="233">
        <v>37927</v>
      </c>
      <c r="V4691" s="233" t="str">
        <f t="shared" si="151"/>
        <v>1102</v>
      </c>
      <c r="W4691" s="4">
        <f t="shared" si="152"/>
        <v>2003</v>
      </c>
    </row>
    <row r="4692" spans="19:23" x14ac:dyDescent="0.2">
      <c r="S4692" s="28" t="s">
        <v>391</v>
      </c>
      <c r="T4692" s="5">
        <v>2003</v>
      </c>
      <c r="U4692" s="233">
        <v>37928</v>
      </c>
      <c r="V4692" s="233" t="str">
        <f t="shared" si="151"/>
        <v>1103</v>
      </c>
      <c r="W4692" s="4">
        <f t="shared" si="152"/>
        <v>2003</v>
      </c>
    </row>
    <row r="4693" spans="19:23" x14ac:dyDescent="0.2">
      <c r="S4693" s="28" t="s">
        <v>392</v>
      </c>
      <c r="T4693" s="5">
        <v>2003</v>
      </c>
      <c r="U4693" s="233">
        <v>37929</v>
      </c>
      <c r="V4693" s="233" t="str">
        <f t="shared" si="151"/>
        <v>1104</v>
      </c>
      <c r="W4693" s="4">
        <f t="shared" si="152"/>
        <v>2003</v>
      </c>
    </row>
    <row r="4694" spans="19:23" x14ac:dyDescent="0.2">
      <c r="S4694" s="28" t="s">
        <v>393</v>
      </c>
      <c r="T4694" s="5">
        <v>2003</v>
      </c>
      <c r="U4694" s="233">
        <v>37930</v>
      </c>
      <c r="V4694" s="233" t="str">
        <f t="shared" si="151"/>
        <v>1105</v>
      </c>
      <c r="W4694" s="4">
        <f t="shared" si="152"/>
        <v>2003</v>
      </c>
    </row>
    <row r="4695" spans="19:23" x14ac:dyDescent="0.2">
      <c r="S4695" s="28" t="s">
        <v>394</v>
      </c>
      <c r="T4695" s="5">
        <v>2003</v>
      </c>
      <c r="U4695" s="233">
        <v>37931</v>
      </c>
      <c r="V4695" s="233" t="str">
        <f t="shared" si="151"/>
        <v>1106</v>
      </c>
      <c r="W4695" s="4">
        <f t="shared" si="152"/>
        <v>2003</v>
      </c>
    </row>
    <row r="4696" spans="19:23" x14ac:dyDescent="0.2">
      <c r="S4696" s="28" t="s">
        <v>395</v>
      </c>
      <c r="T4696" s="5">
        <v>2003</v>
      </c>
      <c r="U4696" s="233">
        <v>37932</v>
      </c>
      <c r="V4696" s="233" t="str">
        <f t="shared" si="151"/>
        <v>1107</v>
      </c>
      <c r="W4696" s="4">
        <f t="shared" si="152"/>
        <v>2003</v>
      </c>
    </row>
    <row r="4697" spans="19:23" x14ac:dyDescent="0.2">
      <c r="S4697" s="28" t="s">
        <v>396</v>
      </c>
      <c r="T4697" s="5">
        <v>2003</v>
      </c>
      <c r="U4697" s="233">
        <v>37933</v>
      </c>
      <c r="V4697" s="233" t="str">
        <f t="shared" si="151"/>
        <v>1108</v>
      </c>
      <c r="W4697" s="4">
        <f t="shared" si="152"/>
        <v>2003</v>
      </c>
    </row>
    <row r="4698" spans="19:23" x14ac:dyDescent="0.2">
      <c r="S4698" s="28" t="s">
        <v>397</v>
      </c>
      <c r="T4698" s="5">
        <v>2003</v>
      </c>
      <c r="U4698" s="233">
        <v>37934</v>
      </c>
      <c r="V4698" s="233" t="str">
        <f t="shared" si="151"/>
        <v>1109</v>
      </c>
      <c r="W4698" s="4">
        <f t="shared" si="152"/>
        <v>2003</v>
      </c>
    </row>
    <row r="4699" spans="19:23" x14ac:dyDescent="0.2">
      <c r="S4699" s="28" t="s">
        <v>398</v>
      </c>
      <c r="T4699" s="5">
        <v>2003</v>
      </c>
      <c r="U4699" s="233">
        <v>37935</v>
      </c>
      <c r="V4699" s="233" t="str">
        <f t="shared" si="151"/>
        <v>1110</v>
      </c>
      <c r="W4699" s="4">
        <f t="shared" si="152"/>
        <v>2003</v>
      </c>
    </row>
    <row r="4700" spans="19:23" x14ac:dyDescent="0.2">
      <c r="S4700" s="28" t="s">
        <v>399</v>
      </c>
      <c r="T4700" s="5">
        <v>2003</v>
      </c>
      <c r="U4700" s="233">
        <v>37936</v>
      </c>
      <c r="V4700" s="233" t="str">
        <f t="shared" si="151"/>
        <v>1111</v>
      </c>
      <c r="W4700" s="4">
        <f t="shared" si="152"/>
        <v>2003</v>
      </c>
    </row>
    <row r="4701" spans="19:23" x14ac:dyDescent="0.2">
      <c r="S4701" s="28" t="s">
        <v>400</v>
      </c>
      <c r="T4701" s="5">
        <v>2003</v>
      </c>
      <c r="U4701" s="233">
        <v>37937</v>
      </c>
      <c r="V4701" s="233" t="str">
        <f t="shared" si="151"/>
        <v>1112</v>
      </c>
      <c r="W4701" s="4">
        <f t="shared" si="152"/>
        <v>2003</v>
      </c>
    </row>
    <row r="4702" spans="19:23" x14ac:dyDescent="0.2">
      <c r="S4702" s="28" t="s">
        <v>401</v>
      </c>
      <c r="T4702" s="5">
        <v>2003</v>
      </c>
      <c r="U4702" s="233">
        <v>37938</v>
      </c>
      <c r="V4702" s="233" t="str">
        <f t="shared" si="151"/>
        <v>1113</v>
      </c>
      <c r="W4702" s="4">
        <f t="shared" si="152"/>
        <v>2003</v>
      </c>
    </row>
    <row r="4703" spans="19:23" x14ac:dyDescent="0.2">
      <c r="S4703" s="28" t="s">
        <v>402</v>
      </c>
      <c r="T4703" s="5">
        <v>2003</v>
      </c>
      <c r="U4703" s="233">
        <v>37939</v>
      </c>
      <c r="V4703" s="233" t="str">
        <f t="shared" si="151"/>
        <v>1114</v>
      </c>
      <c r="W4703" s="4">
        <f t="shared" si="152"/>
        <v>2003</v>
      </c>
    </row>
    <row r="4704" spans="19:23" x14ac:dyDescent="0.2">
      <c r="S4704" s="28" t="s">
        <v>403</v>
      </c>
      <c r="T4704" s="5">
        <v>2003</v>
      </c>
      <c r="U4704" s="233">
        <v>37940</v>
      </c>
      <c r="V4704" s="233" t="str">
        <f t="shared" si="151"/>
        <v>1115</v>
      </c>
      <c r="W4704" s="4">
        <f t="shared" si="152"/>
        <v>2003</v>
      </c>
    </row>
    <row r="4705" spans="19:23" x14ac:dyDescent="0.2">
      <c r="S4705" s="28" t="s">
        <v>404</v>
      </c>
      <c r="T4705" s="5">
        <v>2003</v>
      </c>
      <c r="U4705" s="233">
        <v>37941</v>
      </c>
      <c r="V4705" s="233" t="str">
        <f t="shared" si="151"/>
        <v>1116</v>
      </c>
      <c r="W4705" s="4">
        <f t="shared" si="152"/>
        <v>2003</v>
      </c>
    </row>
    <row r="4706" spans="19:23" x14ac:dyDescent="0.2">
      <c r="S4706" s="28" t="s">
        <v>405</v>
      </c>
      <c r="T4706" s="5">
        <v>2003</v>
      </c>
      <c r="U4706" s="233">
        <v>37942</v>
      </c>
      <c r="V4706" s="233" t="str">
        <f t="shared" si="151"/>
        <v>1117</v>
      </c>
      <c r="W4706" s="4">
        <f t="shared" si="152"/>
        <v>2003</v>
      </c>
    </row>
    <row r="4707" spans="19:23" x14ac:dyDescent="0.2">
      <c r="S4707" s="28" t="s">
        <v>406</v>
      </c>
      <c r="T4707" s="5">
        <v>2003</v>
      </c>
      <c r="U4707" s="233">
        <v>37943</v>
      </c>
      <c r="V4707" s="233" t="str">
        <f t="shared" si="151"/>
        <v>1118</v>
      </c>
      <c r="W4707" s="4">
        <f t="shared" si="152"/>
        <v>2003</v>
      </c>
    </row>
    <row r="4708" spans="19:23" x14ac:dyDescent="0.2">
      <c r="S4708" s="28" t="s">
        <v>407</v>
      </c>
      <c r="T4708" s="5">
        <v>2003</v>
      </c>
      <c r="U4708" s="233">
        <v>37944</v>
      </c>
      <c r="V4708" s="233" t="str">
        <f t="shared" si="151"/>
        <v>1119</v>
      </c>
      <c r="W4708" s="4">
        <f t="shared" si="152"/>
        <v>2003</v>
      </c>
    </row>
    <row r="4709" spans="19:23" x14ac:dyDescent="0.2">
      <c r="S4709" s="28" t="s">
        <v>408</v>
      </c>
      <c r="T4709" s="5">
        <v>2003</v>
      </c>
      <c r="U4709" s="233">
        <v>37945</v>
      </c>
      <c r="V4709" s="233" t="str">
        <f t="shared" si="151"/>
        <v>1120</v>
      </c>
      <c r="W4709" s="4">
        <f t="shared" si="152"/>
        <v>2003</v>
      </c>
    </row>
    <row r="4710" spans="19:23" x14ac:dyDescent="0.2">
      <c r="S4710" s="28" t="s">
        <v>409</v>
      </c>
      <c r="T4710" s="5">
        <v>2003</v>
      </c>
      <c r="U4710" s="233">
        <v>37946</v>
      </c>
      <c r="V4710" s="233" t="str">
        <f t="shared" si="151"/>
        <v>1121</v>
      </c>
      <c r="W4710" s="4">
        <f t="shared" si="152"/>
        <v>2003</v>
      </c>
    </row>
    <row r="4711" spans="19:23" x14ac:dyDescent="0.2">
      <c r="S4711" s="28" t="s">
        <v>410</v>
      </c>
      <c r="T4711" s="5">
        <v>2003</v>
      </c>
      <c r="U4711" s="233">
        <v>37947</v>
      </c>
      <c r="V4711" s="233" t="str">
        <f t="shared" si="151"/>
        <v>1122</v>
      </c>
      <c r="W4711" s="4">
        <f t="shared" si="152"/>
        <v>2003</v>
      </c>
    </row>
    <row r="4712" spans="19:23" x14ac:dyDescent="0.2">
      <c r="S4712" s="28" t="s">
        <v>411</v>
      </c>
      <c r="T4712" s="5">
        <v>2003</v>
      </c>
      <c r="U4712" s="233">
        <v>37948</v>
      </c>
      <c r="V4712" s="233" t="str">
        <f t="shared" si="151"/>
        <v>1123</v>
      </c>
      <c r="W4712" s="4">
        <f t="shared" si="152"/>
        <v>2003</v>
      </c>
    </row>
    <row r="4713" spans="19:23" x14ac:dyDescent="0.2">
      <c r="S4713" s="28" t="s">
        <v>412</v>
      </c>
      <c r="T4713" s="5">
        <v>2003</v>
      </c>
      <c r="U4713" s="233">
        <v>37949</v>
      </c>
      <c r="V4713" s="233" t="str">
        <f t="shared" si="151"/>
        <v>1124</v>
      </c>
      <c r="W4713" s="4">
        <f t="shared" si="152"/>
        <v>2003</v>
      </c>
    </row>
    <row r="4714" spans="19:23" x14ac:dyDescent="0.2">
      <c r="S4714" s="28" t="s">
        <v>413</v>
      </c>
      <c r="T4714" s="5">
        <v>2003</v>
      </c>
      <c r="U4714" s="233">
        <v>37950</v>
      </c>
      <c r="V4714" s="233" t="str">
        <f t="shared" si="151"/>
        <v>1125</v>
      </c>
      <c r="W4714" s="4">
        <f t="shared" si="152"/>
        <v>2003</v>
      </c>
    </row>
    <row r="4715" spans="19:23" x14ac:dyDescent="0.2">
      <c r="S4715" s="28" t="s">
        <v>414</v>
      </c>
      <c r="T4715" s="5">
        <v>2003</v>
      </c>
      <c r="U4715" s="233">
        <v>37951</v>
      </c>
      <c r="V4715" s="233" t="str">
        <f t="shared" si="151"/>
        <v>1126</v>
      </c>
      <c r="W4715" s="4">
        <f t="shared" si="152"/>
        <v>2003</v>
      </c>
    </row>
    <row r="4716" spans="19:23" x14ac:dyDescent="0.2">
      <c r="S4716" s="28" t="s">
        <v>415</v>
      </c>
      <c r="T4716" s="5">
        <v>2003</v>
      </c>
      <c r="U4716" s="233">
        <v>37952</v>
      </c>
      <c r="V4716" s="233" t="str">
        <f t="shared" si="151"/>
        <v>1127</v>
      </c>
      <c r="W4716" s="4">
        <f t="shared" si="152"/>
        <v>2003</v>
      </c>
    </row>
    <row r="4717" spans="19:23" x14ac:dyDescent="0.2">
      <c r="S4717" s="28" t="s">
        <v>416</v>
      </c>
      <c r="T4717" s="5">
        <v>2003</v>
      </c>
      <c r="U4717" s="233">
        <v>37953</v>
      </c>
      <c r="V4717" s="233" t="str">
        <f t="shared" si="151"/>
        <v>1128</v>
      </c>
      <c r="W4717" s="4">
        <f t="shared" si="152"/>
        <v>2003</v>
      </c>
    </row>
    <row r="4718" spans="19:23" x14ac:dyDescent="0.2">
      <c r="S4718" s="28" t="s">
        <v>417</v>
      </c>
      <c r="T4718" s="5">
        <v>2003</v>
      </c>
      <c r="U4718" s="233">
        <v>37954</v>
      </c>
      <c r="V4718" s="233" t="str">
        <f t="shared" si="151"/>
        <v>1129</v>
      </c>
      <c r="W4718" s="4">
        <f t="shared" si="152"/>
        <v>2003</v>
      </c>
    </row>
    <row r="4719" spans="19:23" x14ac:dyDescent="0.2">
      <c r="S4719" s="28" t="s">
        <v>418</v>
      </c>
      <c r="T4719" s="5">
        <v>2003</v>
      </c>
      <c r="U4719" s="233">
        <v>37955</v>
      </c>
      <c r="V4719" s="233" t="str">
        <f t="shared" si="151"/>
        <v>1130</v>
      </c>
      <c r="W4719" s="4">
        <f t="shared" si="152"/>
        <v>2003</v>
      </c>
    </row>
    <row r="4720" spans="19:23" x14ac:dyDescent="0.2">
      <c r="S4720" s="28" t="s">
        <v>419</v>
      </c>
      <c r="T4720" s="5">
        <v>2003</v>
      </c>
      <c r="U4720" s="233">
        <v>37956</v>
      </c>
      <c r="V4720" s="233" t="str">
        <f t="shared" si="151"/>
        <v>1201</v>
      </c>
      <c r="W4720" s="4">
        <f t="shared" si="152"/>
        <v>2003</v>
      </c>
    </row>
    <row r="4721" spans="19:23" x14ac:dyDescent="0.2">
      <c r="S4721" s="28" t="s">
        <v>420</v>
      </c>
      <c r="T4721" s="5">
        <v>2003</v>
      </c>
      <c r="U4721" s="233">
        <v>37957</v>
      </c>
      <c r="V4721" s="233" t="str">
        <f t="shared" si="151"/>
        <v>1202</v>
      </c>
      <c r="W4721" s="4">
        <f t="shared" si="152"/>
        <v>2003</v>
      </c>
    </row>
    <row r="4722" spans="19:23" x14ac:dyDescent="0.2">
      <c r="S4722" s="28" t="s">
        <v>421</v>
      </c>
      <c r="T4722" s="5">
        <v>2003</v>
      </c>
      <c r="U4722" s="233">
        <v>37958</v>
      </c>
      <c r="V4722" s="233" t="str">
        <f t="shared" si="151"/>
        <v>1203</v>
      </c>
      <c r="W4722" s="4">
        <f t="shared" si="152"/>
        <v>2003</v>
      </c>
    </row>
    <row r="4723" spans="19:23" x14ac:dyDescent="0.2">
      <c r="S4723" s="28" t="s">
        <v>422</v>
      </c>
      <c r="T4723" s="5">
        <v>2003</v>
      </c>
      <c r="U4723" s="233">
        <v>37959</v>
      </c>
      <c r="V4723" s="233" t="str">
        <f t="shared" si="151"/>
        <v>1204</v>
      </c>
      <c r="W4723" s="4">
        <f t="shared" si="152"/>
        <v>2003</v>
      </c>
    </row>
    <row r="4724" spans="19:23" x14ac:dyDescent="0.2">
      <c r="S4724" s="28" t="s">
        <v>423</v>
      </c>
      <c r="T4724" s="5">
        <v>2003</v>
      </c>
      <c r="U4724" s="233">
        <v>37960</v>
      </c>
      <c r="V4724" s="233" t="str">
        <f t="shared" si="151"/>
        <v>1205</v>
      </c>
      <c r="W4724" s="4">
        <f t="shared" si="152"/>
        <v>2003</v>
      </c>
    </row>
    <row r="4725" spans="19:23" x14ac:dyDescent="0.2">
      <c r="S4725" s="28" t="s">
        <v>424</v>
      </c>
      <c r="T4725" s="5">
        <v>2003</v>
      </c>
      <c r="U4725" s="233">
        <v>37961</v>
      </c>
      <c r="V4725" s="233" t="str">
        <f t="shared" si="151"/>
        <v>1206</v>
      </c>
      <c r="W4725" s="4">
        <f t="shared" si="152"/>
        <v>2003</v>
      </c>
    </row>
    <row r="4726" spans="19:23" x14ac:dyDescent="0.2">
      <c r="S4726" s="28" t="s">
        <v>425</v>
      </c>
      <c r="T4726" s="5">
        <v>2003</v>
      </c>
      <c r="U4726" s="233">
        <v>37962</v>
      </c>
      <c r="V4726" s="233" t="str">
        <f t="shared" si="151"/>
        <v>1207</v>
      </c>
      <c r="W4726" s="4">
        <f t="shared" si="152"/>
        <v>2003</v>
      </c>
    </row>
    <row r="4727" spans="19:23" x14ac:dyDescent="0.2">
      <c r="S4727" s="28" t="s">
        <v>426</v>
      </c>
      <c r="T4727" s="5">
        <v>2003</v>
      </c>
      <c r="U4727" s="233">
        <v>37963</v>
      </c>
      <c r="V4727" s="233" t="str">
        <f t="shared" si="151"/>
        <v>1208</v>
      </c>
      <c r="W4727" s="4">
        <f t="shared" si="152"/>
        <v>2003</v>
      </c>
    </row>
    <row r="4728" spans="19:23" x14ac:dyDescent="0.2">
      <c r="S4728" s="28" t="s">
        <v>427</v>
      </c>
      <c r="T4728" s="5">
        <v>2003</v>
      </c>
      <c r="U4728" s="233">
        <v>37964</v>
      </c>
      <c r="V4728" s="233" t="str">
        <f t="shared" si="151"/>
        <v>1209</v>
      </c>
      <c r="W4728" s="4">
        <f t="shared" si="152"/>
        <v>2003</v>
      </c>
    </row>
    <row r="4729" spans="19:23" x14ac:dyDescent="0.2">
      <c r="S4729" s="28" t="s">
        <v>428</v>
      </c>
      <c r="T4729" s="5">
        <v>2003</v>
      </c>
      <c r="U4729" s="233">
        <v>37965</v>
      </c>
      <c r="V4729" s="233" t="str">
        <f t="shared" si="151"/>
        <v>1210</v>
      </c>
      <c r="W4729" s="4">
        <f t="shared" si="152"/>
        <v>2003</v>
      </c>
    </row>
    <row r="4730" spans="19:23" x14ac:dyDescent="0.2">
      <c r="S4730" s="28" t="s">
        <v>429</v>
      </c>
      <c r="T4730" s="5">
        <v>2003</v>
      </c>
      <c r="U4730" s="233">
        <v>37966</v>
      </c>
      <c r="V4730" s="233" t="str">
        <f t="shared" si="151"/>
        <v>1211</v>
      </c>
      <c r="W4730" s="4">
        <f t="shared" si="152"/>
        <v>2003</v>
      </c>
    </row>
    <row r="4731" spans="19:23" x14ac:dyDescent="0.2">
      <c r="S4731" s="28" t="s">
        <v>430</v>
      </c>
      <c r="T4731" s="5">
        <v>2003</v>
      </c>
      <c r="U4731" s="233">
        <v>37967</v>
      </c>
      <c r="V4731" s="233" t="str">
        <f t="shared" si="151"/>
        <v>1212</v>
      </c>
      <c r="W4731" s="4">
        <f t="shared" si="152"/>
        <v>2003</v>
      </c>
    </row>
    <row r="4732" spans="19:23" x14ac:dyDescent="0.2">
      <c r="S4732" s="28" t="s">
        <v>431</v>
      </c>
      <c r="T4732" s="5">
        <v>2003</v>
      </c>
      <c r="U4732" s="233">
        <v>37968</v>
      </c>
      <c r="V4732" s="233" t="str">
        <f t="shared" si="151"/>
        <v>1213</v>
      </c>
      <c r="W4732" s="4">
        <f t="shared" si="152"/>
        <v>2003</v>
      </c>
    </row>
    <row r="4733" spans="19:23" x14ac:dyDescent="0.2">
      <c r="S4733" s="28" t="s">
        <v>432</v>
      </c>
      <c r="T4733" s="5">
        <v>2003</v>
      </c>
      <c r="U4733" s="233">
        <v>37969</v>
      </c>
      <c r="V4733" s="233" t="str">
        <f t="shared" si="151"/>
        <v>1214</v>
      </c>
      <c r="W4733" s="4">
        <f t="shared" si="152"/>
        <v>2003</v>
      </c>
    </row>
    <row r="4734" spans="19:23" x14ac:dyDescent="0.2">
      <c r="S4734" s="28" t="s">
        <v>433</v>
      </c>
      <c r="T4734" s="5">
        <v>2003</v>
      </c>
      <c r="U4734" s="233">
        <v>37970</v>
      </c>
      <c r="V4734" s="233" t="str">
        <f t="shared" si="151"/>
        <v>1215</v>
      </c>
      <c r="W4734" s="4">
        <f t="shared" si="152"/>
        <v>2003</v>
      </c>
    </row>
    <row r="4735" spans="19:23" x14ac:dyDescent="0.2">
      <c r="S4735" s="28" t="s">
        <v>434</v>
      </c>
      <c r="T4735" s="5">
        <v>2003</v>
      </c>
      <c r="U4735" s="233">
        <v>37971</v>
      </c>
      <c r="V4735" s="233" t="str">
        <f t="shared" si="151"/>
        <v>1216</v>
      </c>
      <c r="W4735" s="4">
        <f t="shared" si="152"/>
        <v>2003</v>
      </c>
    </row>
    <row r="4736" spans="19:23" x14ac:dyDescent="0.2">
      <c r="S4736" s="28" t="s">
        <v>435</v>
      </c>
      <c r="T4736" s="5">
        <v>2003</v>
      </c>
      <c r="U4736" s="233">
        <v>37972</v>
      </c>
      <c r="V4736" s="233" t="str">
        <f t="shared" si="151"/>
        <v>1217</v>
      </c>
      <c r="W4736" s="4">
        <f t="shared" si="152"/>
        <v>2003</v>
      </c>
    </row>
    <row r="4737" spans="19:23" x14ac:dyDescent="0.2">
      <c r="S4737" s="28" t="s">
        <v>436</v>
      </c>
      <c r="T4737" s="5">
        <v>2003</v>
      </c>
      <c r="U4737" s="233">
        <v>37973</v>
      </c>
      <c r="V4737" s="233" t="str">
        <f t="shared" si="151"/>
        <v>1218</v>
      </c>
      <c r="W4737" s="4">
        <f t="shared" si="152"/>
        <v>2003</v>
      </c>
    </row>
    <row r="4738" spans="19:23" x14ac:dyDescent="0.2">
      <c r="S4738" s="28" t="s">
        <v>437</v>
      </c>
      <c r="T4738" s="5">
        <v>2003</v>
      </c>
      <c r="U4738" s="233">
        <v>37974</v>
      </c>
      <c r="V4738" s="233" t="str">
        <f t="shared" si="151"/>
        <v>1219</v>
      </c>
      <c r="W4738" s="4">
        <f t="shared" si="152"/>
        <v>2003</v>
      </c>
    </row>
    <row r="4739" spans="19:23" x14ac:dyDescent="0.2">
      <c r="S4739" s="28" t="s">
        <v>438</v>
      </c>
      <c r="T4739" s="5">
        <v>2003</v>
      </c>
      <c r="U4739" s="233">
        <v>37975</v>
      </c>
      <c r="V4739" s="233" t="str">
        <f t="shared" si="151"/>
        <v>1220</v>
      </c>
      <c r="W4739" s="4">
        <f t="shared" si="152"/>
        <v>2003</v>
      </c>
    </row>
    <row r="4740" spans="19:23" x14ac:dyDescent="0.2">
      <c r="S4740" s="28" t="s">
        <v>439</v>
      </c>
      <c r="T4740" s="5">
        <v>2003</v>
      </c>
      <c r="U4740" s="233">
        <v>37976</v>
      </c>
      <c r="V4740" s="233" t="str">
        <f t="shared" ref="V4740:V4803" si="153">TEXT(MONTH(U4740),"00") &amp;TEXT(DAY(U4740),"00")</f>
        <v>1221</v>
      </c>
      <c r="W4740" s="4">
        <f t="shared" ref="W4740:W4803" si="154">YEAR(U4740)</f>
        <v>2003</v>
      </c>
    </row>
    <row r="4741" spans="19:23" x14ac:dyDescent="0.2">
      <c r="S4741" s="28" t="s">
        <v>440</v>
      </c>
      <c r="T4741" s="5">
        <v>2003</v>
      </c>
      <c r="U4741" s="233">
        <v>37977</v>
      </c>
      <c r="V4741" s="233" t="str">
        <f t="shared" si="153"/>
        <v>1222</v>
      </c>
      <c r="W4741" s="4">
        <f t="shared" si="154"/>
        <v>2003</v>
      </c>
    </row>
    <row r="4742" spans="19:23" x14ac:dyDescent="0.2">
      <c r="S4742" s="28" t="s">
        <v>441</v>
      </c>
      <c r="T4742" s="5">
        <v>2003</v>
      </c>
      <c r="U4742" s="233">
        <v>37978</v>
      </c>
      <c r="V4742" s="233" t="str">
        <f t="shared" si="153"/>
        <v>1223</v>
      </c>
      <c r="W4742" s="4">
        <f t="shared" si="154"/>
        <v>2003</v>
      </c>
    </row>
    <row r="4743" spans="19:23" x14ac:dyDescent="0.2">
      <c r="S4743" s="28" t="s">
        <v>442</v>
      </c>
      <c r="T4743" s="5">
        <v>2003</v>
      </c>
      <c r="U4743" s="233">
        <v>37979</v>
      </c>
      <c r="V4743" s="233" t="str">
        <f t="shared" si="153"/>
        <v>1224</v>
      </c>
      <c r="W4743" s="4">
        <f t="shared" si="154"/>
        <v>2003</v>
      </c>
    </row>
    <row r="4744" spans="19:23" x14ac:dyDescent="0.2">
      <c r="S4744" s="28" t="s">
        <v>443</v>
      </c>
      <c r="T4744" s="5">
        <v>2003</v>
      </c>
      <c r="U4744" s="233">
        <v>37980</v>
      </c>
      <c r="V4744" s="233" t="str">
        <f t="shared" si="153"/>
        <v>1225</v>
      </c>
      <c r="W4744" s="4">
        <f t="shared" si="154"/>
        <v>2003</v>
      </c>
    </row>
    <row r="4745" spans="19:23" x14ac:dyDescent="0.2">
      <c r="S4745" s="28" t="s">
        <v>444</v>
      </c>
      <c r="T4745" s="5">
        <v>2003</v>
      </c>
      <c r="U4745" s="233">
        <v>37981</v>
      </c>
      <c r="V4745" s="233" t="str">
        <f t="shared" si="153"/>
        <v>1226</v>
      </c>
      <c r="W4745" s="4">
        <f t="shared" si="154"/>
        <v>2003</v>
      </c>
    </row>
    <row r="4746" spans="19:23" x14ac:dyDescent="0.2">
      <c r="S4746" s="28" t="s">
        <v>445</v>
      </c>
      <c r="T4746" s="5">
        <v>2003</v>
      </c>
      <c r="U4746" s="233">
        <v>37982</v>
      </c>
      <c r="V4746" s="233" t="str">
        <f t="shared" si="153"/>
        <v>1227</v>
      </c>
      <c r="W4746" s="4">
        <f t="shared" si="154"/>
        <v>2003</v>
      </c>
    </row>
    <row r="4747" spans="19:23" x14ac:dyDescent="0.2">
      <c r="S4747" s="28" t="s">
        <v>446</v>
      </c>
      <c r="T4747" s="5">
        <v>2003</v>
      </c>
      <c r="U4747" s="233">
        <v>37983</v>
      </c>
      <c r="V4747" s="233" t="str">
        <f t="shared" si="153"/>
        <v>1228</v>
      </c>
      <c r="W4747" s="4">
        <f t="shared" si="154"/>
        <v>2003</v>
      </c>
    </row>
    <row r="4748" spans="19:23" x14ac:dyDescent="0.2">
      <c r="S4748" s="28" t="s">
        <v>447</v>
      </c>
      <c r="T4748" s="5">
        <v>2003</v>
      </c>
      <c r="U4748" s="233">
        <v>37984</v>
      </c>
      <c r="V4748" s="233" t="str">
        <f t="shared" si="153"/>
        <v>1229</v>
      </c>
      <c r="W4748" s="4">
        <f t="shared" si="154"/>
        <v>2003</v>
      </c>
    </row>
    <row r="4749" spans="19:23" x14ac:dyDescent="0.2">
      <c r="S4749" s="28" t="s">
        <v>448</v>
      </c>
      <c r="T4749" s="5">
        <v>2003</v>
      </c>
      <c r="U4749" s="233">
        <v>37985</v>
      </c>
      <c r="V4749" s="233" t="str">
        <f t="shared" si="153"/>
        <v>1230</v>
      </c>
      <c r="W4749" s="4">
        <f t="shared" si="154"/>
        <v>2003</v>
      </c>
    </row>
    <row r="4750" spans="19:23" x14ac:dyDescent="0.2">
      <c r="S4750" s="28" t="s">
        <v>449</v>
      </c>
      <c r="T4750" s="5">
        <v>2003</v>
      </c>
      <c r="U4750" s="233">
        <v>37986</v>
      </c>
      <c r="V4750" s="233" t="str">
        <f t="shared" si="153"/>
        <v>1231</v>
      </c>
      <c r="W4750" s="4">
        <f t="shared" si="154"/>
        <v>2003</v>
      </c>
    </row>
    <row r="4751" spans="19:23" x14ac:dyDescent="0.2">
      <c r="S4751" s="28" t="s">
        <v>450</v>
      </c>
      <c r="T4751" s="5">
        <v>2004</v>
      </c>
      <c r="U4751" s="233">
        <v>37987</v>
      </c>
      <c r="V4751" s="233" t="str">
        <f t="shared" si="153"/>
        <v>0101</v>
      </c>
      <c r="W4751" s="4">
        <f t="shared" si="154"/>
        <v>2004</v>
      </c>
    </row>
    <row r="4752" spans="19:23" x14ac:dyDescent="0.2">
      <c r="S4752" s="28" t="s">
        <v>90</v>
      </c>
      <c r="T4752" s="5">
        <v>2004</v>
      </c>
      <c r="U4752" s="233">
        <v>37988</v>
      </c>
      <c r="V4752" s="233" t="str">
        <f t="shared" si="153"/>
        <v>0102</v>
      </c>
      <c r="W4752" s="4">
        <f t="shared" si="154"/>
        <v>2004</v>
      </c>
    </row>
    <row r="4753" spans="19:23" x14ac:dyDescent="0.2">
      <c r="S4753" s="28" t="s">
        <v>91</v>
      </c>
      <c r="T4753" s="5">
        <v>2004</v>
      </c>
      <c r="U4753" s="233">
        <v>37989</v>
      </c>
      <c r="V4753" s="233" t="str">
        <f t="shared" si="153"/>
        <v>0103</v>
      </c>
      <c r="W4753" s="4">
        <f t="shared" si="154"/>
        <v>2004</v>
      </c>
    </row>
    <row r="4754" spans="19:23" x14ac:dyDescent="0.2">
      <c r="S4754" s="28" t="s">
        <v>92</v>
      </c>
      <c r="T4754" s="5">
        <v>2004</v>
      </c>
      <c r="U4754" s="233">
        <v>37990</v>
      </c>
      <c r="V4754" s="233" t="str">
        <f t="shared" si="153"/>
        <v>0104</v>
      </c>
      <c r="W4754" s="4">
        <f t="shared" si="154"/>
        <v>2004</v>
      </c>
    </row>
    <row r="4755" spans="19:23" x14ac:dyDescent="0.2">
      <c r="S4755" s="28" t="s">
        <v>93</v>
      </c>
      <c r="T4755" s="5">
        <v>2004</v>
      </c>
      <c r="U4755" s="233">
        <v>37991</v>
      </c>
      <c r="V4755" s="233" t="str">
        <f t="shared" si="153"/>
        <v>0105</v>
      </c>
      <c r="W4755" s="4">
        <f t="shared" si="154"/>
        <v>2004</v>
      </c>
    </row>
    <row r="4756" spans="19:23" x14ac:dyDescent="0.2">
      <c r="S4756" s="28" t="s">
        <v>94</v>
      </c>
      <c r="T4756" s="5">
        <v>2004</v>
      </c>
      <c r="U4756" s="233">
        <v>37992</v>
      </c>
      <c r="V4756" s="233" t="str">
        <f t="shared" si="153"/>
        <v>0106</v>
      </c>
      <c r="W4756" s="4">
        <f t="shared" si="154"/>
        <v>2004</v>
      </c>
    </row>
    <row r="4757" spans="19:23" x14ac:dyDescent="0.2">
      <c r="S4757" s="28" t="s">
        <v>95</v>
      </c>
      <c r="T4757" s="5">
        <v>2004</v>
      </c>
      <c r="U4757" s="233">
        <v>37993</v>
      </c>
      <c r="V4757" s="233" t="str">
        <f t="shared" si="153"/>
        <v>0107</v>
      </c>
      <c r="W4757" s="4">
        <f t="shared" si="154"/>
        <v>2004</v>
      </c>
    </row>
    <row r="4758" spans="19:23" x14ac:dyDescent="0.2">
      <c r="S4758" s="28" t="s">
        <v>96</v>
      </c>
      <c r="T4758" s="5">
        <v>2004</v>
      </c>
      <c r="U4758" s="233">
        <v>37994</v>
      </c>
      <c r="V4758" s="233" t="str">
        <f t="shared" si="153"/>
        <v>0108</v>
      </c>
      <c r="W4758" s="4">
        <f t="shared" si="154"/>
        <v>2004</v>
      </c>
    </row>
    <row r="4759" spans="19:23" x14ac:dyDescent="0.2">
      <c r="S4759" s="28" t="s">
        <v>97</v>
      </c>
      <c r="T4759" s="5">
        <v>2004</v>
      </c>
      <c r="U4759" s="233">
        <v>37995</v>
      </c>
      <c r="V4759" s="233" t="str">
        <f t="shared" si="153"/>
        <v>0109</v>
      </c>
      <c r="W4759" s="4">
        <f t="shared" si="154"/>
        <v>2004</v>
      </c>
    </row>
    <row r="4760" spans="19:23" x14ac:dyDescent="0.2">
      <c r="S4760" s="28" t="s">
        <v>98</v>
      </c>
      <c r="T4760" s="5">
        <v>2004</v>
      </c>
      <c r="U4760" s="233">
        <v>37996</v>
      </c>
      <c r="V4760" s="233" t="str">
        <f t="shared" si="153"/>
        <v>0110</v>
      </c>
      <c r="W4760" s="4">
        <f t="shared" si="154"/>
        <v>2004</v>
      </c>
    </row>
    <row r="4761" spans="19:23" x14ac:dyDescent="0.2">
      <c r="S4761" s="28" t="s">
        <v>99</v>
      </c>
      <c r="T4761" s="5">
        <v>2004</v>
      </c>
      <c r="U4761" s="233">
        <v>37997</v>
      </c>
      <c r="V4761" s="233" t="str">
        <f t="shared" si="153"/>
        <v>0111</v>
      </c>
      <c r="W4761" s="4">
        <f t="shared" si="154"/>
        <v>2004</v>
      </c>
    </row>
    <row r="4762" spans="19:23" x14ac:dyDescent="0.2">
      <c r="S4762" s="28" t="s">
        <v>100</v>
      </c>
      <c r="T4762" s="5">
        <v>2004</v>
      </c>
      <c r="U4762" s="233">
        <v>37998</v>
      </c>
      <c r="V4762" s="233" t="str">
        <f t="shared" si="153"/>
        <v>0112</v>
      </c>
      <c r="W4762" s="4">
        <f t="shared" si="154"/>
        <v>2004</v>
      </c>
    </row>
    <row r="4763" spans="19:23" x14ac:dyDescent="0.2">
      <c r="S4763" s="28" t="s">
        <v>101</v>
      </c>
      <c r="T4763" s="5">
        <v>2004</v>
      </c>
      <c r="U4763" s="233">
        <v>37999</v>
      </c>
      <c r="V4763" s="233" t="str">
        <f t="shared" si="153"/>
        <v>0113</v>
      </c>
      <c r="W4763" s="4">
        <f t="shared" si="154"/>
        <v>2004</v>
      </c>
    </row>
    <row r="4764" spans="19:23" x14ac:dyDescent="0.2">
      <c r="S4764" s="28" t="s">
        <v>102</v>
      </c>
      <c r="T4764" s="5">
        <v>2004</v>
      </c>
      <c r="U4764" s="233">
        <v>38000</v>
      </c>
      <c r="V4764" s="233" t="str">
        <f t="shared" si="153"/>
        <v>0114</v>
      </c>
      <c r="W4764" s="4">
        <f t="shared" si="154"/>
        <v>2004</v>
      </c>
    </row>
    <row r="4765" spans="19:23" x14ac:dyDescent="0.2">
      <c r="S4765" s="28" t="s">
        <v>103</v>
      </c>
      <c r="T4765" s="5">
        <v>2004</v>
      </c>
      <c r="U4765" s="233">
        <v>38001</v>
      </c>
      <c r="V4765" s="233" t="str">
        <f t="shared" si="153"/>
        <v>0115</v>
      </c>
      <c r="W4765" s="4">
        <f t="shared" si="154"/>
        <v>2004</v>
      </c>
    </row>
    <row r="4766" spans="19:23" x14ac:dyDescent="0.2">
      <c r="S4766" s="28" t="s">
        <v>104</v>
      </c>
      <c r="T4766" s="5">
        <v>2004</v>
      </c>
      <c r="U4766" s="233">
        <v>38002</v>
      </c>
      <c r="V4766" s="233" t="str">
        <f t="shared" si="153"/>
        <v>0116</v>
      </c>
      <c r="W4766" s="4">
        <f t="shared" si="154"/>
        <v>2004</v>
      </c>
    </row>
    <row r="4767" spans="19:23" x14ac:dyDescent="0.2">
      <c r="S4767" s="28" t="s">
        <v>105</v>
      </c>
      <c r="T4767" s="5">
        <v>2004</v>
      </c>
      <c r="U4767" s="233">
        <v>38003</v>
      </c>
      <c r="V4767" s="233" t="str">
        <f t="shared" si="153"/>
        <v>0117</v>
      </c>
      <c r="W4767" s="4">
        <f t="shared" si="154"/>
        <v>2004</v>
      </c>
    </row>
    <row r="4768" spans="19:23" x14ac:dyDescent="0.2">
      <c r="S4768" s="28" t="s">
        <v>106</v>
      </c>
      <c r="T4768" s="5">
        <v>2004</v>
      </c>
      <c r="U4768" s="233">
        <v>38004</v>
      </c>
      <c r="V4768" s="233" t="str">
        <f t="shared" si="153"/>
        <v>0118</v>
      </c>
      <c r="W4768" s="4">
        <f t="shared" si="154"/>
        <v>2004</v>
      </c>
    </row>
    <row r="4769" spans="19:23" x14ac:dyDescent="0.2">
      <c r="S4769" s="28" t="s">
        <v>107</v>
      </c>
      <c r="T4769" s="5">
        <v>2004</v>
      </c>
      <c r="U4769" s="233">
        <v>38005</v>
      </c>
      <c r="V4769" s="233" t="str">
        <f t="shared" si="153"/>
        <v>0119</v>
      </c>
      <c r="W4769" s="4">
        <f t="shared" si="154"/>
        <v>2004</v>
      </c>
    </row>
    <row r="4770" spans="19:23" x14ac:dyDescent="0.2">
      <c r="S4770" s="28" t="s">
        <v>108</v>
      </c>
      <c r="T4770" s="5">
        <v>2004</v>
      </c>
      <c r="U4770" s="233">
        <v>38006</v>
      </c>
      <c r="V4770" s="233" t="str">
        <f t="shared" si="153"/>
        <v>0120</v>
      </c>
      <c r="W4770" s="4">
        <f t="shared" si="154"/>
        <v>2004</v>
      </c>
    </row>
    <row r="4771" spans="19:23" x14ac:dyDescent="0.2">
      <c r="S4771" s="28" t="s">
        <v>109</v>
      </c>
      <c r="T4771" s="5">
        <v>2004</v>
      </c>
      <c r="U4771" s="233">
        <v>38007</v>
      </c>
      <c r="V4771" s="233" t="str">
        <f t="shared" si="153"/>
        <v>0121</v>
      </c>
      <c r="W4771" s="4">
        <f t="shared" si="154"/>
        <v>2004</v>
      </c>
    </row>
    <row r="4772" spans="19:23" x14ac:dyDescent="0.2">
      <c r="S4772" s="28" t="s">
        <v>110</v>
      </c>
      <c r="T4772" s="5">
        <v>2004</v>
      </c>
      <c r="U4772" s="233">
        <v>38008</v>
      </c>
      <c r="V4772" s="233" t="str">
        <f t="shared" si="153"/>
        <v>0122</v>
      </c>
      <c r="W4772" s="4">
        <f t="shared" si="154"/>
        <v>2004</v>
      </c>
    </row>
    <row r="4773" spans="19:23" x14ac:dyDescent="0.2">
      <c r="S4773" s="28" t="s">
        <v>111</v>
      </c>
      <c r="T4773" s="5">
        <v>2004</v>
      </c>
      <c r="U4773" s="233">
        <v>38009</v>
      </c>
      <c r="V4773" s="233" t="str">
        <f t="shared" si="153"/>
        <v>0123</v>
      </c>
      <c r="W4773" s="4">
        <f t="shared" si="154"/>
        <v>2004</v>
      </c>
    </row>
    <row r="4774" spans="19:23" x14ac:dyDescent="0.2">
      <c r="S4774" s="28" t="s">
        <v>112</v>
      </c>
      <c r="T4774" s="5">
        <v>2004</v>
      </c>
      <c r="U4774" s="233">
        <v>38010</v>
      </c>
      <c r="V4774" s="233" t="str">
        <f t="shared" si="153"/>
        <v>0124</v>
      </c>
      <c r="W4774" s="4">
        <f t="shared" si="154"/>
        <v>2004</v>
      </c>
    </row>
    <row r="4775" spans="19:23" x14ac:dyDescent="0.2">
      <c r="S4775" s="28" t="s">
        <v>113</v>
      </c>
      <c r="T4775" s="5">
        <v>2004</v>
      </c>
      <c r="U4775" s="233">
        <v>38011</v>
      </c>
      <c r="V4775" s="233" t="str">
        <f t="shared" si="153"/>
        <v>0125</v>
      </c>
      <c r="W4775" s="4">
        <f t="shared" si="154"/>
        <v>2004</v>
      </c>
    </row>
    <row r="4776" spans="19:23" x14ac:dyDescent="0.2">
      <c r="S4776" s="28" t="s">
        <v>114</v>
      </c>
      <c r="T4776" s="5">
        <v>2004</v>
      </c>
      <c r="U4776" s="233">
        <v>38012</v>
      </c>
      <c r="V4776" s="233" t="str">
        <f t="shared" si="153"/>
        <v>0126</v>
      </c>
      <c r="W4776" s="4">
        <f t="shared" si="154"/>
        <v>2004</v>
      </c>
    </row>
    <row r="4777" spans="19:23" x14ac:dyDescent="0.2">
      <c r="S4777" s="28" t="s">
        <v>115</v>
      </c>
      <c r="T4777" s="5">
        <v>2004</v>
      </c>
      <c r="U4777" s="233">
        <v>38013</v>
      </c>
      <c r="V4777" s="233" t="str">
        <f t="shared" si="153"/>
        <v>0127</v>
      </c>
      <c r="W4777" s="4">
        <f t="shared" si="154"/>
        <v>2004</v>
      </c>
    </row>
    <row r="4778" spans="19:23" x14ac:dyDescent="0.2">
      <c r="S4778" s="28" t="s">
        <v>116</v>
      </c>
      <c r="T4778" s="5">
        <v>2004</v>
      </c>
      <c r="U4778" s="233">
        <v>38014</v>
      </c>
      <c r="V4778" s="233" t="str">
        <f t="shared" si="153"/>
        <v>0128</v>
      </c>
      <c r="W4778" s="4">
        <f t="shared" si="154"/>
        <v>2004</v>
      </c>
    </row>
    <row r="4779" spans="19:23" x14ac:dyDescent="0.2">
      <c r="S4779" s="28" t="s">
        <v>117</v>
      </c>
      <c r="T4779" s="5">
        <v>2004</v>
      </c>
      <c r="U4779" s="233">
        <v>38015</v>
      </c>
      <c r="V4779" s="233" t="str">
        <f t="shared" si="153"/>
        <v>0129</v>
      </c>
      <c r="W4779" s="4">
        <f t="shared" si="154"/>
        <v>2004</v>
      </c>
    </row>
    <row r="4780" spans="19:23" x14ac:dyDescent="0.2">
      <c r="S4780" s="28" t="s">
        <v>118</v>
      </c>
      <c r="T4780" s="5">
        <v>2004</v>
      </c>
      <c r="U4780" s="233">
        <v>38016</v>
      </c>
      <c r="V4780" s="233" t="str">
        <f t="shared" si="153"/>
        <v>0130</v>
      </c>
      <c r="W4780" s="4">
        <f t="shared" si="154"/>
        <v>2004</v>
      </c>
    </row>
    <row r="4781" spans="19:23" x14ac:dyDescent="0.2">
      <c r="S4781" s="28" t="s">
        <v>119</v>
      </c>
      <c r="T4781" s="5">
        <v>2004</v>
      </c>
      <c r="U4781" s="233">
        <v>38017</v>
      </c>
      <c r="V4781" s="233" t="str">
        <f t="shared" si="153"/>
        <v>0131</v>
      </c>
      <c r="W4781" s="4">
        <f t="shared" si="154"/>
        <v>2004</v>
      </c>
    </row>
    <row r="4782" spans="19:23" x14ac:dyDescent="0.2">
      <c r="S4782" s="28" t="s">
        <v>120</v>
      </c>
      <c r="T4782" s="5">
        <v>2004</v>
      </c>
      <c r="U4782" s="233">
        <v>38018</v>
      </c>
      <c r="V4782" s="233" t="str">
        <f t="shared" si="153"/>
        <v>0201</v>
      </c>
      <c r="W4782" s="4">
        <f t="shared" si="154"/>
        <v>2004</v>
      </c>
    </row>
    <row r="4783" spans="19:23" x14ac:dyDescent="0.2">
      <c r="S4783" s="28" t="s">
        <v>121</v>
      </c>
      <c r="T4783" s="5">
        <v>2004</v>
      </c>
      <c r="U4783" s="233">
        <v>38019</v>
      </c>
      <c r="V4783" s="233" t="str">
        <f t="shared" si="153"/>
        <v>0202</v>
      </c>
      <c r="W4783" s="4">
        <f t="shared" si="154"/>
        <v>2004</v>
      </c>
    </row>
    <row r="4784" spans="19:23" x14ac:dyDescent="0.2">
      <c r="S4784" s="28" t="s">
        <v>122</v>
      </c>
      <c r="T4784" s="5">
        <v>2004</v>
      </c>
      <c r="U4784" s="233">
        <v>38020</v>
      </c>
      <c r="V4784" s="233" t="str">
        <f t="shared" si="153"/>
        <v>0203</v>
      </c>
      <c r="W4784" s="4">
        <f t="shared" si="154"/>
        <v>2004</v>
      </c>
    </row>
    <row r="4785" spans="19:23" x14ac:dyDescent="0.2">
      <c r="S4785" s="28" t="s">
        <v>123</v>
      </c>
      <c r="T4785" s="5">
        <v>2004</v>
      </c>
      <c r="U4785" s="233">
        <v>38021</v>
      </c>
      <c r="V4785" s="233" t="str">
        <f t="shared" si="153"/>
        <v>0204</v>
      </c>
      <c r="W4785" s="4">
        <f t="shared" si="154"/>
        <v>2004</v>
      </c>
    </row>
    <row r="4786" spans="19:23" x14ac:dyDescent="0.2">
      <c r="S4786" s="28" t="s">
        <v>124</v>
      </c>
      <c r="T4786" s="5">
        <v>2004</v>
      </c>
      <c r="U4786" s="233">
        <v>38022</v>
      </c>
      <c r="V4786" s="233" t="str">
        <f t="shared" si="153"/>
        <v>0205</v>
      </c>
      <c r="W4786" s="4">
        <f t="shared" si="154"/>
        <v>2004</v>
      </c>
    </row>
    <row r="4787" spans="19:23" x14ac:dyDescent="0.2">
      <c r="S4787" s="28" t="s">
        <v>125</v>
      </c>
      <c r="T4787" s="5">
        <v>2004</v>
      </c>
      <c r="U4787" s="233">
        <v>38023</v>
      </c>
      <c r="V4787" s="233" t="str">
        <f t="shared" si="153"/>
        <v>0206</v>
      </c>
      <c r="W4787" s="4">
        <f t="shared" si="154"/>
        <v>2004</v>
      </c>
    </row>
    <row r="4788" spans="19:23" x14ac:dyDescent="0.2">
      <c r="S4788" s="28" t="s">
        <v>126</v>
      </c>
      <c r="T4788" s="5">
        <v>2004</v>
      </c>
      <c r="U4788" s="233">
        <v>38024</v>
      </c>
      <c r="V4788" s="233" t="str">
        <f t="shared" si="153"/>
        <v>0207</v>
      </c>
      <c r="W4788" s="4">
        <f t="shared" si="154"/>
        <v>2004</v>
      </c>
    </row>
    <row r="4789" spans="19:23" x14ac:dyDescent="0.2">
      <c r="S4789" s="28" t="s">
        <v>86</v>
      </c>
      <c r="T4789" s="5">
        <v>2004</v>
      </c>
      <c r="U4789" s="233">
        <v>38025</v>
      </c>
      <c r="V4789" s="233" t="str">
        <f t="shared" si="153"/>
        <v>0208</v>
      </c>
      <c r="W4789" s="4">
        <f t="shared" si="154"/>
        <v>2004</v>
      </c>
    </row>
    <row r="4790" spans="19:23" x14ac:dyDescent="0.2">
      <c r="S4790" s="28" t="s">
        <v>87</v>
      </c>
      <c r="T4790" s="5">
        <v>2004</v>
      </c>
      <c r="U4790" s="233">
        <v>38026</v>
      </c>
      <c r="V4790" s="233" t="str">
        <f t="shared" si="153"/>
        <v>0209</v>
      </c>
      <c r="W4790" s="4">
        <f t="shared" si="154"/>
        <v>2004</v>
      </c>
    </row>
    <row r="4791" spans="19:23" x14ac:dyDescent="0.2">
      <c r="S4791" s="28" t="s">
        <v>88</v>
      </c>
      <c r="T4791" s="5">
        <v>2004</v>
      </c>
      <c r="U4791" s="233">
        <v>38027</v>
      </c>
      <c r="V4791" s="233" t="str">
        <f t="shared" si="153"/>
        <v>0210</v>
      </c>
      <c r="W4791" s="4">
        <f t="shared" si="154"/>
        <v>2004</v>
      </c>
    </row>
    <row r="4792" spans="19:23" x14ac:dyDescent="0.2">
      <c r="S4792" s="28" t="s">
        <v>89</v>
      </c>
      <c r="T4792" s="5">
        <v>2004</v>
      </c>
      <c r="U4792" s="233">
        <v>38028</v>
      </c>
      <c r="V4792" s="233" t="str">
        <f t="shared" si="153"/>
        <v>0211</v>
      </c>
      <c r="W4792" s="4">
        <f t="shared" si="154"/>
        <v>2004</v>
      </c>
    </row>
    <row r="4793" spans="19:23" x14ac:dyDescent="0.2">
      <c r="S4793" s="28" t="s">
        <v>127</v>
      </c>
      <c r="T4793" s="5">
        <v>2004</v>
      </c>
      <c r="U4793" s="233">
        <v>38029</v>
      </c>
      <c r="V4793" s="233" t="str">
        <f t="shared" si="153"/>
        <v>0212</v>
      </c>
      <c r="W4793" s="4">
        <f t="shared" si="154"/>
        <v>2004</v>
      </c>
    </row>
    <row r="4794" spans="19:23" x14ac:dyDescent="0.2">
      <c r="S4794" s="28" t="s">
        <v>128</v>
      </c>
      <c r="T4794" s="5">
        <v>2004</v>
      </c>
      <c r="U4794" s="233">
        <v>38030</v>
      </c>
      <c r="V4794" s="233" t="str">
        <f t="shared" si="153"/>
        <v>0213</v>
      </c>
      <c r="W4794" s="4">
        <f t="shared" si="154"/>
        <v>2004</v>
      </c>
    </row>
    <row r="4795" spans="19:23" x14ac:dyDescent="0.2">
      <c r="S4795" s="28" t="s">
        <v>129</v>
      </c>
      <c r="T4795" s="5">
        <v>2004</v>
      </c>
      <c r="U4795" s="233">
        <v>38031</v>
      </c>
      <c r="V4795" s="233" t="str">
        <f t="shared" si="153"/>
        <v>0214</v>
      </c>
      <c r="W4795" s="4">
        <f t="shared" si="154"/>
        <v>2004</v>
      </c>
    </row>
    <row r="4796" spans="19:23" x14ac:dyDescent="0.2">
      <c r="S4796" s="28" t="s">
        <v>130</v>
      </c>
      <c r="T4796" s="5">
        <v>2004</v>
      </c>
      <c r="U4796" s="233">
        <v>38032</v>
      </c>
      <c r="V4796" s="233" t="str">
        <f t="shared" si="153"/>
        <v>0215</v>
      </c>
      <c r="W4796" s="4">
        <f t="shared" si="154"/>
        <v>2004</v>
      </c>
    </row>
    <row r="4797" spans="19:23" x14ac:dyDescent="0.2">
      <c r="S4797" s="28" t="s">
        <v>131</v>
      </c>
      <c r="T4797" s="5">
        <v>2004</v>
      </c>
      <c r="U4797" s="233">
        <v>38033</v>
      </c>
      <c r="V4797" s="233" t="str">
        <f t="shared" si="153"/>
        <v>0216</v>
      </c>
      <c r="W4797" s="4">
        <f t="shared" si="154"/>
        <v>2004</v>
      </c>
    </row>
    <row r="4798" spans="19:23" x14ac:dyDescent="0.2">
      <c r="S4798" s="28" t="s">
        <v>132</v>
      </c>
      <c r="T4798" s="5">
        <v>2004</v>
      </c>
      <c r="U4798" s="233">
        <v>38034</v>
      </c>
      <c r="V4798" s="233" t="str">
        <f t="shared" si="153"/>
        <v>0217</v>
      </c>
      <c r="W4798" s="4">
        <f t="shared" si="154"/>
        <v>2004</v>
      </c>
    </row>
    <row r="4799" spans="19:23" x14ac:dyDescent="0.2">
      <c r="S4799" s="28" t="s">
        <v>133</v>
      </c>
      <c r="T4799" s="5">
        <v>2004</v>
      </c>
      <c r="U4799" s="233">
        <v>38035</v>
      </c>
      <c r="V4799" s="233" t="str">
        <f t="shared" si="153"/>
        <v>0218</v>
      </c>
      <c r="W4799" s="4">
        <f t="shared" si="154"/>
        <v>2004</v>
      </c>
    </row>
    <row r="4800" spans="19:23" x14ac:dyDescent="0.2">
      <c r="S4800" s="28" t="s">
        <v>134</v>
      </c>
      <c r="T4800" s="5">
        <v>2004</v>
      </c>
      <c r="U4800" s="233">
        <v>38036</v>
      </c>
      <c r="V4800" s="233" t="str">
        <f t="shared" si="153"/>
        <v>0219</v>
      </c>
      <c r="W4800" s="4">
        <f t="shared" si="154"/>
        <v>2004</v>
      </c>
    </row>
    <row r="4801" spans="19:23" x14ac:dyDescent="0.2">
      <c r="S4801" s="28" t="s">
        <v>135</v>
      </c>
      <c r="T4801" s="5">
        <v>2004</v>
      </c>
      <c r="U4801" s="233">
        <v>38037</v>
      </c>
      <c r="V4801" s="233" t="str">
        <f t="shared" si="153"/>
        <v>0220</v>
      </c>
      <c r="W4801" s="4">
        <f t="shared" si="154"/>
        <v>2004</v>
      </c>
    </row>
    <row r="4802" spans="19:23" x14ac:dyDescent="0.2">
      <c r="S4802" s="28" t="s">
        <v>136</v>
      </c>
      <c r="T4802" s="5">
        <v>2004</v>
      </c>
      <c r="U4802" s="233">
        <v>38038</v>
      </c>
      <c r="V4802" s="233" t="str">
        <f t="shared" si="153"/>
        <v>0221</v>
      </c>
      <c r="W4802" s="4">
        <f t="shared" si="154"/>
        <v>2004</v>
      </c>
    </row>
    <row r="4803" spans="19:23" x14ac:dyDescent="0.2">
      <c r="S4803" s="28" t="s">
        <v>137</v>
      </c>
      <c r="T4803" s="5">
        <v>2004</v>
      </c>
      <c r="U4803" s="233">
        <v>38039</v>
      </c>
      <c r="V4803" s="233" t="str">
        <f t="shared" si="153"/>
        <v>0222</v>
      </c>
      <c r="W4803" s="4">
        <f t="shared" si="154"/>
        <v>2004</v>
      </c>
    </row>
    <row r="4804" spans="19:23" x14ac:dyDescent="0.2">
      <c r="S4804" s="28" t="s">
        <v>138</v>
      </c>
      <c r="T4804" s="5">
        <v>2004</v>
      </c>
      <c r="U4804" s="233">
        <v>38040</v>
      </c>
      <c r="V4804" s="233" t="str">
        <f t="shared" ref="V4804:V4867" si="155">TEXT(MONTH(U4804),"00") &amp;TEXT(DAY(U4804),"00")</f>
        <v>0223</v>
      </c>
      <c r="W4804" s="4">
        <f t="shared" ref="W4804:W4867" si="156">YEAR(U4804)</f>
        <v>2004</v>
      </c>
    </row>
    <row r="4805" spans="19:23" x14ac:dyDescent="0.2">
      <c r="S4805" s="28" t="s">
        <v>139</v>
      </c>
      <c r="T4805" s="5">
        <v>2004</v>
      </c>
      <c r="U4805" s="233">
        <v>38041</v>
      </c>
      <c r="V4805" s="233" t="str">
        <f t="shared" si="155"/>
        <v>0224</v>
      </c>
      <c r="W4805" s="4">
        <f t="shared" si="156"/>
        <v>2004</v>
      </c>
    </row>
    <row r="4806" spans="19:23" x14ac:dyDescent="0.2">
      <c r="S4806" s="28" t="s">
        <v>140</v>
      </c>
      <c r="T4806" s="5">
        <v>2004</v>
      </c>
      <c r="U4806" s="233">
        <v>38042</v>
      </c>
      <c r="V4806" s="233" t="str">
        <f t="shared" si="155"/>
        <v>0225</v>
      </c>
      <c r="W4806" s="4">
        <f t="shared" si="156"/>
        <v>2004</v>
      </c>
    </row>
    <row r="4807" spans="19:23" x14ac:dyDescent="0.2">
      <c r="S4807" s="28" t="s">
        <v>141</v>
      </c>
      <c r="T4807" s="5">
        <v>2004</v>
      </c>
      <c r="U4807" s="233">
        <v>38043</v>
      </c>
      <c r="V4807" s="233" t="str">
        <f t="shared" si="155"/>
        <v>0226</v>
      </c>
      <c r="W4807" s="4">
        <f t="shared" si="156"/>
        <v>2004</v>
      </c>
    </row>
    <row r="4808" spans="19:23" x14ac:dyDescent="0.2">
      <c r="S4808" s="28" t="s">
        <v>142</v>
      </c>
      <c r="T4808" s="5">
        <v>2004</v>
      </c>
      <c r="U4808" s="233">
        <v>38044</v>
      </c>
      <c r="V4808" s="233" t="str">
        <f t="shared" si="155"/>
        <v>0227</v>
      </c>
      <c r="W4808" s="4">
        <f t="shared" si="156"/>
        <v>2004</v>
      </c>
    </row>
    <row r="4809" spans="19:23" x14ac:dyDescent="0.2">
      <c r="S4809" s="28" t="s">
        <v>143</v>
      </c>
      <c r="T4809" s="5">
        <v>2004</v>
      </c>
      <c r="U4809" s="233">
        <v>38045</v>
      </c>
      <c r="V4809" s="233" t="str">
        <f t="shared" si="155"/>
        <v>0228</v>
      </c>
      <c r="W4809" s="4">
        <f t="shared" si="156"/>
        <v>2004</v>
      </c>
    </row>
    <row r="4810" spans="19:23" x14ac:dyDescent="0.2">
      <c r="S4810" s="28" t="s">
        <v>451</v>
      </c>
      <c r="T4810" s="5">
        <v>2004</v>
      </c>
      <c r="U4810" s="233">
        <v>38046</v>
      </c>
      <c r="V4810" s="233" t="str">
        <f t="shared" si="155"/>
        <v>0229</v>
      </c>
      <c r="W4810" s="4">
        <f t="shared" si="156"/>
        <v>2004</v>
      </c>
    </row>
    <row r="4811" spans="19:23" x14ac:dyDescent="0.2">
      <c r="S4811" s="28" t="s">
        <v>144</v>
      </c>
      <c r="T4811" s="5">
        <v>2004</v>
      </c>
      <c r="U4811" s="233">
        <v>38047</v>
      </c>
      <c r="V4811" s="233" t="str">
        <f t="shared" si="155"/>
        <v>0301</v>
      </c>
      <c r="W4811" s="4">
        <f t="shared" si="156"/>
        <v>2004</v>
      </c>
    </row>
    <row r="4812" spans="19:23" x14ac:dyDescent="0.2">
      <c r="S4812" s="28" t="s">
        <v>145</v>
      </c>
      <c r="T4812" s="5">
        <v>2004</v>
      </c>
      <c r="U4812" s="233">
        <v>38048</v>
      </c>
      <c r="V4812" s="233" t="str">
        <f t="shared" si="155"/>
        <v>0302</v>
      </c>
      <c r="W4812" s="4">
        <f t="shared" si="156"/>
        <v>2004</v>
      </c>
    </row>
    <row r="4813" spans="19:23" x14ac:dyDescent="0.2">
      <c r="S4813" s="28" t="s">
        <v>146</v>
      </c>
      <c r="T4813" s="5">
        <v>2004</v>
      </c>
      <c r="U4813" s="233">
        <v>38049</v>
      </c>
      <c r="V4813" s="233" t="str">
        <f t="shared" si="155"/>
        <v>0303</v>
      </c>
      <c r="W4813" s="4">
        <f t="shared" si="156"/>
        <v>2004</v>
      </c>
    </row>
    <row r="4814" spans="19:23" x14ac:dyDescent="0.2">
      <c r="S4814" s="28" t="s">
        <v>147</v>
      </c>
      <c r="T4814" s="5">
        <v>2004</v>
      </c>
      <c r="U4814" s="233">
        <v>38050</v>
      </c>
      <c r="V4814" s="233" t="str">
        <f t="shared" si="155"/>
        <v>0304</v>
      </c>
      <c r="W4814" s="4">
        <f t="shared" si="156"/>
        <v>2004</v>
      </c>
    </row>
    <row r="4815" spans="19:23" x14ac:dyDescent="0.2">
      <c r="S4815" s="28" t="s">
        <v>148</v>
      </c>
      <c r="T4815" s="5">
        <v>2004</v>
      </c>
      <c r="U4815" s="233">
        <v>38051</v>
      </c>
      <c r="V4815" s="233" t="str">
        <f t="shared" si="155"/>
        <v>0305</v>
      </c>
      <c r="W4815" s="4">
        <f t="shared" si="156"/>
        <v>2004</v>
      </c>
    </row>
    <row r="4816" spans="19:23" x14ac:dyDescent="0.2">
      <c r="S4816" s="28" t="s">
        <v>149</v>
      </c>
      <c r="T4816" s="5">
        <v>2004</v>
      </c>
      <c r="U4816" s="233">
        <v>38052</v>
      </c>
      <c r="V4816" s="233" t="str">
        <f t="shared" si="155"/>
        <v>0306</v>
      </c>
      <c r="W4816" s="4">
        <f t="shared" si="156"/>
        <v>2004</v>
      </c>
    </row>
    <row r="4817" spans="19:23" x14ac:dyDescent="0.2">
      <c r="S4817" s="28" t="s">
        <v>150</v>
      </c>
      <c r="T4817" s="5">
        <v>2004</v>
      </c>
      <c r="U4817" s="233">
        <v>38053</v>
      </c>
      <c r="V4817" s="233" t="str">
        <f t="shared" si="155"/>
        <v>0307</v>
      </c>
      <c r="W4817" s="4">
        <f t="shared" si="156"/>
        <v>2004</v>
      </c>
    </row>
    <row r="4818" spans="19:23" x14ac:dyDescent="0.2">
      <c r="S4818" s="28" t="s">
        <v>151</v>
      </c>
      <c r="T4818" s="5">
        <v>2004</v>
      </c>
      <c r="U4818" s="233">
        <v>38054</v>
      </c>
      <c r="V4818" s="233" t="str">
        <f t="shared" si="155"/>
        <v>0308</v>
      </c>
      <c r="W4818" s="4">
        <f t="shared" si="156"/>
        <v>2004</v>
      </c>
    </row>
    <row r="4819" spans="19:23" x14ac:dyDescent="0.2">
      <c r="S4819" s="28" t="s">
        <v>152</v>
      </c>
      <c r="T4819" s="5">
        <v>2004</v>
      </c>
      <c r="U4819" s="233">
        <v>38055</v>
      </c>
      <c r="V4819" s="233" t="str">
        <f t="shared" si="155"/>
        <v>0309</v>
      </c>
      <c r="W4819" s="4">
        <f t="shared" si="156"/>
        <v>2004</v>
      </c>
    </row>
    <row r="4820" spans="19:23" x14ac:dyDescent="0.2">
      <c r="S4820" s="28" t="s">
        <v>153</v>
      </c>
      <c r="T4820" s="5">
        <v>2004</v>
      </c>
      <c r="U4820" s="233">
        <v>38056</v>
      </c>
      <c r="V4820" s="233" t="str">
        <f t="shared" si="155"/>
        <v>0310</v>
      </c>
      <c r="W4820" s="4">
        <f t="shared" si="156"/>
        <v>2004</v>
      </c>
    </row>
    <row r="4821" spans="19:23" x14ac:dyDescent="0.2">
      <c r="S4821" s="28" t="s">
        <v>154</v>
      </c>
      <c r="T4821" s="5">
        <v>2004</v>
      </c>
      <c r="U4821" s="233">
        <v>38057</v>
      </c>
      <c r="V4821" s="233" t="str">
        <f t="shared" si="155"/>
        <v>0311</v>
      </c>
      <c r="W4821" s="4">
        <f t="shared" si="156"/>
        <v>2004</v>
      </c>
    </row>
    <row r="4822" spans="19:23" x14ac:dyDescent="0.2">
      <c r="S4822" s="28" t="s">
        <v>155</v>
      </c>
      <c r="T4822" s="5">
        <v>2004</v>
      </c>
      <c r="U4822" s="233">
        <v>38058</v>
      </c>
      <c r="V4822" s="233" t="str">
        <f t="shared" si="155"/>
        <v>0312</v>
      </c>
      <c r="W4822" s="4">
        <f t="shared" si="156"/>
        <v>2004</v>
      </c>
    </row>
    <row r="4823" spans="19:23" x14ac:dyDescent="0.2">
      <c r="S4823" s="28" t="s">
        <v>156</v>
      </c>
      <c r="T4823" s="5">
        <v>2004</v>
      </c>
      <c r="U4823" s="233">
        <v>38059</v>
      </c>
      <c r="V4823" s="233" t="str">
        <f t="shared" si="155"/>
        <v>0313</v>
      </c>
      <c r="W4823" s="4">
        <f t="shared" si="156"/>
        <v>2004</v>
      </c>
    </row>
    <row r="4824" spans="19:23" x14ac:dyDescent="0.2">
      <c r="S4824" s="28" t="s">
        <v>157</v>
      </c>
      <c r="T4824" s="5">
        <v>2004</v>
      </c>
      <c r="U4824" s="233">
        <v>38060</v>
      </c>
      <c r="V4824" s="233" t="str">
        <f t="shared" si="155"/>
        <v>0314</v>
      </c>
      <c r="W4824" s="4">
        <f t="shared" si="156"/>
        <v>2004</v>
      </c>
    </row>
    <row r="4825" spans="19:23" x14ac:dyDescent="0.2">
      <c r="S4825" s="28" t="s">
        <v>158</v>
      </c>
      <c r="T4825" s="5">
        <v>2004</v>
      </c>
      <c r="U4825" s="233">
        <v>38061</v>
      </c>
      <c r="V4825" s="233" t="str">
        <f t="shared" si="155"/>
        <v>0315</v>
      </c>
      <c r="W4825" s="4">
        <f t="shared" si="156"/>
        <v>2004</v>
      </c>
    </row>
    <row r="4826" spans="19:23" x14ac:dyDescent="0.2">
      <c r="S4826" s="28" t="s">
        <v>159</v>
      </c>
      <c r="T4826" s="5">
        <v>2004</v>
      </c>
      <c r="U4826" s="233">
        <v>38062</v>
      </c>
      <c r="V4826" s="233" t="str">
        <f t="shared" si="155"/>
        <v>0316</v>
      </c>
      <c r="W4826" s="4">
        <f t="shared" si="156"/>
        <v>2004</v>
      </c>
    </row>
    <row r="4827" spans="19:23" x14ac:dyDescent="0.2">
      <c r="S4827" s="28" t="s">
        <v>160</v>
      </c>
      <c r="T4827" s="5">
        <v>2004</v>
      </c>
      <c r="U4827" s="233">
        <v>38063</v>
      </c>
      <c r="V4827" s="233" t="str">
        <f t="shared" si="155"/>
        <v>0317</v>
      </c>
      <c r="W4827" s="4">
        <f t="shared" si="156"/>
        <v>2004</v>
      </c>
    </row>
    <row r="4828" spans="19:23" x14ac:dyDescent="0.2">
      <c r="S4828" s="28" t="s">
        <v>161</v>
      </c>
      <c r="T4828" s="5">
        <v>2004</v>
      </c>
      <c r="U4828" s="233">
        <v>38064</v>
      </c>
      <c r="V4828" s="233" t="str">
        <f t="shared" si="155"/>
        <v>0318</v>
      </c>
      <c r="W4828" s="4">
        <f t="shared" si="156"/>
        <v>2004</v>
      </c>
    </row>
    <row r="4829" spans="19:23" x14ac:dyDescent="0.2">
      <c r="S4829" s="28" t="s">
        <v>162</v>
      </c>
      <c r="T4829" s="5">
        <v>2004</v>
      </c>
      <c r="U4829" s="233">
        <v>38065</v>
      </c>
      <c r="V4829" s="233" t="str">
        <f t="shared" si="155"/>
        <v>0319</v>
      </c>
      <c r="W4829" s="4">
        <f t="shared" si="156"/>
        <v>2004</v>
      </c>
    </row>
    <row r="4830" spans="19:23" x14ac:dyDescent="0.2">
      <c r="S4830" s="28" t="s">
        <v>163</v>
      </c>
      <c r="T4830" s="5">
        <v>2004</v>
      </c>
      <c r="U4830" s="233">
        <v>38066</v>
      </c>
      <c r="V4830" s="233" t="str">
        <f t="shared" si="155"/>
        <v>0320</v>
      </c>
      <c r="W4830" s="4">
        <f t="shared" si="156"/>
        <v>2004</v>
      </c>
    </row>
    <row r="4831" spans="19:23" x14ac:dyDescent="0.2">
      <c r="S4831" s="28" t="s">
        <v>164</v>
      </c>
      <c r="T4831" s="5">
        <v>2004</v>
      </c>
      <c r="U4831" s="233">
        <v>38067</v>
      </c>
      <c r="V4831" s="233" t="str">
        <f t="shared" si="155"/>
        <v>0321</v>
      </c>
      <c r="W4831" s="4">
        <f t="shared" si="156"/>
        <v>2004</v>
      </c>
    </row>
    <row r="4832" spans="19:23" x14ac:dyDescent="0.2">
      <c r="S4832" s="28" t="s">
        <v>165</v>
      </c>
      <c r="T4832" s="5">
        <v>2004</v>
      </c>
      <c r="U4832" s="233">
        <v>38068</v>
      </c>
      <c r="V4832" s="233" t="str">
        <f t="shared" si="155"/>
        <v>0322</v>
      </c>
      <c r="W4832" s="4">
        <f t="shared" si="156"/>
        <v>2004</v>
      </c>
    </row>
    <row r="4833" spans="19:23" x14ac:dyDescent="0.2">
      <c r="S4833" s="28" t="s">
        <v>166</v>
      </c>
      <c r="T4833" s="5">
        <v>2004</v>
      </c>
      <c r="U4833" s="233">
        <v>38069</v>
      </c>
      <c r="V4833" s="233" t="str">
        <f t="shared" si="155"/>
        <v>0323</v>
      </c>
      <c r="W4833" s="4">
        <f t="shared" si="156"/>
        <v>2004</v>
      </c>
    </row>
    <row r="4834" spans="19:23" x14ac:dyDescent="0.2">
      <c r="S4834" s="28" t="s">
        <v>167</v>
      </c>
      <c r="T4834" s="5">
        <v>2004</v>
      </c>
      <c r="U4834" s="233">
        <v>38070</v>
      </c>
      <c r="V4834" s="233" t="str">
        <f t="shared" si="155"/>
        <v>0324</v>
      </c>
      <c r="W4834" s="4">
        <f t="shared" si="156"/>
        <v>2004</v>
      </c>
    </row>
    <row r="4835" spans="19:23" x14ac:dyDescent="0.2">
      <c r="S4835" s="28" t="s">
        <v>168</v>
      </c>
      <c r="T4835" s="5">
        <v>2004</v>
      </c>
      <c r="U4835" s="233">
        <v>38071</v>
      </c>
      <c r="V4835" s="233" t="str">
        <f t="shared" si="155"/>
        <v>0325</v>
      </c>
      <c r="W4835" s="4">
        <f t="shared" si="156"/>
        <v>2004</v>
      </c>
    </row>
    <row r="4836" spans="19:23" x14ac:dyDescent="0.2">
      <c r="S4836" s="28" t="s">
        <v>169</v>
      </c>
      <c r="T4836" s="5">
        <v>2004</v>
      </c>
      <c r="U4836" s="233">
        <v>38072</v>
      </c>
      <c r="V4836" s="233" t="str">
        <f t="shared" si="155"/>
        <v>0326</v>
      </c>
      <c r="W4836" s="4">
        <f t="shared" si="156"/>
        <v>2004</v>
      </c>
    </row>
    <row r="4837" spans="19:23" x14ac:dyDescent="0.2">
      <c r="S4837" s="28" t="s">
        <v>170</v>
      </c>
      <c r="T4837" s="5">
        <v>2004</v>
      </c>
      <c r="U4837" s="233">
        <v>38073</v>
      </c>
      <c r="V4837" s="233" t="str">
        <f t="shared" si="155"/>
        <v>0327</v>
      </c>
      <c r="W4837" s="4">
        <f t="shared" si="156"/>
        <v>2004</v>
      </c>
    </row>
    <row r="4838" spans="19:23" x14ac:dyDescent="0.2">
      <c r="S4838" s="28" t="s">
        <v>171</v>
      </c>
      <c r="T4838" s="5">
        <v>2004</v>
      </c>
      <c r="U4838" s="233">
        <v>38074</v>
      </c>
      <c r="V4838" s="233" t="str">
        <f t="shared" si="155"/>
        <v>0328</v>
      </c>
      <c r="W4838" s="4">
        <f t="shared" si="156"/>
        <v>2004</v>
      </c>
    </row>
    <row r="4839" spans="19:23" x14ac:dyDescent="0.2">
      <c r="S4839" s="28" t="s">
        <v>172</v>
      </c>
      <c r="T4839" s="5">
        <v>2004</v>
      </c>
      <c r="U4839" s="233">
        <v>38075</v>
      </c>
      <c r="V4839" s="233" t="str">
        <f t="shared" si="155"/>
        <v>0329</v>
      </c>
      <c r="W4839" s="4">
        <f t="shared" si="156"/>
        <v>2004</v>
      </c>
    </row>
    <row r="4840" spans="19:23" x14ac:dyDescent="0.2">
      <c r="S4840" s="28" t="s">
        <v>173</v>
      </c>
      <c r="T4840" s="5">
        <v>2004</v>
      </c>
      <c r="U4840" s="233">
        <v>38076</v>
      </c>
      <c r="V4840" s="233" t="str">
        <f t="shared" si="155"/>
        <v>0330</v>
      </c>
      <c r="W4840" s="4">
        <f t="shared" si="156"/>
        <v>2004</v>
      </c>
    </row>
    <row r="4841" spans="19:23" x14ac:dyDescent="0.2">
      <c r="S4841" s="28" t="s">
        <v>174</v>
      </c>
      <c r="T4841" s="5">
        <v>2004</v>
      </c>
      <c r="U4841" s="233">
        <v>38077</v>
      </c>
      <c r="V4841" s="233" t="str">
        <f t="shared" si="155"/>
        <v>0331</v>
      </c>
      <c r="W4841" s="4">
        <f t="shared" si="156"/>
        <v>2004</v>
      </c>
    </row>
    <row r="4842" spans="19:23" x14ac:dyDescent="0.2">
      <c r="S4842" s="28" t="s">
        <v>175</v>
      </c>
      <c r="T4842" s="5">
        <v>2004</v>
      </c>
      <c r="U4842" s="233">
        <v>38078</v>
      </c>
      <c r="V4842" s="233" t="str">
        <f t="shared" si="155"/>
        <v>0401</v>
      </c>
      <c r="W4842" s="4">
        <f t="shared" si="156"/>
        <v>2004</v>
      </c>
    </row>
    <row r="4843" spans="19:23" x14ac:dyDescent="0.2">
      <c r="S4843" s="28" t="s">
        <v>176</v>
      </c>
      <c r="T4843" s="5">
        <v>2004</v>
      </c>
      <c r="U4843" s="233">
        <v>38079</v>
      </c>
      <c r="V4843" s="233" t="str">
        <f t="shared" si="155"/>
        <v>0402</v>
      </c>
      <c r="W4843" s="4">
        <f t="shared" si="156"/>
        <v>2004</v>
      </c>
    </row>
    <row r="4844" spans="19:23" x14ac:dyDescent="0.2">
      <c r="S4844" s="28" t="s">
        <v>177</v>
      </c>
      <c r="T4844" s="5">
        <v>2004</v>
      </c>
      <c r="U4844" s="233">
        <v>38080</v>
      </c>
      <c r="V4844" s="233" t="str">
        <f t="shared" si="155"/>
        <v>0403</v>
      </c>
      <c r="W4844" s="4">
        <f t="shared" si="156"/>
        <v>2004</v>
      </c>
    </row>
    <row r="4845" spans="19:23" x14ac:dyDescent="0.2">
      <c r="S4845" s="28" t="s">
        <v>178</v>
      </c>
      <c r="T4845" s="5">
        <v>2004</v>
      </c>
      <c r="U4845" s="233">
        <v>38081</v>
      </c>
      <c r="V4845" s="233" t="str">
        <f t="shared" si="155"/>
        <v>0404</v>
      </c>
      <c r="W4845" s="4">
        <f t="shared" si="156"/>
        <v>2004</v>
      </c>
    </row>
    <row r="4846" spans="19:23" x14ac:dyDescent="0.2">
      <c r="S4846" s="28" t="s">
        <v>179</v>
      </c>
      <c r="T4846" s="5">
        <v>2004</v>
      </c>
      <c r="U4846" s="233">
        <v>38082</v>
      </c>
      <c r="V4846" s="233" t="str">
        <f t="shared" si="155"/>
        <v>0405</v>
      </c>
      <c r="W4846" s="4">
        <f t="shared" si="156"/>
        <v>2004</v>
      </c>
    </row>
    <row r="4847" spans="19:23" x14ac:dyDescent="0.2">
      <c r="S4847" s="28" t="s">
        <v>180</v>
      </c>
      <c r="T4847" s="5">
        <v>2004</v>
      </c>
      <c r="U4847" s="233">
        <v>38083</v>
      </c>
      <c r="V4847" s="233" t="str">
        <f t="shared" si="155"/>
        <v>0406</v>
      </c>
      <c r="W4847" s="4">
        <f t="shared" si="156"/>
        <v>2004</v>
      </c>
    </row>
    <row r="4848" spans="19:23" x14ac:dyDescent="0.2">
      <c r="S4848" s="28" t="s">
        <v>181</v>
      </c>
      <c r="T4848" s="5">
        <v>2004</v>
      </c>
      <c r="U4848" s="233">
        <v>38084</v>
      </c>
      <c r="V4848" s="233" t="str">
        <f t="shared" si="155"/>
        <v>0407</v>
      </c>
      <c r="W4848" s="4">
        <f t="shared" si="156"/>
        <v>2004</v>
      </c>
    </row>
    <row r="4849" spans="19:23" x14ac:dyDescent="0.2">
      <c r="S4849" s="28" t="s">
        <v>182</v>
      </c>
      <c r="T4849" s="5">
        <v>2004</v>
      </c>
      <c r="U4849" s="233">
        <v>38085</v>
      </c>
      <c r="V4849" s="233" t="str">
        <f t="shared" si="155"/>
        <v>0408</v>
      </c>
      <c r="W4849" s="4">
        <f t="shared" si="156"/>
        <v>2004</v>
      </c>
    </row>
    <row r="4850" spans="19:23" x14ac:dyDescent="0.2">
      <c r="S4850" s="28" t="s">
        <v>183</v>
      </c>
      <c r="T4850" s="5">
        <v>2004</v>
      </c>
      <c r="U4850" s="233">
        <v>38086</v>
      </c>
      <c r="V4850" s="233" t="str">
        <f t="shared" si="155"/>
        <v>0409</v>
      </c>
      <c r="W4850" s="4">
        <f t="shared" si="156"/>
        <v>2004</v>
      </c>
    </row>
    <row r="4851" spans="19:23" x14ac:dyDescent="0.2">
      <c r="S4851" s="28" t="s">
        <v>184</v>
      </c>
      <c r="T4851" s="5">
        <v>2004</v>
      </c>
      <c r="U4851" s="233">
        <v>38087</v>
      </c>
      <c r="V4851" s="233" t="str">
        <f t="shared" si="155"/>
        <v>0410</v>
      </c>
      <c r="W4851" s="4">
        <f t="shared" si="156"/>
        <v>2004</v>
      </c>
    </row>
    <row r="4852" spans="19:23" x14ac:dyDescent="0.2">
      <c r="S4852" s="28" t="s">
        <v>185</v>
      </c>
      <c r="T4852" s="5">
        <v>2004</v>
      </c>
      <c r="U4852" s="233">
        <v>38088</v>
      </c>
      <c r="V4852" s="233" t="str">
        <f t="shared" si="155"/>
        <v>0411</v>
      </c>
      <c r="W4852" s="4">
        <f t="shared" si="156"/>
        <v>2004</v>
      </c>
    </row>
    <row r="4853" spans="19:23" x14ac:dyDescent="0.2">
      <c r="S4853" s="28" t="s">
        <v>186</v>
      </c>
      <c r="T4853" s="5">
        <v>2004</v>
      </c>
      <c r="U4853" s="233">
        <v>38089</v>
      </c>
      <c r="V4853" s="233" t="str">
        <f t="shared" si="155"/>
        <v>0412</v>
      </c>
      <c r="W4853" s="4">
        <f t="shared" si="156"/>
        <v>2004</v>
      </c>
    </row>
    <row r="4854" spans="19:23" x14ac:dyDescent="0.2">
      <c r="S4854" s="28" t="s">
        <v>187</v>
      </c>
      <c r="T4854" s="5">
        <v>2004</v>
      </c>
      <c r="U4854" s="233">
        <v>38090</v>
      </c>
      <c r="V4854" s="233" t="str">
        <f t="shared" si="155"/>
        <v>0413</v>
      </c>
      <c r="W4854" s="4">
        <f t="shared" si="156"/>
        <v>2004</v>
      </c>
    </row>
    <row r="4855" spans="19:23" x14ac:dyDescent="0.2">
      <c r="S4855" s="28" t="s">
        <v>188</v>
      </c>
      <c r="T4855" s="5">
        <v>2004</v>
      </c>
      <c r="U4855" s="233">
        <v>38091</v>
      </c>
      <c r="V4855" s="233" t="str">
        <f t="shared" si="155"/>
        <v>0414</v>
      </c>
      <c r="W4855" s="4">
        <f t="shared" si="156"/>
        <v>2004</v>
      </c>
    </row>
    <row r="4856" spans="19:23" x14ac:dyDescent="0.2">
      <c r="S4856" s="28" t="s">
        <v>189</v>
      </c>
      <c r="T4856" s="5">
        <v>2004</v>
      </c>
      <c r="U4856" s="233">
        <v>38092</v>
      </c>
      <c r="V4856" s="233" t="str">
        <f t="shared" si="155"/>
        <v>0415</v>
      </c>
      <c r="W4856" s="4">
        <f t="shared" si="156"/>
        <v>2004</v>
      </c>
    </row>
    <row r="4857" spans="19:23" x14ac:dyDescent="0.2">
      <c r="S4857" s="28" t="s">
        <v>190</v>
      </c>
      <c r="T4857" s="5">
        <v>2004</v>
      </c>
      <c r="U4857" s="233">
        <v>38093</v>
      </c>
      <c r="V4857" s="233" t="str">
        <f t="shared" si="155"/>
        <v>0416</v>
      </c>
      <c r="W4857" s="4">
        <f t="shared" si="156"/>
        <v>2004</v>
      </c>
    </row>
    <row r="4858" spans="19:23" x14ac:dyDescent="0.2">
      <c r="S4858" s="28" t="s">
        <v>191</v>
      </c>
      <c r="T4858" s="5">
        <v>2004</v>
      </c>
      <c r="U4858" s="233">
        <v>38094</v>
      </c>
      <c r="V4858" s="233" t="str">
        <f t="shared" si="155"/>
        <v>0417</v>
      </c>
      <c r="W4858" s="4">
        <f t="shared" si="156"/>
        <v>2004</v>
      </c>
    </row>
    <row r="4859" spans="19:23" x14ac:dyDescent="0.2">
      <c r="S4859" s="28" t="s">
        <v>192</v>
      </c>
      <c r="T4859" s="5">
        <v>2004</v>
      </c>
      <c r="U4859" s="233">
        <v>38095</v>
      </c>
      <c r="V4859" s="233" t="str">
        <f t="shared" si="155"/>
        <v>0418</v>
      </c>
      <c r="W4859" s="4">
        <f t="shared" si="156"/>
        <v>2004</v>
      </c>
    </row>
    <row r="4860" spans="19:23" x14ac:dyDescent="0.2">
      <c r="S4860" s="28" t="s">
        <v>193</v>
      </c>
      <c r="T4860" s="5">
        <v>2004</v>
      </c>
      <c r="U4860" s="233">
        <v>38096</v>
      </c>
      <c r="V4860" s="233" t="str">
        <f t="shared" si="155"/>
        <v>0419</v>
      </c>
      <c r="W4860" s="4">
        <f t="shared" si="156"/>
        <v>2004</v>
      </c>
    </row>
    <row r="4861" spans="19:23" x14ac:dyDescent="0.2">
      <c r="S4861" s="28" t="s">
        <v>194</v>
      </c>
      <c r="T4861" s="5">
        <v>2004</v>
      </c>
      <c r="U4861" s="233">
        <v>38097</v>
      </c>
      <c r="V4861" s="233" t="str">
        <f t="shared" si="155"/>
        <v>0420</v>
      </c>
      <c r="W4861" s="4">
        <f t="shared" si="156"/>
        <v>2004</v>
      </c>
    </row>
    <row r="4862" spans="19:23" x14ac:dyDescent="0.2">
      <c r="S4862" s="28" t="s">
        <v>195</v>
      </c>
      <c r="T4862" s="5">
        <v>2004</v>
      </c>
      <c r="U4862" s="233">
        <v>38098</v>
      </c>
      <c r="V4862" s="233" t="str">
        <f t="shared" si="155"/>
        <v>0421</v>
      </c>
      <c r="W4862" s="4">
        <f t="shared" si="156"/>
        <v>2004</v>
      </c>
    </row>
    <row r="4863" spans="19:23" x14ac:dyDescent="0.2">
      <c r="S4863" s="28" t="s">
        <v>196</v>
      </c>
      <c r="T4863" s="5">
        <v>2004</v>
      </c>
      <c r="U4863" s="233">
        <v>38099</v>
      </c>
      <c r="V4863" s="233" t="str">
        <f t="shared" si="155"/>
        <v>0422</v>
      </c>
      <c r="W4863" s="4">
        <f t="shared" si="156"/>
        <v>2004</v>
      </c>
    </row>
    <row r="4864" spans="19:23" x14ac:dyDescent="0.2">
      <c r="S4864" s="28" t="s">
        <v>197</v>
      </c>
      <c r="T4864" s="5">
        <v>2004</v>
      </c>
      <c r="U4864" s="233">
        <v>38100</v>
      </c>
      <c r="V4864" s="233" t="str">
        <f t="shared" si="155"/>
        <v>0423</v>
      </c>
      <c r="W4864" s="4">
        <f t="shared" si="156"/>
        <v>2004</v>
      </c>
    </row>
    <row r="4865" spans="19:23" x14ac:dyDescent="0.2">
      <c r="S4865" s="28" t="s">
        <v>198</v>
      </c>
      <c r="T4865" s="5">
        <v>2004</v>
      </c>
      <c r="U4865" s="233">
        <v>38101</v>
      </c>
      <c r="V4865" s="233" t="str">
        <f t="shared" si="155"/>
        <v>0424</v>
      </c>
      <c r="W4865" s="4">
        <f t="shared" si="156"/>
        <v>2004</v>
      </c>
    </row>
    <row r="4866" spans="19:23" x14ac:dyDescent="0.2">
      <c r="S4866" s="28" t="s">
        <v>199</v>
      </c>
      <c r="T4866" s="5">
        <v>2004</v>
      </c>
      <c r="U4866" s="233">
        <v>38102</v>
      </c>
      <c r="V4866" s="233" t="str">
        <f t="shared" si="155"/>
        <v>0425</v>
      </c>
      <c r="W4866" s="4">
        <f t="shared" si="156"/>
        <v>2004</v>
      </c>
    </row>
    <row r="4867" spans="19:23" x14ac:dyDescent="0.2">
      <c r="S4867" s="28" t="s">
        <v>200</v>
      </c>
      <c r="T4867" s="5">
        <v>2004</v>
      </c>
      <c r="U4867" s="233">
        <v>38103</v>
      </c>
      <c r="V4867" s="233" t="str">
        <f t="shared" si="155"/>
        <v>0426</v>
      </c>
      <c r="W4867" s="4">
        <f t="shared" si="156"/>
        <v>2004</v>
      </c>
    </row>
    <row r="4868" spans="19:23" x14ac:dyDescent="0.2">
      <c r="S4868" s="28" t="s">
        <v>201</v>
      </c>
      <c r="T4868" s="5">
        <v>2004</v>
      </c>
      <c r="U4868" s="233">
        <v>38104</v>
      </c>
      <c r="V4868" s="233" t="str">
        <f t="shared" ref="V4868:V4931" si="157">TEXT(MONTH(U4868),"00") &amp;TEXT(DAY(U4868),"00")</f>
        <v>0427</v>
      </c>
      <c r="W4868" s="4">
        <f t="shared" ref="W4868:W4931" si="158">YEAR(U4868)</f>
        <v>2004</v>
      </c>
    </row>
    <row r="4869" spans="19:23" x14ac:dyDescent="0.2">
      <c r="S4869" s="28" t="s">
        <v>202</v>
      </c>
      <c r="T4869" s="5">
        <v>2004</v>
      </c>
      <c r="U4869" s="233">
        <v>38105</v>
      </c>
      <c r="V4869" s="233" t="str">
        <f t="shared" si="157"/>
        <v>0428</v>
      </c>
      <c r="W4869" s="4">
        <f t="shared" si="158"/>
        <v>2004</v>
      </c>
    </row>
    <row r="4870" spans="19:23" x14ac:dyDescent="0.2">
      <c r="S4870" s="28" t="s">
        <v>203</v>
      </c>
      <c r="T4870" s="5">
        <v>2004</v>
      </c>
      <c r="U4870" s="233">
        <v>38106</v>
      </c>
      <c r="V4870" s="233" t="str">
        <f t="shared" si="157"/>
        <v>0429</v>
      </c>
      <c r="W4870" s="4">
        <f t="shared" si="158"/>
        <v>2004</v>
      </c>
    </row>
    <row r="4871" spans="19:23" x14ac:dyDescent="0.2">
      <c r="S4871" s="28" t="s">
        <v>204</v>
      </c>
      <c r="T4871" s="5">
        <v>2004</v>
      </c>
      <c r="U4871" s="233">
        <v>38107</v>
      </c>
      <c r="V4871" s="233" t="str">
        <f t="shared" si="157"/>
        <v>0430</v>
      </c>
      <c r="W4871" s="4">
        <f t="shared" si="158"/>
        <v>2004</v>
      </c>
    </row>
    <row r="4872" spans="19:23" x14ac:dyDescent="0.2">
      <c r="S4872" s="28" t="s">
        <v>205</v>
      </c>
      <c r="T4872" s="5">
        <v>2004</v>
      </c>
      <c r="U4872" s="233">
        <v>38108</v>
      </c>
      <c r="V4872" s="233" t="str">
        <f t="shared" si="157"/>
        <v>0501</v>
      </c>
      <c r="W4872" s="4">
        <f t="shared" si="158"/>
        <v>2004</v>
      </c>
    </row>
    <row r="4873" spans="19:23" x14ac:dyDescent="0.2">
      <c r="S4873" s="28" t="s">
        <v>206</v>
      </c>
      <c r="T4873" s="5">
        <v>2004</v>
      </c>
      <c r="U4873" s="233">
        <v>38109</v>
      </c>
      <c r="V4873" s="233" t="str">
        <f t="shared" si="157"/>
        <v>0502</v>
      </c>
      <c r="W4873" s="4">
        <f t="shared" si="158"/>
        <v>2004</v>
      </c>
    </row>
    <row r="4874" spans="19:23" x14ac:dyDescent="0.2">
      <c r="S4874" s="28" t="s">
        <v>207</v>
      </c>
      <c r="T4874" s="5">
        <v>2004</v>
      </c>
      <c r="U4874" s="233">
        <v>38110</v>
      </c>
      <c r="V4874" s="233" t="str">
        <f t="shared" si="157"/>
        <v>0503</v>
      </c>
      <c r="W4874" s="4">
        <f t="shared" si="158"/>
        <v>2004</v>
      </c>
    </row>
    <row r="4875" spans="19:23" x14ac:dyDescent="0.2">
      <c r="S4875" s="28" t="s">
        <v>208</v>
      </c>
      <c r="T4875" s="5">
        <v>2004</v>
      </c>
      <c r="U4875" s="233">
        <v>38111</v>
      </c>
      <c r="V4875" s="233" t="str">
        <f t="shared" si="157"/>
        <v>0504</v>
      </c>
      <c r="W4875" s="4">
        <f t="shared" si="158"/>
        <v>2004</v>
      </c>
    </row>
    <row r="4876" spans="19:23" x14ac:dyDescent="0.2">
      <c r="S4876" s="28" t="s">
        <v>209</v>
      </c>
      <c r="T4876" s="5">
        <v>2004</v>
      </c>
      <c r="U4876" s="233">
        <v>38112</v>
      </c>
      <c r="V4876" s="233" t="str">
        <f t="shared" si="157"/>
        <v>0505</v>
      </c>
      <c r="W4876" s="4">
        <f t="shared" si="158"/>
        <v>2004</v>
      </c>
    </row>
    <row r="4877" spans="19:23" x14ac:dyDescent="0.2">
      <c r="S4877" s="28" t="s">
        <v>210</v>
      </c>
      <c r="T4877" s="5">
        <v>2004</v>
      </c>
      <c r="U4877" s="233">
        <v>38113</v>
      </c>
      <c r="V4877" s="233" t="str">
        <f t="shared" si="157"/>
        <v>0506</v>
      </c>
      <c r="W4877" s="4">
        <f t="shared" si="158"/>
        <v>2004</v>
      </c>
    </row>
    <row r="4878" spans="19:23" x14ac:dyDescent="0.2">
      <c r="S4878" s="28" t="s">
        <v>211</v>
      </c>
      <c r="T4878" s="5">
        <v>2004</v>
      </c>
      <c r="U4878" s="233">
        <v>38114</v>
      </c>
      <c r="V4878" s="233" t="str">
        <f t="shared" si="157"/>
        <v>0507</v>
      </c>
      <c r="W4878" s="4">
        <f t="shared" si="158"/>
        <v>2004</v>
      </c>
    </row>
    <row r="4879" spans="19:23" x14ac:dyDescent="0.2">
      <c r="S4879" s="28" t="s">
        <v>212</v>
      </c>
      <c r="T4879" s="5">
        <v>2004</v>
      </c>
      <c r="U4879" s="233">
        <v>38115</v>
      </c>
      <c r="V4879" s="233" t="str">
        <f t="shared" si="157"/>
        <v>0508</v>
      </c>
      <c r="W4879" s="4">
        <f t="shared" si="158"/>
        <v>2004</v>
      </c>
    </row>
    <row r="4880" spans="19:23" x14ac:dyDescent="0.2">
      <c r="S4880" s="28" t="s">
        <v>213</v>
      </c>
      <c r="T4880" s="5">
        <v>2004</v>
      </c>
      <c r="U4880" s="233">
        <v>38116</v>
      </c>
      <c r="V4880" s="233" t="str">
        <f t="shared" si="157"/>
        <v>0509</v>
      </c>
      <c r="W4880" s="4">
        <f t="shared" si="158"/>
        <v>2004</v>
      </c>
    </row>
    <row r="4881" spans="19:23" x14ac:dyDescent="0.2">
      <c r="S4881" s="28" t="s">
        <v>214</v>
      </c>
      <c r="T4881" s="5">
        <v>2004</v>
      </c>
      <c r="U4881" s="233">
        <v>38117</v>
      </c>
      <c r="V4881" s="233" t="str">
        <f t="shared" si="157"/>
        <v>0510</v>
      </c>
      <c r="W4881" s="4">
        <f t="shared" si="158"/>
        <v>2004</v>
      </c>
    </row>
    <row r="4882" spans="19:23" x14ac:dyDescent="0.2">
      <c r="S4882" s="28" t="s">
        <v>215</v>
      </c>
      <c r="T4882" s="5">
        <v>2004</v>
      </c>
      <c r="U4882" s="233">
        <v>38118</v>
      </c>
      <c r="V4882" s="233" t="str">
        <f t="shared" si="157"/>
        <v>0511</v>
      </c>
      <c r="W4882" s="4">
        <f t="shared" si="158"/>
        <v>2004</v>
      </c>
    </row>
    <row r="4883" spans="19:23" x14ac:dyDescent="0.2">
      <c r="S4883" s="28" t="s">
        <v>216</v>
      </c>
      <c r="T4883" s="5">
        <v>2004</v>
      </c>
      <c r="U4883" s="233">
        <v>38119</v>
      </c>
      <c r="V4883" s="233" t="str">
        <f t="shared" si="157"/>
        <v>0512</v>
      </c>
      <c r="W4883" s="4">
        <f t="shared" si="158"/>
        <v>2004</v>
      </c>
    </row>
    <row r="4884" spans="19:23" x14ac:dyDescent="0.2">
      <c r="S4884" s="28" t="s">
        <v>217</v>
      </c>
      <c r="T4884" s="5">
        <v>2004</v>
      </c>
      <c r="U4884" s="233">
        <v>38120</v>
      </c>
      <c r="V4884" s="233" t="str">
        <f t="shared" si="157"/>
        <v>0513</v>
      </c>
      <c r="W4884" s="4">
        <f t="shared" si="158"/>
        <v>2004</v>
      </c>
    </row>
    <row r="4885" spans="19:23" x14ac:dyDescent="0.2">
      <c r="S4885" s="28" t="s">
        <v>218</v>
      </c>
      <c r="T4885" s="5">
        <v>2004</v>
      </c>
      <c r="U4885" s="233">
        <v>38121</v>
      </c>
      <c r="V4885" s="233" t="str">
        <f t="shared" si="157"/>
        <v>0514</v>
      </c>
      <c r="W4885" s="4">
        <f t="shared" si="158"/>
        <v>2004</v>
      </c>
    </row>
    <row r="4886" spans="19:23" x14ac:dyDescent="0.2">
      <c r="S4886" s="28" t="s">
        <v>219</v>
      </c>
      <c r="T4886" s="5">
        <v>2004</v>
      </c>
      <c r="U4886" s="233">
        <v>38122</v>
      </c>
      <c r="V4886" s="233" t="str">
        <f t="shared" si="157"/>
        <v>0515</v>
      </c>
      <c r="W4886" s="4">
        <f t="shared" si="158"/>
        <v>2004</v>
      </c>
    </row>
    <row r="4887" spans="19:23" x14ac:dyDescent="0.2">
      <c r="S4887" s="28" t="s">
        <v>220</v>
      </c>
      <c r="T4887" s="5">
        <v>2004</v>
      </c>
      <c r="U4887" s="233">
        <v>38123</v>
      </c>
      <c r="V4887" s="233" t="str">
        <f t="shared" si="157"/>
        <v>0516</v>
      </c>
      <c r="W4887" s="4">
        <f t="shared" si="158"/>
        <v>2004</v>
      </c>
    </row>
    <row r="4888" spans="19:23" x14ac:dyDescent="0.2">
      <c r="S4888" s="28" t="s">
        <v>221</v>
      </c>
      <c r="T4888" s="5">
        <v>2004</v>
      </c>
      <c r="U4888" s="233">
        <v>38124</v>
      </c>
      <c r="V4888" s="233" t="str">
        <f t="shared" si="157"/>
        <v>0517</v>
      </c>
      <c r="W4888" s="4">
        <f t="shared" si="158"/>
        <v>2004</v>
      </c>
    </row>
    <row r="4889" spans="19:23" x14ac:dyDescent="0.2">
      <c r="S4889" s="28" t="s">
        <v>222</v>
      </c>
      <c r="T4889" s="5">
        <v>2004</v>
      </c>
      <c r="U4889" s="233">
        <v>38125</v>
      </c>
      <c r="V4889" s="233" t="str">
        <f t="shared" si="157"/>
        <v>0518</v>
      </c>
      <c r="W4889" s="4">
        <f t="shared" si="158"/>
        <v>2004</v>
      </c>
    </row>
    <row r="4890" spans="19:23" x14ac:dyDescent="0.2">
      <c r="S4890" s="28" t="s">
        <v>223</v>
      </c>
      <c r="T4890" s="5">
        <v>2004</v>
      </c>
      <c r="U4890" s="233">
        <v>38126</v>
      </c>
      <c r="V4890" s="233" t="str">
        <f t="shared" si="157"/>
        <v>0519</v>
      </c>
      <c r="W4890" s="4">
        <f t="shared" si="158"/>
        <v>2004</v>
      </c>
    </row>
    <row r="4891" spans="19:23" x14ac:dyDescent="0.2">
      <c r="S4891" s="28" t="s">
        <v>224</v>
      </c>
      <c r="T4891" s="5">
        <v>2004</v>
      </c>
      <c r="U4891" s="233">
        <v>38127</v>
      </c>
      <c r="V4891" s="233" t="str">
        <f t="shared" si="157"/>
        <v>0520</v>
      </c>
      <c r="W4891" s="4">
        <f t="shared" si="158"/>
        <v>2004</v>
      </c>
    </row>
    <row r="4892" spans="19:23" x14ac:dyDescent="0.2">
      <c r="S4892" s="28" t="s">
        <v>225</v>
      </c>
      <c r="T4892" s="5">
        <v>2004</v>
      </c>
      <c r="U4892" s="233">
        <v>38128</v>
      </c>
      <c r="V4892" s="233" t="str">
        <f t="shared" si="157"/>
        <v>0521</v>
      </c>
      <c r="W4892" s="4">
        <f t="shared" si="158"/>
        <v>2004</v>
      </c>
    </row>
    <row r="4893" spans="19:23" x14ac:dyDescent="0.2">
      <c r="S4893" s="28" t="s">
        <v>226</v>
      </c>
      <c r="T4893" s="5">
        <v>2004</v>
      </c>
      <c r="U4893" s="233">
        <v>38129</v>
      </c>
      <c r="V4893" s="233" t="str">
        <f t="shared" si="157"/>
        <v>0522</v>
      </c>
      <c r="W4893" s="4">
        <f t="shared" si="158"/>
        <v>2004</v>
      </c>
    </row>
    <row r="4894" spans="19:23" x14ac:dyDescent="0.2">
      <c r="S4894" s="28" t="s">
        <v>227</v>
      </c>
      <c r="T4894" s="5">
        <v>2004</v>
      </c>
      <c r="U4894" s="233">
        <v>38130</v>
      </c>
      <c r="V4894" s="233" t="str">
        <f t="shared" si="157"/>
        <v>0523</v>
      </c>
      <c r="W4894" s="4">
        <f t="shared" si="158"/>
        <v>2004</v>
      </c>
    </row>
    <row r="4895" spans="19:23" x14ac:dyDescent="0.2">
      <c r="S4895" s="28" t="s">
        <v>228</v>
      </c>
      <c r="T4895" s="5">
        <v>2004</v>
      </c>
      <c r="U4895" s="233">
        <v>38131</v>
      </c>
      <c r="V4895" s="233" t="str">
        <f t="shared" si="157"/>
        <v>0524</v>
      </c>
      <c r="W4895" s="4">
        <f t="shared" si="158"/>
        <v>2004</v>
      </c>
    </row>
    <row r="4896" spans="19:23" x14ac:dyDescent="0.2">
      <c r="S4896" s="28" t="s">
        <v>229</v>
      </c>
      <c r="T4896" s="5">
        <v>2004</v>
      </c>
      <c r="U4896" s="233">
        <v>38132</v>
      </c>
      <c r="V4896" s="233" t="str">
        <f t="shared" si="157"/>
        <v>0525</v>
      </c>
      <c r="W4896" s="4">
        <f t="shared" si="158"/>
        <v>2004</v>
      </c>
    </row>
    <row r="4897" spans="19:23" x14ac:dyDescent="0.2">
      <c r="S4897" s="28" t="s">
        <v>230</v>
      </c>
      <c r="T4897" s="5">
        <v>2004</v>
      </c>
      <c r="U4897" s="233">
        <v>38133</v>
      </c>
      <c r="V4897" s="233" t="str">
        <f t="shared" si="157"/>
        <v>0526</v>
      </c>
      <c r="W4897" s="4">
        <f t="shared" si="158"/>
        <v>2004</v>
      </c>
    </row>
    <row r="4898" spans="19:23" x14ac:dyDescent="0.2">
      <c r="S4898" s="28" t="s">
        <v>231</v>
      </c>
      <c r="T4898" s="5">
        <v>2004</v>
      </c>
      <c r="U4898" s="233">
        <v>38134</v>
      </c>
      <c r="V4898" s="233" t="str">
        <f t="shared" si="157"/>
        <v>0527</v>
      </c>
      <c r="W4898" s="4">
        <f t="shared" si="158"/>
        <v>2004</v>
      </c>
    </row>
    <row r="4899" spans="19:23" x14ac:dyDescent="0.2">
      <c r="S4899" s="28" t="s">
        <v>232</v>
      </c>
      <c r="T4899" s="5">
        <v>2004</v>
      </c>
      <c r="U4899" s="233">
        <v>38135</v>
      </c>
      <c r="V4899" s="233" t="str">
        <f t="shared" si="157"/>
        <v>0528</v>
      </c>
      <c r="W4899" s="4">
        <f t="shared" si="158"/>
        <v>2004</v>
      </c>
    </row>
    <row r="4900" spans="19:23" x14ac:dyDescent="0.2">
      <c r="S4900" s="28" t="s">
        <v>233</v>
      </c>
      <c r="T4900" s="5">
        <v>2004</v>
      </c>
      <c r="U4900" s="233">
        <v>38136</v>
      </c>
      <c r="V4900" s="233" t="str">
        <f t="shared" si="157"/>
        <v>0529</v>
      </c>
      <c r="W4900" s="4">
        <f t="shared" si="158"/>
        <v>2004</v>
      </c>
    </row>
    <row r="4901" spans="19:23" x14ac:dyDescent="0.2">
      <c r="S4901" s="28" t="s">
        <v>234</v>
      </c>
      <c r="T4901" s="5">
        <v>2004</v>
      </c>
      <c r="U4901" s="233">
        <v>38137</v>
      </c>
      <c r="V4901" s="233" t="str">
        <f t="shared" si="157"/>
        <v>0530</v>
      </c>
      <c r="W4901" s="4">
        <f t="shared" si="158"/>
        <v>2004</v>
      </c>
    </row>
    <row r="4902" spans="19:23" x14ac:dyDescent="0.2">
      <c r="S4902" s="28" t="s">
        <v>235</v>
      </c>
      <c r="T4902" s="5">
        <v>2004</v>
      </c>
      <c r="U4902" s="233">
        <v>38138</v>
      </c>
      <c r="V4902" s="233" t="str">
        <f t="shared" si="157"/>
        <v>0531</v>
      </c>
      <c r="W4902" s="4">
        <f t="shared" si="158"/>
        <v>2004</v>
      </c>
    </row>
    <row r="4903" spans="19:23" x14ac:dyDescent="0.2">
      <c r="S4903" s="28" t="s">
        <v>236</v>
      </c>
      <c r="T4903" s="5">
        <v>2004</v>
      </c>
      <c r="U4903" s="233">
        <v>38139</v>
      </c>
      <c r="V4903" s="233" t="str">
        <f t="shared" si="157"/>
        <v>0601</v>
      </c>
      <c r="W4903" s="4">
        <f t="shared" si="158"/>
        <v>2004</v>
      </c>
    </row>
    <row r="4904" spans="19:23" x14ac:dyDescent="0.2">
      <c r="S4904" s="28" t="s">
        <v>237</v>
      </c>
      <c r="T4904" s="5">
        <v>2004</v>
      </c>
      <c r="U4904" s="233">
        <v>38140</v>
      </c>
      <c r="V4904" s="233" t="str">
        <f t="shared" si="157"/>
        <v>0602</v>
      </c>
      <c r="W4904" s="4">
        <f t="shared" si="158"/>
        <v>2004</v>
      </c>
    </row>
    <row r="4905" spans="19:23" x14ac:dyDescent="0.2">
      <c r="S4905" s="28" t="s">
        <v>238</v>
      </c>
      <c r="T4905" s="5">
        <v>2004</v>
      </c>
      <c r="U4905" s="233">
        <v>38141</v>
      </c>
      <c r="V4905" s="233" t="str">
        <f t="shared" si="157"/>
        <v>0603</v>
      </c>
      <c r="W4905" s="4">
        <f t="shared" si="158"/>
        <v>2004</v>
      </c>
    </row>
    <row r="4906" spans="19:23" x14ac:dyDescent="0.2">
      <c r="S4906" s="28" t="s">
        <v>239</v>
      </c>
      <c r="T4906" s="5">
        <v>2004</v>
      </c>
      <c r="U4906" s="233">
        <v>38142</v>
      </c>
      <c r="V4906" s="233" t="str">
        <f t="shared" si="157"/>
        <v>0604</v>
      </c>
      <c r="W4906" s="4">
        <f t="shared" si="158"/>
        <v>2004</v>
      </c>
    </row>
    <row r="4907" spans="19:23" x14ac:dyDescent="0.2">
      <c r="S4907" s="28" t="s">
        <v>240</v>
      </c>
      <c r="T4907" s="5">
        <v>2004</v>
      </c>
      <c r="U4907" s="233">
        <v>38143</v>
      </c>
      <c r="V4907" s="233" t="str">
        <f t="shared" si="157"/>
        <v>0605</v>
      </c>
      <c r="W4907" s="4">
        <f t="shared" si="158"/>
        <v>2004</v>
      </c>
    </row>
    <row r="4908" spans="19:23" x14ac:dyDescent="0.2">
      <c r="S4908" s="28" t="s">
        <v>241</v>
      </c>
      <c r="T4908" s="5">
        <v>2004</v>
      </c>
      <c r="U4908" s="233">
        <v>38144</v>
      </c>
      <c r="V4908" s="233" t="str">
        <f t="shared" si="157"/>
        <v>0606</v>
      </c>
      <c r="W4908" s="4">
        <f t="shared" si="158"/>
        <v>2004</v>
      </c>
    </row>
    <row r="4909" spans="19:23" x14ac:dyDescent="0.2">
      <c r="S4909" s="28" t="s">
        <v>242</v>
      </c>
      <c r="T4909" s="5">
        <v>2004</v>
      </c>
      <c r="U4909" s="233">
        <v>38145</v>
      </c>
      <c r="V4909" s="233" t="str">
        <f t="shared" si="157"/>
        <v>0607</v>
      </c>
      <c r="W4909" s="4">
        <f t="shared" si="158"/>
        <v>2004</v>
      </c>
    </row>
    <row r="4910" spans="19:23" x14ac:dyDescent="0.2">
      <c r="S4910" s="28" t="s">
        <v>243</v>
      </c>
      <c r="T4910" s="5">
        <v>2004</v>
      </c>
      <c r="U4910" s="233">
        <v>38146</v>
      </c>
      <c r="V4910" s="233" t="str">
        <f t="shared" si="157"/>
        <v>0608</v>
      </c>
      <c r="W4910" s="4">
        <f t="shared" si="158"/>
        <v>2004</v>
      </c>
    </row>
    <row r="4911" spans="19:23" x14ac:dyDescent="0.2">
      <c r="S4911" s="28" t="s">
        <v>244</v>
      </c>
      <c r="T4911" s="5">
        <v>2004</v>
      </c>
      <c r="U4911" s="233">
        <v>38147</v>
      </c>
      <c r="V4911" s="233" t="str">
        <f t="shared" si="157"/>
        <v>0609</v>
      </c>
      <c r="W4911" s="4">
        <f t="shared" si="158"/>
        <v>2004</v>
      </c>
    </row>
    <row r="4912" spans="19:23" x14ac:dyDescent="0.2">
      <c r="S4912" s="28" t="s">
        <v>245</v>
      </c>
      <c r="T4912" s="5">
        <v>2004</v>
      </c>
      <c r="U4912" s="233">
        <v>38148</v>
      </c>
      <c r="V4912" s="233" t="str">
        <f t="shared" si="157"/>
        <v>0610</v>
      </c>
      <c r="W4912" s="4">
        <f t="shared" si="158"/>
        <v>2004</v>
      </c>
    </row>
    <row r="4913" spans="19:23" x14ac:dyDescent="0.2">
      <c r="S4913" s="28" t="s">
        <v>246</v>
      </c>
      <c r="T4913" s="5">
        <v>2004</v>
      </c>
      <c r="U4913" s="233">
        <v>38149</v>
      </c>
      <c r="V4913" s="233" t="str">
        <f t="shared" si="157"/>
        <v>0611</v>
      </c>
      <c r="W4913" s="4">
        <f t="shared" si="158"/>
        <v>2004</v>
      </c>
    </row>
    <row r="4914" spans="19:23" x14ac:dyDescent="0.2">
      <c r="S4914" s="28" t="s">
        <v>247</v>
      </c>
      <c r="T4914" s="5">
        <v>2004</v>
      </c>
      <c r="U4914" s="233">
        <v>38150</v>
      </c>
      <c r="V4914" s="233" t="str">
        <f t="shared" si="157"/>
        <v>0612</v>
      </c>
      <c r="W4914" s="4">
        <f t="shared" si="158"/>
        <v>2004</v>
      </c>
    </row>
    <row r="4915" spans="19:23" x14ac:dyDescent="0.2">
      <c r="S4915" s="28" t="s">
        <v>248</v>
      </c>
      <c r="T4915" s="5">
        <v>2004</v>
      </c>
      <c r="U4915" s="233">
        <v>38151</v>
      </c>
      <c r="V4915" s="233" t="str">
        <f t="shared" si="157"/>
        <v>0613</v>
      </c>
      <c r="W4915" s="4">
        <f t="shared" si="158"/>
        <v>2004</v>
      </c>
    </row>
    <row r="4916" spans="19:23" x14ac:dyDescent="0.2">
      <c r="S4916" s="28" t="s">
        <v>249</v>
      </c>
      <c r="T4916" s="5">
        <v>2004</v>
      </c>
      <c r="U4916" s="233">
        <v>38152</v>
      </c>
      <c r="V4916" s="233" t="str">
        <f t="shared" si="157"/>
        <v>0614</v>
      </c>
      <c r="W4916" s="4">
        <f t="shared" si="158"/>
        <v>2004</v>
      </c>
    </row>
    <row r="4917" spans="19:23" x14ac:dyDescent="0.2">
      <c r="S4917" s="28" t="s">
        <v>250</v>
      </c>
      <c r="T4917" s="5">
        <v>2004</v>
      </c>
      <c r="U4917" s="233">
        <v>38153</v>
      </c>
      <c r="V4917" s="233" t="str">
        <f t="shared" si="157"/>
        <v>0615</v>
      </c>
      <c r="W4917" s="4">
        <f t="shared" si="158"/>
        <v>2004</v>
      </c>
    </row>
    <row r="4918" spans="19:23" x14ac:dyDescent="0.2">
      <c r="S4918" s="28" t="s">
        <v>251</v>
      </c>
      <c r="T4918" s="5">
        <v>2004</v>
      </c>
      <c r="U4918" s="233">
        <v>38154</v>
      </c>
      <c r="V4918" s="233" t="str">
        <f t="shared" si="157"/>
        <v>0616</v>
      </c>
      <c r="W4918" s="4">
        <f t="shared" si="158"/>
        <v>2004</v>
      </c>
    </row>
    <row r="4919" spans="19:23" x14ac:dyDescent="0.2">
      <c r="S4919" s="28" t="s">
        <v>252</v>
      </c>
      <c r="T4919" s="5">
        <v>2004</v>
      </c>
      <c r="U4919" s="233">
        <v>38155</v>
      </c>
      <c r="V4919" s="233" t="str">
        <f t="shared" si="157"/>
        <v>0617</v>
      </c>
      <c r="W4919" s="4">
        <f t="shared" si="158"/>
        <v>2004</v>
      </c>
    </row>
    <row r="4920" spans="19:23" x14ac:dyDescent="0.2">
      <c r="S4920" s="28" t="s">
        <v>253</v>
      </c>
      <c r="T4920" s="5">
        <v>2004</v>
      </c>
      <c r="U4920" s="233">
        <v>38156</v>
      </c>
      <c r="V4920" s="233" t="str">
        <f t="shared" si="157"/>
        <v>0618</v>
      </c>
      <c r="W4920" s="4">
        <f t="shared" si="158"/>
        <v>2004</v>
      </c>
    </row>
    <row r="4921" spans="19:23" x14ac:dyDescent="0.2">
      <c r="S4921" s="28" t="s">
        <v>254</v>
      </c>
      <c r="T4921" s="5">
        <v>2004</v>
      </c>
      <c r="U4921" s="233">
        <v>38157</v>
      </c>
      <c r="V4921" s="233" t="str">
        <f t="shared" si="157"/>
        <v>0619</v>
      </c>
      <c r="W4921" s="4">
        <f t="shared" si="158"/>
        <v>2004</v>
      </c>
    </row>
    <row r="4922" spans="19:23" x14ac:dyDescent="0.2">
      <c r="S4922" s="28" t="s">
        <v>255</v>
      </c>
      <c r="T4922" s="5">
        <v>2004</v>
      </c>
      <c r="U4922" s="233">
        <v>38158</v>
      </c>
      <c r="V4922" s="233" t="str">
        <f t="shared" si="157"/>
        <v>0620</v>
      </c>
      <c r="W4922" s="4">
        <f t="shared" si="158"/>
        <v>2004</v>
      </c>
    </row>
    <row r="4923" spans="19:23" x14ac:dyDescent="0.2">
      <c r="S4923" s="28" t="s">
        <v>256</v>
      </c>
      <c r="T4923" s="5">
        <v>2004</v>
      </c>
      <c r="U4923" s="233">
        <v>38159</v>
      </c>
      <c r="V4923" s="233" t="str">
        <f t="shared" si="157"/>
        <v>0621</v>
      </c>
      <c r="W4923" s="4">
        <f t="shared" si="158"/>
        <v>2004</v>
      </c>
    </row>
    <row r="4924" spans="19:23" x14ac:dyDescent="0.2">
      <c r="S4924" s="28" t="s">
        <v>257</v>
      </c>
      <c r="T4924" s="5">
        <v>2004</v>
      </c>
      <c r="U4924" s="233">
        <v>38160</v>
      </c>
      <c r="V4924" s="233" t="str">
        <f t="shared" si="157"/>
        <v>0622</v>
      </c>
      <c r="W4924" s="4">
        <f t="shared" si="158"/>
        <v>2004</v>
      </c>
    </row>
    <row r="4925" spans="19:23" x14ac:dyDescent="0.2">
      <c r="S4925" s="28" t="s">
        <v>258</v>
      </c>
      <c r="T4925" s="5">
        <v>2004</v>
      </c>
      <c r="U4925" s="233">
        <v>38161</v>
      </c>
      <c r="V4925" s="233" t="str">
        <f t="shared" si="157"/>
        <v>0623</v>
      </c>
      <c r="W4925" s="4">
        <f t="shared" si="158"/>
        <v>2004</v>
      </c>
    </row>
    <row r="4926" spans="19:23" x14ac:dyDescent="0.2">
      <c r="S4926" s="28" t="s">
        <v>259</v>
      </c>
      <c r="T4926" s="5">
        <v>2004</v>
      </c>
      <c r="U4926" s="233">
        <v>38162</v>
      </c>
      <c r="V4926" s="233" t="str">
        <f t="shared" si="157"/>
        <v>0624</v>
      </c>
      <c r="W4926" s="4">
        <f t="shared" si="158"/>
        <v>2004</v>
      </c>
    </row>
    <row r="4927" spans="19:23" x14ac:dyDescent="0.2">
      <c r="S4927" s="28" t="s">
        <v>260</v>
      </c>
      <c r="T4927" s="5">
        <v>2004</v>
      </c>
      <c r="U4927" s="233">
        <v>38163</v>
      </c>
      <c r="V4927" s="233" t="str">
        <f t="shared" si="157"/>
        <v>0625</v>
      </c>
      <c r="W4927" s="4">
        <f t="shared" si="158"/>
        <v>2004</v>
      </c>
    </row>
    <row r="4928" spans="19:23" x14ac:dyDescent="0.2">
      <c r="S4928" s="28" t="s">
        <v>261</v>
      </c>
      <c r="T4928" s="5">
        <v>2004</v>
      </c>
      <c r="U4928" s="233">
        <v>38164</v>
      </c>
      <c r="V4928" s="233" t="str">
        <f t="shared" si="157"/>
        <v>0626</v>
      </c>
      <c r="W4928" s="4">
        <f t="shared" si="158"/>
        <v>2004</v>
      </c>
    </row>
    <row r="4929" spans="19:23" x14ac:dyDescent="0.2">
      <c r="S4929" s="28" t="s">
        <v>262</v>
      </c>
      <c r="T4929" s="5">
        <v>2004</v>
      </c>
      <c r="U4929" s="233">
        <v>38165</v>
      </c>
      <c r="V4929" s="233" t="str">
        <f t="shared" si="157"/>
        <v>0627</v>
      </c>
      <c r="W4929" s="4">
        <f t="shared" si="158"/>
        <v>2004</v>
      </c>
    </row>
    <row r="4930" spans="19:23" x14ac:dyDescent="0.2">
      <c r="S4930" s="28" t="s">
        <v>263</v>
      </c>
      <c r="T4930" s="5">
        <v>2004</v>
      </c>
      <c r="U4930" s="233">
        <v>38166</v>
      </c>
      <c r="V4930" s="233" t="str">
        <f t="shared" si="157"/>
        <v>0628</v>
      </c>
      <c r="W4930" s="4">
        <f t="shared" si="158"/>
        <v>2004</v>
      </c>
    </row>
    <row r="4931" spans="19:23" x14ac:dyDescent="0.2">
      <c r="S4931" s="28" t="s">
        <v>264</v>
      </c>
      <c r="T4931" s="5">
        <v>2004</v>
      </c>
      <c r="U4931" s="233">
        <v>38167</v>
      </c>
      <c r="V4931" s="233" t="str">
        <f t="shared" si="157"/>
        <v>0629</v>
      </c>
      <c r="W4931" s="4">
        <f t="shared" si="158"/>
        <v>2004</v>
      </c>
    </row>
    <row r="4932" spans="19:23" x14ac:dyDescent="0.2">
      <c r="S4932" s="28" t="s">
        <v>265</v>
      </c>
      <c r="T4932" s="5">
        <v>2004</v>
      </c>
      <c r="U4932" s="233">
        <v>38168</v>
      </c>
      <c r="V4932" s="233" t="str">
        <f t="shared" ref="V4932:V4995" si="159">TEXT(MONTH(U4932),"00") &amp;TEXT(DAY(U4932),"00")</f>
        <v>0630</v>
      </c>
      <c r="W4932" s="4">
        <f t="shared" ref="W4932:W4995" si="160">YEAR(U4932)</f>
        <v>2004</v>
      </c>
    </row>
    <row r="4933" spans="19:23" x14ac:dyDescent="0.2">
      <c r="S4933" s="28" t="s">
        <v>266</v>
      </c>
      <c r="T4933" s="5">
        <v>2004</v>
      </c>
      <c r="U4933" s="233">
        <v>38169</v>
      </c>
      <c r="V4933" s="233" t="str">
        <f t="shared" si="159"/>
        <v>0701</v>
      </c>
      <c r="W4933" s="4">
        <f t="shared" si="160"/>
        <v>2004</v>
      </c>
    </row>
    <row r="4934" spans="19:23" x14ac:dyDescent="0.2">
      <c r="S4934" s="28" t="s">
        <v>267</v>
      </c>
      <c r="T4934" s="5">
        <v>2004</v>
      </c>
      <c r="U4934" s="233">
        <v>38170</v>
      </c>
      <c r="V4934" s="233" t="str">
        <f t="shared" si="159"/>
        <v>0702</v>
      </c>
      <c r="W4934" s="4">
        <f t="shared" si="160"/>
        <v>2004</v>
      </c>
    </row>
    <row r="4935" spans="19:23" x14ac:dyDescent="0.2">
      <c r="S4935" s="28" t="s">
        <v>268</v>
      </c>
      <c r="T4935" s="5">
        <v>2004</v>
      </c>
      <c r="U4935" s="233">
        <v>38171</v>
      </c>
      <c r="V4935" s="233" t="str">
        <f t="shared" si="159"/>
        <v>0703</v>
      </c>
      <c r="W4935" s="4">
        <f t="shared" si="160"/>
        <v>2004</v>
      </c>
    </row>
    <row r="4936" spans="19:23" x14ac:dyDescent="0.2">
      <c r="S4936" s="28" t="s">
        <v>269</v>
      </c>
      <c r="T4936" s="5">
        <v>2004</v>
      </c>
      <c r="U4936" s="233">
        <v>38172</v>
      </c>
      <c r="V4936" s="233" t="str">
        <f t="shared" si="159"/>
        <v>0704</v>
      </c>
      <c r="W4936" s="4">
        <f t="shared" si="160"/>
        <v>2004</v>
      </c>
    </row>
    <row r="4937" spans="19:23" x14ac:dyDescent="0.2">
      <c r="S4937" s="28" t="s">
        <v>270</v>
      </c>
      <c r="T4937" s="5">
        <v>2004</v>
      </c>
      <c r="U4937" s="233">
        <v>38173</v>
      </c>
      <c r="V4937" s="233" t="str">
        <f t="shared" si="159"/>
        <v>0705</v>
      </c>
      <c r="W4937" s="4">
        <f t="shared" si="160"/>
        <v>2004</v>
      </c>
    </row>
    <row r="4938" spans="19:23" x14ac:dyDescent="0.2">
      <c r="S4938" s="28" t="s">
        <v>271</v>
      </c>
      <c r="T4938" s="5">
        <v>2004</v>
      </c>
      <c r="U4938" s="233">
        <v>38174</v>
      </c>
      <c r="V4938" s="233" t="str">
        <f t="shared" si="159"/>
        <v>0706</v>
      </c>
      <c r="W4938" s="4">
        <f t="shared" si="160"/>
        <v>2004</v>
      </c>
    </row>
    <row r="4939" spans="19:23" x14ac:dyDescent="0.2">
      <c r="S4939" s="28" t="s">
        <v>272</v>
      </c>
      <c r="T4939" s="5">
        <v>2004</v>
      </c>
      <c r="U4939" s="233">
        <v>38175</v>
      </c>
      <c r="V4939" s="233" t="str">
        <f t="shared" si="159"/>
        <v>0707</v>
      </c>
      <c r="W4939" s="4">
        <f t="shared" si="160"/>
        <v>2004</v>
      </c>
    </row>
    <row r="4940" spans="19:23" x14ac:dyDescent="0.2">
      <c r="S4940" s="28" t="s">
        <v>273</v>
      </c>
      <c r="T4940" s="5">
        <v>2004</v>
      </c>
      <c r="U4940" s="233">
        <v>38176</v>
      </c>
      <c r="V4940" s="233" t="str">
        <f t="shared" si="159"/>
        <v>0708</v>
      </c>
      <c r="W4940" s="4">
        <f t="shared" si="160"/>
        <v>2004</v>
      </c>
    </row>
    <row r="4941" spans="19:23" x14ac:dyDescent="0.2">
      <c r="S4941" s="28" t="s">
        <v>274</v>
      </c>
      <c r="T4941" s="5">
        <v>2004</v>
      </c>
      <c r="U4941" s="233">
        <v>38177</v>
      </c>
      <c r="V4941" s="233" t="str">
        <f t="shared" si="159"/>
        <v>0709</v>
      </c>
      <c r="W4941" s="4">
        <f t="shared" si="160"/>
        <v>2004</v>
      </c>
    </row>
    <row r="4942" spans="19:23" x14ac:dyDescent="0.2">
      <c r="S4942" s="28" t="s">
        <v>275</v>
      </c>
      <c r="T4942" s="5">
        <v>2004</v>
      </c>
      <c r="U4942" s="233">
        <v>38178</v>
      </c>
      <c r="V4942" s="233" t="str">
        <f t="shared" si="159"/>
        <v>0710</v>
      </c>
      <c r="W4942" s="4">
        <f t="shared" si="160"/>
        <v>2004</v>
      </c>
    </row>
    <row r="4943" spans="19:23" x14ac:dyDescent="0.2">
      <c r="S4943" s="28" t="s">
        <v>276</v>
      </c>
      <c r="T4943" s="5">
        <v>2004</v>
      </c>
      <c r="U4943" s="233">
        <v>38179</v>
      </c>
      <c r="V4943" s="233" t="str">
        <f t="shared" si="159"/>
        <v>0711</v>
      </c>
      <c r="W4943" s="4">
        <f t="shared" si="160"/>
        <v>2004</v>
      </c>
    </row>
    <row r="4944" spans="19:23" x14ac:dyDescent="0.2">
      <c r="S4944" s="28" t="s">
        <v>277</v>
      </c>
      <c r="T4944" s="5">
        <v>2004</v>
      </c>
      <c r="U4944" s="233">
        <v>38180</v>
      </c>
      <c r="V4944" s="233" t="str">
        <f t="shared" si="159"/>
        <v>0712</v>
      </c>
      <c r="W4944" s="4">
        <f t="shared" si="160"/>
        <v>2004</v>
      </c>
    </row>
    <row r="4945" spans="19:23" x14ac:dyDescent="0.2">
      <c r="S4945" s="28" t="s">
        <v>278</v>
      </c>
      <c r="T4945" s="5">
        <v>2004</v>
      </c>
      <c r="U4945" s="233">
        <v>38181</v>
      </c>
      <c r="V4945" s="233" t="str">
        <f t="shared" si="159"/>
        <v>0713</v>
      </c>
      <c r="W4945" s="4">
        <f t="shared" si="160"/>
        <v>2004</v>
      </c>
    </row>
    <row r="4946" spans="19:23" x14ac:dyDescent="0.2">
      <c r="S4946" s="28" t="s">
        <v>279</v>
      </c>
      <c r="T4946" s="5">
        <v>2004</v>
      </c>
      <c r="U4946" s="233">
        <v>38182</v>
      </c>
      <c r="V4946" s="233" t="str">
        <f t="shared" si="159"/>
        <v>0714</v>
      </c>
      <c r="W4946" s="4">
        <f t="shared" si="160"/>
        <v>2004</v>
      </c>
    </row>
    <row r="4947" spans="19:23" x14ac:dyDescent="0.2">
      <c r="S4947" s="28" t="s">
        <v>280</v>
      </c>
      <c r="T4947" s="5">
        <v>2004</v>
      </c>
      <c r="U4947" s="233">
        <v>38183</v>
      </c>
      <c r="V4947" s="233" t="str">
        <f t="shared" si="159"/>
        <v>0715</v>
      </c>
      <c r="W4947" s="4">
        <f t="shared" si="160"/>
        <v>2004</v>
      </c>
    </row>
    <row r="4948" spans="19:23" x14ac:dyDescent="0.2">
      <c r="S4948" s="28" t="s">
        <v>281</v>
      </c>
      <c r="T4948" s="5">
        <v>2004</v>
      </c>
      <c r="U4948" s="233">
        <v>38184</v>
      </c>
      <c r="V4948" s="233" t="str">
        <f t="shared" si="159"/>
        <v>0716</v>
      </c>
      <c r="W4948" s="4">
        <f t="shared" si="160"/>
        <v>2004</v>
      </c>
    </row>
    <row r="4949" spans="19:23" x14ac:dyDescent="0.2">
      <c r="S4949" s="28" t="s">
        <v>282</v>
      </c>
      <c r="T4949" s="5">
        <v>2004</v>
      </c>
      <c r="U4949" s="233">
        <v>38185</v>
      </c>
      <c r="V4949" s="233" t="str">
        <f t="shared" si="159"/>
        <v>0717</v>
      </c>
      <c r="W4949" s="4">
        <f t="shared" si="160"/>
        <v>2004</v>
      </c>
    </row>
    <row r="4950" spans="19:23" x14ac:dyDescent="0.2">
      <c r="S4950" s="28" t="s">
        <v>283</v>
      </c>
      <c r="T4950" s="5">
        <v>2004</v>
      </c>
      <c r="U4950" s="233">
        <v>38186</v>
      </c>
      <c r="V4950" s="233" t="str">
        <f t="shared" si="159"/>
        <v>0718</v>
      </c>
      <c r="W4950" s="4">
        <f t="shared" si="160"/>
        <v>2004</v>
      </c>
    </row>
    <row r="4951" spans="19:23" x14ac:dyDescent="0.2">
      <c r="S4951" s="28" t="s">
        <v>284</v>
      </c>
      <c r="T4951" s="5">
        <v>2004</v>
      </c>
      <c r="U4951" s="233">
        <v>38187</v>
      </c>
      <c r="V4951" s="233" t="str">
        <f t="shared" si="159"/>
        <v>0719</v>
      </c>
      <c r="W4951" s="4">
        <f t="shared" si="160"/>
        <v>2004</v>
      </c>
    </row>
    <row r="4952" spans="19:23" x14ac:dyDescent="0.2">
      <c r="S4952" s="28" t="s">
        <v>285</v>
      </c>
      <c r="T4952" s="5">
        <v>2004</v>
      </c>
      <c r="U4952" s="233">
        <v>38188</v>
      </c>
      <c r="V4952" s="233" t="str">
        <f t="shared" si="159"/>
        <v>0720</v>
      </c>
      <c r="W4952" s="4">
        <f t="shared" si="160"/>
        <v>2004</v>
      </c>
    </row>
    <row r="4953" spans="19:23" x14ac:dyDescent="0.2">
      <c r="S4953" s="28" t="s">
        <v>286</v>
      </c>
      <c r="T4953" s="5">
        <v>2004</v>
      </c>
      <c r="U4953" s="233">
        <v>38189</v>
      </c>
      <c r="V4953" s="233" t="str">
        <f t="shared" si="159"/>
        <v>0721</v>
      </c>
      <c r="W4953" s="4">
        <f t="shared" si="160"/>
        <v>2004</v>
      </c>
    </row>
    <row r="4954" spans="19:23" x14ac:dyDescent="0.2">
      <c r="S4954" s="28" t="s">
        <v>287</v>
      </c>
      <c r="T4954" s="5">
        <v>2004</v>
      </c>
      <c r="U4954" s="233">
        <v>38190</v>
      </c>
      <c r="V4954" s="233" t="str">
        <f t="shared" si="159"/>
        <v>0722</v>
      </c>
      <c r="W4954" s="4">
        <f t="shared" si="160"/>
        <v>2004</v>
      </c>
    </row>
    <row r="4955" spans="19:23" x14ac:dyDescent="0.2">
      <c r="S4955" s="28" t="s">
        <v>288</v>
      </c>
      <c r="T4955" s="5">
        <v>2004</v>
      </c>
      <c r="U4955" s="233">
        <v>38191</v>
      </c>
      <c r="V4955" s="233" t="str">
        <f t="shared" si="159"/>
        <v>0723</v>
      </c>
      <c r="W4955" s="4">
        <f t="shared" si="160"/>
        <v>2004</v>
      </c>
    </row>
    <row r="4956" spans="19:23" x14ac:dyDescent="0.2">
      <c r="S4956" s="28" t="s">
        <v>289</v>
      </c>
      <c r="T4956" s="5">
        <v>2004</v>
      </c>
      <c r="U4956" s="233">
        <v>38192</v>
      </c>
      <c r="V4956" s="233" t="str">
        <f t="shared" si="159"/>
        <v>0724</v>
      </c>
      <c r="W4956" s="4">
        <f t="shared" si="160"/>
        <v>2004</v>
      </c>
    </row>
    <row r="4957" spans="19:23" x14ac:dyDescent="0.2">
      <c r="S4957" s="28" t="s">
        <v>290</v>
      </c>
      <c r="T4957" s="5">
        <v>2004</v>
      </c>
      <c r="U4957" s="233">
        <v>38193</v>
      </c>
      <c r="V4957" s="233" t="str">
        <f t="shared" si="159"/>
        <v>0725</v>
      </c>
      <c r="W4957" s="4">
        <f t="shared" si="160"/>
        <v>2004</v>
      </c>
    </row>
    <row r="4958" spans="19:23" x14ac:dyDescent="0.2">
      <c r="S4958" s="28" t="s">
        <v>291</v>
      </c>
      <c r="T4958" s="5">
        <v>2004</v>
      </c>
      <c r="U4958" s="233">
        <v>38194</v>
      </c>
      <c r="V4958" s="233" t="str">
        <f t="shared" si="159"/>
        <v>0726</v>
      </c>
      <c r="W4958" s="4">
        <f t="shared" si="160"/>
        <v>2004</v>
      </c>
    </row>
    <row r="4959" spans="19:23" x14ac:dyDescent="0.2">
      <c r="S4959" s="28" t="s">
        <v>292</v>
      </c>
      <c r="T4959" s="5">
        <v>2004</v>
      </c>
      <c r="U4959" s="233">
        <v>38195</v>
      </c>
      <c r="V4959" s="233" t="str">
        <f t="shared" si="159"/>
        <v>0727</v>
      </c>
      <c r="W4959" s="4">
        <f t="shared" si="160"/>
        <v>2004</v>
      </c>
    </row>
    <row r="4960" spans="19:23" x14ac:dyDescent="0.2">
      <c r="S4960" s="28" t="s">
        <v>293</v>
      </c>
      <c r="T4960" s="5">
        <v>2004</v>
      </c>
      <c r="U4960" s="233">
        <v>38196</v>
      </c>
      <c r="V4960" s="233" t="str">
        <f t="shared" si="159"/>
        <v>0728</v>
      </c>
      <c r="W4960" s="4">
        <f t="shared" si="160"/>
        <v>2004</v>
      </c>
    </row>
    <row r="4961" spans="19:23" x14ac:dyDescent="0.2">
      <c r="S4961" s="28" t="s">
        <v>294</v>
      </c>
      <c r="T4961" s="5">
        <v>2004</v>
      </c>
      <c r="U4961" s="233">
        <v>38197</v>
      </c>
      <c r="V4961" s="233" t="str">
        <f t="shared" si="159"/>
        <v>0729</v>
      </c>
      <c r="W4961" s="4">
        <f t="shared" si="160"/>
        <v>2004</v>
      </c>
    </row>
    <row r="4962" spans="19:23" x14ac:dyDescent="0.2">
      <c r="S4962" s="28" t="s">
        <v>295</v>
      </c>
      <c r="T4962" s="5">
        <v>2004</v>
      </c>
      <c r="U4962" s="233">
        <v>38198</v>
      </c>
      <c r="V4962" s="233" t="str">
        <f t="shared" si="159"/>
        <v>0730</v>
      </c>
      <c r="W4962" s="4">
        <f t="shared" si="160"/>
        <v>2004</v>
      </c>
    </row>
    <row r="4963" spans="19:23" x14ac:dyDescent="0.2">
      <c r="S4963" s="28" t="s">
        <v>296</v>
      </c>
      <c r="T4963" s="5">
        <v>2004</v>
      </c>
      <c r="U4963" s="233">
        <v>38199</v>
      </c>
      <c r="V4963" s="233" t="str">
        <f t="shared" si="159"/>
        <v>0731</v>
      </c>
      <c r="W4963" s="4">
        <f t="shared" si="160"/>
        <v>2004</v>
      </c>
    </row>
    <row r="4964" spans="19:23" x14ac:dyDescent="0.2">
      <c r="S4964" s="28" t="s">
        <v>297</v>
      </c>
      <c r="T4964" s="5">
        <v>2004</v>
      </c>
      <c r="U4964" s="233">
        <v>38200</v>
      </c>
      <c r="V4964" s="233" t="str">
        <f t="shared" si="159"/>
        <v>0801</v>
      </c>
      <c r="W4964" s="4">
        <f t="shared" si="160"/>
        <v>2004</v>
      </c>
    </row>
    <row r="4965" spans="19:23" x14ac:dyDescent="0.2">
      <c r="S4965" s="28" t="s">
        <v>298</v>
      </c>
      <c r="T4965" s="5">
        <v>2004</v>
      </c>
      <c r="U4965" s="233">
        <v>38201</v>
      </c>
      <c r="V4965" s="233" t="str">
        <f t="shared" si="159"/>
        <v>0802</v>
      </c>
      <c r="W4965" s="4">
        <f t="shared" si="160"/>
        <v>2004</v>
      </c>
    </row>
    <row r="4966" spans="19:23" x14ac:dyDescent="0.2">
      <c r="S4966" s="28" t="s">
        <v>299</v>
      </c>
      <c r="T4966" s="5">
        <v>2004</v>
      </c>
      <c r="U4966" s="233">
        <v>38202</v>
      </c>
      <c r="V4966" s="233" t="str">
        <f t="shared" si="159"/>
        <v>0803</v>
      </c>
      <c r="W4966" s="4">
        <f t="shared" si="160"/>
        <v>2004</v>
      </c>
    </row>
    <row r="4967" spans="19:23" x14ac:dyDescent="0.2">
      <c r="S4967" s="28" t="s">
        <v>300</v>
      </c>
      <c r="T4967" s="5">
        <v>2004</v>
      </c>
      <c r="U4967" s="233">
        <v>38203</v>
      </c>
      <c r="V4967" s="233" t="str">
        <f t="shared" si="159"/>
        <v>0804</v>
      </c>
      <c r="W4967" s="4">
        <f t="shared" si="160"/>
        <v>2004</v>
      </c>
    </row>
    <row r="4968" spans="19:23" x14ac:dyDescent="0.2">
      <c r="S4968" s="28" t="s">
        <v>301</v>
      </c>
      <c r="T4968" s="5">
        <v>2004</v>
      </c>
      <c r="U4968" s="233">
        <v>38204</v>
      </c>
      <c r="V4968" s="233" t="str">
        <f t="shared" si="159"/>
        <v>0805</v>
      </c>
      <c r="W4968" s="4">
        <f t="shared" si="160"/>
        <v>2004</v>
      </c>
    </row>
    <row r="4969" spans="19:23" x14ac:dyDescent="0.2">
      <c r="S4969" s="28" t="s">
        <v>302</v>
      </c>
      <c r="T4969" s="5">
        <v>2004</v>
      </c>
      <c r="U4969" s="233">
        <v>38205</v>
      </c>
      <c r="V4969" s="233" t="str">
        <f t="shared" si="159"/>
        <v>0806</v>
      </c>
      <c r="W4969" s="4">
        <f t="shared" si="160"/>
        <v>2004</v>
      </c>
    </row>
    <row r="4970" spans="19:23" x14ac:dyDescent="0.2">
      <c r="S4970" s="28" t="s">
        <v>303</v>
      </c>
      <c r="T4970" s="5">
        <v>2004</v>
      </c>
      <c r="U4970" s="233">
        <v>38206</v>
      </c>
      <c r="V4970" s="233" t="str">
        <f t="shared" si="159"/>
        <v>0807</v>
      </c>
      <c r="W4970" s="4">
        <f t="shared" si="160"/>
        <v>2004</v>
      </c>
    </row>
    <row r="4971" spans="19:23" x14ac:dyDescent="0.2">
      <c r="S4971" s="28" t="s">
        <v>304</v>
      </c>
      <c r="T4971" s="5">
        <v>2004</v>
      </c>
      <c r="U4971" s="233">
        <v>38207</v>
      </c>
      <c r="V4971" s="233" t="str">
        <f t="shared" si="159"/>
        <v>0808</v>
      </c>
      <c r="W4971" s="4">
        <f t="shared" si="160"/>
        <v>2004</v>
      </c>
    </row>
    <row r="4972" spans="19:23" x14ac:dyDescent="0.2">
      <c r="S4972" s="28" t="s">
        <v>305</v>
      </c>
      <c r="T4972" s="5">
        <v>2004</v>
      </c>
      <c r="U4972" s="233">
        <v>38208</v>
      </c>
      <c r="V4972" s="233" t="str">
        <f t="shared" si="159"/>
        <v>0809</v>
      </c>
      <c r="W4972" s="4">
        <f t="shared" si="160"/>
        <v>2004</v>
      </c>
    </row>
    <row r="4973" spans="19:23" x14ac:dyDescent="0.2">
      <c r="S4973" s="28" t="s">
        <v>306</v>
      </c>
      <c r="T4973" s="5">
        <v>2004</v>
      </c>
      <c r="U4973" s="233">
        <v>38209</v>
      </c>
      <c r="V4973" s="233" t="str">
        <f t="shared" si="159"/>
        <v>0810</v>
      </c>
      <c r="W4973" s="4">
        <f t="shared" si="160"/>
        <v>2004</v>
      </c>
    </row>
    <row r="4974" spans="19:23" x14ac:dyDescent="0.2">
      <c r="S4974" s="28" t="s">
        <v>307</v>
      </c>
      <c r="T4974" s="5">
        <v>2004</v>
      </c>
      <c r="U4974" s="233">
        <v>38210</v>
      </c>
      <c r="V4974" s="233" t="str">
        <f t="shared" si="159"/>
        <v>0811</v>
      </c>
      <c r="W4974" s="4">
        <f t="shared" si="160"/>
        <v>2004</v>
      </c>
    </row>
    <row r="4975" spans="19:23" x14ac:dyDescent="0.2">
      <c r="S4975" s="28" t="s">
        <v>308</v>
      </c>
      <c r="T4975" s="5">
        <v>2004</v>
      </c>
      <c r="U4975" s="233">
        <v>38211</v>
      </c>
      <c r="V4975" s="233" t="str">
        <f t="shared" si="159"/>
        <v>0812</v>
      </c>
      <c r="W4975" s="4">
        <f t="shared" si="160"/>
        <v>2004</v>
      </c>
    </row>
    <row r="4976" spans="19:23" x14ac:dyDescent="0.2">
      <c r="S4976" s="28" t="s">
        <v>309</v>
      </c>
      <c r="T4976" s="5">
        <v>2004</v>
      </c>
      <c r="U4976" s="233">
        <v>38212</v>
      </c>
      <c r="V4976" s="233" t="str">
        <f t="shared" si="159"/>
        <v>0813</v>
      </c>
      <c r="W4976" s="4">
        <f t="shared" si="160"/>
        <v>2004</v>
      </c>
    </row>
    <row r="4977" spans="19:23" x14ac:dyDescent="0.2">
      <c r="S4977" s="28" t="s">
        <v>310</v>
      </c>
      <c r="T4977" s="5">
        <v>2004</v>
      </c>
      <c r="U4977" s="233">
        <v>38213</v>
      </c>
      <c r="V4977" s="233" t="str">
        <f t="shared" si="159"/>
        <v>0814</v>
      </c>
      <c r="W4977" s="4">
        <f t="shared" si="160"/>
        <v>2004</v>
      </c>
    </row>
    <row r="4978" spans="19:23" x14ac:dyDescent="0.2">
      <c r="S4978" s="28" t="s">
        <v>311</v>
      </c>
      <c r="T4978" s="5">
        <v>2004</v>
      </c>
      <c r="U4978" s="233">
        <v>38214</v>
      </c>
      <c r="V4978" s="233" t="str">
        <f t="shared" si="159"/>
        <v>0815</v>
      </c>
      <c r="W4978" s="4">
        <f t="shared" si="160"/>
        <v>2004</v>
      </c>
    </row>
    <row r="4979" spans="19:23" x14ac:dyDescent="0.2">
      <c r="S4979" s="28" t="s">
        <v>312</v>
      </c>
      <c r="T4979" s="5">
        <v>2004</v>
      </c>
      <c r="U4979" s="233">
        <v>38215</v>
      </c>
      <c r="V4979" s="233" t="str">
        <f t="shared" si="159"/>
        <v>0816</v>
      </c>
      <c r="W4979" s="4">
        <f t="shared" si="160"/>
        <v>2004</v>
      </c>
    </row>
    <row r="4980" spans="19:23" x14ac:dyDescent="0.2">
      <c r="S4980" s="28" t="s">
        <v>313</v>
      </c>
      <c r="T4980" s="5">
        <v>2004</v>
      </c>
      <c r="U4980" s="233">
        <v>38216</v>
      </c>
      <c r="V4980" s="233" t="str">
        <f t="shared" si="159"/>
        <v>0817</v>
      </c>
      <c r="W4980" s="4">
        <f t="shared" si="160"/>
        <v>2004</v>
      </c>
    </row>
    <row r="4981" spans="19:23" x14ac:dyDescent="0.2">
      <c r="S4981" s="28" t="s">
        <v>314</v>
      </c>
      <c r="T4981" s="5">
        <v>2004</v>
      </c>
      <c r="U4981" s="233">
        <v>38217</v>
      </c>
      <c r="V4981" s="233" t="str">
        <f t="shared" si="159"/>
        <v>0818</v>
      </c>
      <c r="W4981" s="4">
        <f t="shared" si="160"/>
        <v>2004</v>
      </c>
    </row>
    <row r="4982" spans="19:23" x14ac:dyDescent="0.2">
      <c r="S4982" s="28" t="s">
        <v>315</v>
      </c>
      <c r="T4982" s="5">
        <v>2004</v>
      </c>
      <c r="U4982" s="233">
        <v>38218</v>
      </c>
      <c r="V4982" s="233" t="str">
        <f t="shared" si="159"/>
        <v>0819</v>
      </c>
      <c r="W4982" s="4">
        <f t="shared" si="160"/>
        <v>2004</v>
      </c>
    </row>
    <row r="4983" spans="19:23" x14ac:dyDescent="0.2">
      <c r="S4983" s="28" t="s">
        <v>316</v>
      </c>
      <c r="T4983" s="5">
        <v>2004</v>
      </c>
      <c r="U4983" s="233">
        <v>38219</v>
      </c>
      <c r="V4983" s="233" t="str">
        <f t="shared" si="159"/>
        <v>0820</v>
      </c>
      <c r="W4983" s="4">
        <f t="shared" si="160"/>
        <v>2004</v>
      </c>
    </row>
    <row r="4984" spans="19:23" x14ac:dyDescent="0.2">
      <c r="S4984" s="28" t="s">
        <v>317</v>
      </c>
      <c r="T4984" s="5">
        <v>2004</v>
      </c>
      <c r="U4984" s="233">
        <v>38220</v>
      </c>
      <c r="V4984" s="233" t="str">
        <f t="shared" si="159"/>
        <v>0821</v>
      </c>
      <c r="W4984" s="4">
        <f t="shared" si="160"/>
        <v>2004</v>
      </c>
    </row>
    <row r="4985" spans="19:23" x14ac:dyDescent="0.2">
      <c r="S4985" s="28" t="s">
        <v>318</v>
      </c>
      <c r="T4985" s="5">
        <v>2004</v>
      </c>
      <c r="U4985" s="233">
        <v>38221</v>
      </c>
      <c r="V4985" s="233" t="str">
        <f t="shared" si="159"/>
        <v>0822</v>
      </c>
      <c r="W4985" s="4">
        <f t="shared" si="160"/>
        <v>2004</v>
      </c>
    </row>
    <row r="4986" spans="19:23" x14ac:dyDescent="0.2">
      <c r="S4986" s="28" t="s">
        <v>319</v>
      </c>
      <c r="T4986" s="5">
        <v>2004</v>
      </c>
      <c r="U4986" s="233">
        <v>38222</v>
      </c>
      <c r="V4986" s="233" t="str">
        <f t="shared" si="159"/>
        <v>0823</v>
      </c>
      <c r="W4986" s="4">
        <f t="shared" si="160"/>
        <v>2004</v>
      </c>
    </row>
    <row r="4987" spans="19:23" x14ac:dyDescent="0.2">
      <c r="S4987" s="28" t="s">
        <v>320</v>
      </c>
      <c r="T4987" s="5">
        <v>2004</v>
      </c>
      <c r="U4987" s="233">
        <v>38223</v>
      </c>
      <c r="V4987" s="233" t="str">
        <f t="shared" si="159"/>
        <v>0824</v>
      </c>
      <c r="W4987" s="4">
        <f t="shared" si="160"/>
        <v>2004</v>
      </c>
    </row>
    <row r="4988" spans="19:23" x14ac:dyDescent="0.2">
      <c r="S4988" s="28" t="s">
        <v>321</v>
      </c>
      <c r="T4988" s="5">
        <v>2004</v>
      </c>
      <c r="U4988" s="233">
        <v>38224</v>
      </c>
      <c r="V4988" s="233" t="str">
        <f t="shared" si="159"/>
        <v>0825</v>
      </c>
      <c r="W4988" s="4">
        <f t="shared" si="160"/>
        <v>2004</v>
      </c>
    </row>
    <row r="4989" spans="19:23" x14ac:dyDescent="0.2">
      <c r="S4989" s="28" t="s">
        <v>322</v>
      </c>
      <c r="T4989" s="5">
        <v>2004</v>
      </c>
      <c r="U4989" s="233">
        <v>38225</v>
      </c>
      <c r="V4989" s="233" t="str">
        <f t="shared" si="159"/>
        <v>0826</v>
      </c>
      <c r="W4989" s="4">
        <f t="shared" si="160"/>
        <v>2004</v>
      </c>
    </row>
    <row r="4990" spans="19:23" x14ac:dyDescent="0.2">
      <c r="S4990" s="28" t="s">
        <v>323</v>
      </c>
      <c r="T4990" s="5">
        <v>2004</v>
      </c>
      <c r="U4990" s="233">
        <v>38226</v>
      </c>
      <c r="V4990" s="233" t="str">
        <f t="shared" si="159"/>
        <v>0827</v>
      </c>
      <c r="W4990" s="4">
        <f t="shared" si="160"/>
        <v>2004</v>
      </c>
    </row>
    <row r="4991" spans="19:23" x14ac:dyDescent="0.2">
      <c r="S4991" s="28" t="s">
        <v>324</v>
      </c>
      <c r="T4991" s="5">
        <v>2004</v>
      </c>
      <c r="U4991" s="233">
        <v>38227</v>
      </c>
      <c r="V4991" s="233" t="str">
        <f t="shared" si="159"/>
        <v>0828</v>
      </c>
      <c r="W4991" s="4">
        <f t="shared" si="160"/>
        <v>2004</v>
      </c>
    </row>
    <row r="4992" spans="19:23" x14ac:dyDescent="0.2">
      <c r="S4992" s="28" t="s">
        <v>325</v>
      </c>
      <c r="T4992" s="5">
        <v>2004</v>
      </c>
      <c r="U4992" s="233">
        <v>38228</v>
      </c>
      <c r="V4992" s="233" t="str">
        <f t="shared" si="159"/>
        <v>0829</v>
      </c>
      <c r="W4992" s="4">
        <f t="shared" si="160"/>
        <v>2004</v>
      </c>
    </row>
    <row r="4993" spans="19:23" x14ac:dyDescent="0.2">
      <c r="S4993" s="28" t="s">
        <v>326</v>
      </c>
      <c r="T4993" s="5">
        <v>2004</v>
      </c>
      <c r="U4993" s="233">
        <v>38229</v>
      </c>
      <c r="V4993" s="233" t="str">
        <f t="shared" si="159"/>
        <v>0830</v>
      </c>
      <c r="W4993" s="4">
        <f t="shared" si="160"/>
        <v>2004</v>
      </c>
    </row>
    <row r="4994" spans="19:23" x14ac:dyDescent="0.2">
      <c r="S4994" s="28" t="s">
        <v>327</v>
      </c>
      <c r="T4994" s="5">
        <v>2004</v>
      </c>
      <c r="U4994" s="233">
        <v>38230</v>
      </c>
      <c r="V4994" s="233" t="str">
        <f t="shared" si="159"/>
        <v>0831</v>
      </c>
      <c r="W4994" s="4">
        <f t="shared" si="160"/>
        <v>2004</v>
      </c>
    </row>
    <row r="4995" spans="19:23" x14ac:dyDescent="0.2">
      <c r="S4995" s="28" t="s">
        <v>328</v>
      </c>
      <c r="T4995" s="5">
        <v>2004</v>
      </c>
      <c r="U4995" s="233">
        <v>38231</v>
      </c>
      <c r="V4995" s="233" t="str">
        <f t="shared" si="159"/>
        <v>0901</v>
      </c>
      <c r="W4995" s="4">
        <f t="shared" si="160"/>
        <v>2004</v>
      </c>
    </row>
    <row r="4996" spans="19:23" x14ac:dyDescent="0.2">
      <c r="S4996" s="28" t="s">
        <v>329</v>
      </c>
      <c r="T4996" s="5">
        <v>2004</v>
      </c>
      <c r="U4996" s="233">
        <v>38232</v>
      </c>
      <c r="V4996" s="233" t="str">
        <f t="shared" ref="V4996:V5059" si="161">TEXT(MONTH(U4996),"00") &amp;TEXT(DAY(U4996),"00")</f>
        <v>0902</v>
      </c>
      <c r="W4996" s="4">
        <f t="shared" ref="W4996:W5059" si="162">YEAR(U4996)</f>
        <v>2004</v>
      </c>
    </row>
    <row r="4997" spans="19:23" x14ac:dyDescent="0.2">
      <c r="S4997" s="28" t="s">
        <v>330</v>
      </c>
      <c r="T4997" s="5">
        <v>2004</v>
      </c>
      <c r="U4997" s="233">
        <v>38233</v>
      </c>
      <c r="V4997" s="233" t="str">
        <f t="shared" si="161"/>
        <v>0903</v>
      </c>
      <c r="W4997" s="4">
        <f t="shared" si="162"/>
        <v>2004</v>
      </c>
    </row>
    <row r="4998" spans="19:23" x14ac:dyDescent="0.2">
      <c r="S4998" s="28" t="s">
        <v>331</v>
      </c>
      <c r="T4998" s="5">
        <v>2004</v>
      </c>
      <c r="U4998" s="233">
        <v>38234</v>
      </c>
      <c r="V4998" s="233" t="str">
        <f t="shared" si="161"/>
        <v>0904</v>
      </c>
      <c r="W4998" s="4">
        <f t="shared" si="162"/>
        <v>2004</v>
      </c>
    </row>
    <row r="4999" spans="19:23" x14ac:dyDescent="0.2">
      <c r="S4999" s="28" t="s">
        <v>332</v>
      </c>
      <c r="T4999" s="5">
        <v>2004</v>
      </c>
      <c r="U4999" s="233">
        <v>38235</v>
      </c>
      <c r="V4999" s="233" t="str">
        <f t="shared" si="161"/>
        <v>0905</v>
      </c>
      <c r="W4999" s="4">
        <f t="shared" si="162"/>
        <v>2004</v>
      </c>
    </row>
    <row r="5000" spans="19:23" x14ac:dyDescent="0.2">
      <c r="S5000" s="28" t="s">
        <v>333</v>
      </c>
      <c r="T5000" s="5">
        <v>2004</v>
      </c>
      <c r="U5000" s="233">
        <v>38236</v>
      </c>
      <c r="V5000" s="233" t="str">
        <f t="shared" si="161"/>
        <v>0906</v>
      </c>
      <c r="W5000" s="4">
        <f t="shared" si="162"/>
        <v>2004</v>
      </c>
    </row>
    <row r="5001" spans="19:23" x14ac:dyDescent="0.2">
      <c r="S5001" s="28" t="s">
        <v>334</v>
      </c>
      <c r="T5001" s="5">
        <v>2004</v>
      </c>
      <c r="U5001" s="233">
        <v>38237</v>
      </c>
      <c r="V5001" s="233" t="str">
        <f t="shared" si="161"/>
        <v>0907</v>
      </c>
      <c r="W5001" s="4">
        <f t="shared" si="162"/>
        <v>2004</v>
      </c>
    </row>
    <row r="5002" spans="19:23" x14ac:dyDescent="0.2">
      <c r="S5002" s="28" t="s">
        <v>335</v>
      </c>
      <c r="T5002" s="5">
        <v>2004</v>
      </c>
      <c r="U5002" s="233">
        <v>38238</v>
      </c>
      <c r="V5002" s="233" t="str">
        <f t="shared" si="161"/>
        <v>0908</v>
      </c>
      <c r="W5002" s="4">
        <f t="shared" si="162"/>
        <v>2004</v>
      </c>
    </row>
    <row r="5003" spans="19:23" x14ac:dyDescent="0.2">
      <c r="S5003" s="28" t="s">
        <v>336</v>
      </c>
      <c r="T5003" s="5">
        <v>2004</v>
      </c>
      <c r="U5003" s="233">
        <v>38239</v>
      </c>
      <c r="V5003" s="233" t="str">
        <f t="shared" si="161"/>
        <v>0909</v>
      </c>
      <c r="W5003" s="4">
        <f t="shared" si="162"/>
        <v>2004</v>
      </c>
    </row>
    <row r="5004" spans="19:23" x14ac:dyDescent="0.2">
      <c r="S5004" s="28" t="s">
        <v>337</v>
      </c>
      <c r="T5004" s="5">
        <v>2004</v>
      </c>
      <c r="U5004" s="233">
        <v>38240</v>
      </c>
      <c r="V5004" s="233" t="str">
        <f t="shared" si="161"/>
        <v>0910</v>
      </c>
      <c r="W5004" s="4">
        <f t="shared" si="162"/>
        <v>2004</v>
      </c>
    </row>
    <row r="5005" spans="19:23" x14ac:dyDescent="0.2">
      <c r="S5005" s="28" t="s">
        <v>338</v>
      </c>
      <c r="T5005" s="5">
        <v>2004</v>
      </c>
      <c r="U5005" s="233">
        <v>38241</v>
      </c>
      <c r="V5005" s="233" t="str">
        <f t="shared" si="161"/>
        <v>0911</v>
      </c>
      <c r="W5005" s="4">
        <f t="shared" si="162"/>
        <v>2004</v>
      </c>
    </row>
    <row r="5006" spans="19:23" x14ac:dyDescent="0.2">
      <c r="S5006" s="28" t="s">
        <v>339</v>
      </c>
      <c r="T5006" s="5">
        <v>2004</v>
      </c>
      <c r="U5006" s="233">
        <v>38242</v>
      </c>
      <c r="V5006" s="233" t="str">
        <f t="shared" si="161"/>
        <v>0912</v>
      </c>
      <c r="W5006" s="4">
        <f t="shared" si="162"/>
        <v>2004</v>
      </c>
    </row>
    <row r="5007" spans="19:23" x14ac:dyDescent="0.2">
      <c r="S5007" s="28" t="s">
        <v>340</v>
      </c>
      <c r="T5007" s="5">
        <v>2004</v>
      </c>
      <c r="U5007" s="233">
        <v>38243</v>
      </c>
      <c r="V5007" s="233" t="str">
        <f t="shared" si="161"/>
        <v>0913</v>
      </c>
      <c r="W5007" s="4">
        <f t="shared" si="162"/>
        <v>2004</v>
      </c>
    </row>
    <row r="5008" spans="19:23" x14ac:dyDescent="0.2">
      <c r="S5008" s="28" t="s">
        <v>341</v>
      </c>
      <c r="T5008" s="5">
        <v>2004</v>
      </c>
      <c r="U5008" s="233">
        <v>38244</v>
      </c>
      <c r="V5008" s="233" t="str">
        <f t="shared" si="161"/>
        <v>0914</v>
      </c>
      <c r="W5008" s="4">
        <f t="shared" si="162"/>
        <v>2004</v>
      </c>
    </row>
    <row r="5009" spans="19:23" x14ac:dyDescent="0.2">
      <c r="S5009" s="28" t="s">
        <v>342</v>
      </c>
      <c r="T5009" s="5">
        <v>2004</v>
      </c>
      <c r="U5009" s="233">
        <v>38245</v>
      </c>
      <c r="V5009" s="233" t="str">
        <f t="shared" si="161"/>
        <v>0915</v>
      </c>
      <c r="W5009" s="4">
        <f t="shared" si="162"/>
        <v>2004</v>
      </c>
    </row>
    <row r="5010" spans="19:23" x14ac:dyDescent="0.2">
      <c r="S5010" s="28" t="s">
        <v>343</v>
      </c>
      <c r="T5010" s="5">
        <v>2004</v>
      </c>
      <c r="U5010" s="233">
        <v>38246</v>
      </c>
      <c r="V5010" s="233" t="str">
        <f t="shared" si="161"/>
        <v>0916</v>
      </c>
      <c r="W5010" s="4">
        <f t="shared" si="162"/>
        <v>2004</v>
      </c>
    </row>
    <row r="5011" spans="19:23" x14ac:dyDescent="0.2">
      <c r="S5011" s="28" t="s">
        <v>344</v>
      </c>
      <c r="T5011" s="5">
        <v>2004</v>
      </c>
      <c r="U5011" s="233">
        <v>38247</v>
      </c>
      <c r="V5011" s="233" t="str">
        <f t="shared" si="161"/>
        <v>0917</v>
      </c>
      <c r="W5011" s="4">
        <f t="shared" si="162"/>
        <v>2004</v>
      </c>
    </row>
    <row r="5012" spans="19:23" x14ac:dyDescent="0.2">
      <c r="S5012" s="28" t="s">
        <v>345</v>
      </c>
      <c r="T5012" s="5">
        <v>2004</v>
      </c>
      <c r="U5012" s="233">
        <v>38248</v>
      </c>
      <c r="V5012" s="233" t="str">
        <f t="shared" si="161"/>
        <v>0918</v>
      </c>
      <c r="W5012" s="4">
        <f t="shared" si="162"/>
        <v>2004</v>
      </c>
    </row>
    <row r="5013" spans="19:23" x14ac:dyDescent="0.2">
      <c r="S5013" s="28" t="s">
        <v>346</v>
      </c>
      <c r="T5013" s="5">
        <v>2004</v>
      </c>
      <c r="U5013" s="233">
        <v>38249</v>
      </c>
      <c r="V5013" s="233" t="str">
        <f t="shared" si="161"/>
        <v>0919</v>
      </c>
      <c r="W5013" s="4">
        <f t="shared" si="162"/>
        <v>2004</v>
      </c>
    </row>
    <row r="5014" spans="19:23" x14ac:dyDescent="0.2">
      <c r="S5014" s="28" t="s">
        <v>347</v>
      </c>
      <c r="T5014" s="5">
        <v>2004</v>
      </c>
      <c r="U5014" s="233">
        <v>38250</v>
      </c>
      <c r="V5014" s="233" t="str">
        <f t="shared" si="161"/>
        <v>0920</v>
      </c>
      <c r="W5014" s="4">
        <f t="shared" si="162"/>
        <v>2004</v>
      </c>
    </row>
    <row r="5015" spans="19:23" x14ac:dyDescent="0.2">
      <c r="S5015" s="28" t="s">
        <v>348</v>
      </c>
      <c r="T5015" s="5">
        <v>2004</v>
      </c>
      <c r="U5015" s="233">
        <v>38251</v>
      </c>
      <c r="V5015" s="233" t="str">
        <f t="shared" si="161"/>
        <v>0921</v>
      </c>
      <c r="W5015" s="4">
        <f t="shared" si="162"/>
        <v>2004</v>
      </c>
    </row>
    <row r="5016" spans="19:23" x14ac:dyDescent="0.2">
      <c r="S5016" s="28" t="s">
        <v>349</v>
      </c>
      <c r="T5016" s="5">
        <v>2004</v>
      </c>
      <c r="U5016" s="233">
        <v>38252</v>
      </c>
      <c r="V5016" s="233" t="str">
        <f t="shared" si="161"/>
        <v>0922</v>
      </c>
      <c r="W5016" s="4">
        <f t="shared" si="162"/>
        <v>2004</v>
      </c>
    </row>
    <row r="5017" spans="19:23" x14ac:dyDescent="0.2">
      <c r="S5017" s="28" t="s">
        <v>350</v>
      </c>
      <c r="T5017" s="5">
        <v>2004</v>
      </c>
      <c r="U5017" s="233">
        <v>38253</v>
      </c>
      <c r="V5017" s="233" t="str">
        <f t="shared" si="161"/>
        <v>0923</v>
      </c>
      <c r="W5017" s="4">
        <f t="shared" si="162"/>
        <v>2004</v>
      </c>
    </row>
    <row r="5018" spans="19:23" x14ac:dyDescent="0.2">
      <c r="S5018" s="28" t="s">
        <v>351</v>
      </c>
      <c r="T5018" s="5">
        <v>2004</v>
      </c>
      <c r="U5018" s="233">
        <v>38254</v>
      </c>
      <c r="V5018" s="233" t="str">
        <f t="shared" si="161"/>
        <v>0924</v>
      </c>
      <c r="W5018" s="4">
        <f t="shared" si="162"/>
        <v>2004</v>
      </c>
    </row>
    <row r="5019" spans="19:23" x14ac:dyDescent="0.2">
      <c r="S5019" s="28" t="s">
        <v>352</v>
      </c>
      <c r="T5019" s="5">
        <v>2004</v>
      </c>
      <c r="U5019" s="233">
        <v>38255</v>
      </c>
      <c r="V5019" s="233" t="str">
        <f t="shared" si="161"/>
        <v>0925</v>
      </c>
      <c r="W5019" s="4">
        <f t="shared" si="162"/>
        <v>2004</v>
      </c>
    </row>
    <row r="5020" spans="19:23" x14ac:dyDescent="0.2">
      <c r="S5020" s="28" t="s">
        <v>353</v>
      </c>
      <c r="T5020" s="5">
        <v>2004</v>
      </c>
      <c r="U5020" s="233">
        <v>38256</v>
      </c>
      <c r="V5020" s="233" t="str">
        <f t="shared" si="161"/>
        <v>0926</v>
      </c>
      <c r="W5020" s="4">
        <f t="shared" si="162"/>
        <v>2004</v>
      </c>
    </row>
    <row r="5021" spans="19:23" x14ac:dyDescent="0.2">
      <c r="S5021" s="28" t="s">
        <v>354</v>
      </c>
      <c r="T5021" s="5">
        <v>2004</v>
      </c>
      <c r="U5021" s="233">
        <v>38257</v>
      </c>
      <c r="V5021" s="233" t="str">
        <f t="shared" si="161"/>
        <v>0927</v>
      </c>
      <c r="W5021" s="4">
        <f t="shared" si="162"/>
        <v>2004</v>
      </c>
    </row>
    <row r="5022" spans="19:23" x14ac:dyDescent="0.2">
      <c r="S5022" s="28" t="s">
        <v>355</v>
      </c>
      <c r="T5022" s="5">
        <v>2004</v>
      </c>
      <c r="U5022" s="233">
        <v>38258</v>
      </c>
      <c r="V5022" s="233" t="str">
        <f t="shared" si="161"/>
        <v>0928</v>
      </c>
      <c r="W5022" s="4">
        <f t="shared" si="162"/>
        <v>2004</v>
      </c>
    </row>
    <row r="5023" spans="19:23" x14ac:dyDescent="0.2">
      <c r="S5023" s="28" t="s">
        <v>356</v>
      </c>
      <c r="T5023" s="5">
        <v>2004</v>
      </c>
      <c r="U5023" s="233">
        <v>38259</v>
      </c>
      <c r="V5023" s="233" t="str">
        <f t="shared" si="161"/>
        <v>0929</v>
      </c>
      <c r="W5023" s="4">
        <f t="shared" si="162"/>
        <v>2004</v>
      </c>
    </row>
    <row r="5024" spans="19:23" x14ac:dyDescent="0.2">
      <c r="S5024" s="28" t="s">
        <v>357</v>
      </c>
      <c r="T5024" s="5">
        <v>2004</v>
      </c>
      <c r="U5024" s="233">
        <v>38260</v>
      </c>
      <c r="V5024" s="233" t="str">
        <f t="shared" si="161"/>
        <v>0930</v>
      </c>
      <c r="W5024" s="4">
        <f t="shared" si="162"/>
        <v>2004</v>
      </c>
    </row>
    <row r="5025" spans="19:23" x14ac:dyDescent="0.2">
      <c r="S5025" s="28" t="s">
        <v>358</v>
      </c>
      <c r="T5025" s="5">
        <v>2004</v>
      </c>
      <c r="U5025" s="233">
        <v>38261</v>
      </c>
      <c r="V5025" s="233" t="str">
        <f t="shared" si="161"/>
        <v>1001</v>
      </c>
      <c r="W5025" s="4">
        <f t="shared" si="162"/>
        <v>2004</v>
      </c>
    </row>
    <row r="5026" spans="19:23" x14ac:dyDescent="0.2">
      <c r="S5026" s="28" t="s">
        <v>359</v>
      </c>
      <c r="T5026" s="5">
        <v>2004</v>
      </c>
      <c r="U5026" s="233">
        <v>38262</v>
      </c>
      <c r="V5026" s="233" t="str">
        <f t="shared" si="161"/>
        <v>1002</v>
      </c>
      <c r="W5026" s="4">
        <f t="shared" si="162"/>
        <v>2004</v>
      </c>
    </row>
    <row r="5027" spans="19:23" x14ac:dyDescent="0.2">
      <c r="S5027" s="28" t="s">
        <v>360</v>
      </c>
      <c r="T5027" s="5">
        <v>2004</v>
      </c>
      <c r="U5027" s="233">
        <v>38263</v>
      </c>
      <c r="V5027" s="233" t="str">
        <f t="shared" si="161"/>
        <v>1003</v>
      </c>
      <c r="W5027" s="4">
        <f t="shared" si="162"/>
        <v>2004</v>
      </c>
    </row>
    <row r="5028" spans="19:23" x14ac:dyDescent="0.2">
      <c r="S5028" s="28" t="s">
        <v>361</v>
      </c>
      <c r="T5028" s="5">
        <v>2004</v>
      </c>
      <c r="U5028" s="233">
        <v>38264</v>
      </c>
      <c r="V5028" s="233" t="str">
        <f t="shared" si="161"/>
        <v>1004</v>
      </c>
      <c r="W5028" s="4">
        <f t="shared" si="162"/>
        <v>2004</v>
      </c>
    </row>
    <row r="5029" spans="19:23" x14ac:dyDescent="0.2">
      <c r="S5029" s="28" t="s">
        <v>362</v>
      </c>
      <c r="T5029" s="5">
        <v>2004</v>
      </c>
      <c r="U5029" s="233">
        <v>38265</v>
      </c>
      <c r="V5029" s="233" t="str">
        <f t="shared" si="161"/>
        <v>1005</v>
      </c>
      <c r="W5029" s="4">
        <f t="shared" si="162"/>
        <v>2004</v>
      </c>
    </row>
    <row r="5030" spans="19:23" x14ac:dyDescent="0.2">
      <c r="S5030" s="28" t="s">
        <v>363</v>
      </c>
      <c r="T5030" s="5">
        <v>2004</v>
      </c>
      <c r="U5030" s="233">
        <v>38266</v>
      </c>
      <c r="V5030" s="233" t="str">
        <f t="shared" si="161"/>
        <v>1006</v>
      </c>
      <c r="W5030" s="4">
        <f t="shared" si="162"/>
        <v>2004</v>
      </c>
    </row>
    <row r="5031" spans="19:23" x14ac:dyDescent="0.2">
      <c r="S5031" s="28" t="s">
        <v>364</v>
      </c>
      <c r="T5031" s="5">
        <v>2004</v>
      </c>
      <c r="U5031" s="233">
        <v>38267</v>
      </c>
      <c r="V5031" s="233" t="str">
        <f t="shared" si="161"/>
        <v>1007</v>
      </c>
      <c r="W5031" s="4">
        <f t="shared" si="162"/>
        <v>2004</v>
      </c>
    </row>
    <row r="5032" spans="19:23" x14ac:dyDescent="0.2">
      <c r="S5032" s="28" t="s">
        <v>365</v>
      </c>
      <c r="T5032" s="5">
        <v>2004</v>
      </c>
      <c r="U5032" s="233">
        <v>38268</v>
      </c>
      <c r="V5032" s="233" t="str">
        <f t="shared" si="161"/>
        <v>1008</v>
      </c>
      <c r="W5032" s="4">
        <f t="shared" si="162"/>
        <v>2004</v>
      </c>
    </row>
    <row r="5033" spans="19:23" x14ac:dyDescent="0.2">
      <c r="S5033" s="28" t="s">
        <v>366</v>
      </c>
      <c r="T5033" s="5">
        <v>2004</v>
      </c>
      <c r="U5033" s="233">
        <v>38269</v>
      </c>
      <c r="V5033" s="233" t="str">
        <f t="shared" si="161"/>
        <v>1009</v>
      </c>
      <c r="W5033" s="4">
        <f t="shared" si="162"/>
        <v>2004</v>
      </c>
    </row>
    <row r="5034" spans="19:23" x14ac:dyDescent="0.2">
      <c r="S5034" s="28" t="s">
        <v>367</v>
      </c>
      <c r="T5034" s="5">
        <v>2004</v>
      </c>
      <c r="U5034" s="233">
        <v>38270</v>
      </c>
      <c r="V5034" s="233" t="str">
        <f t="shared" si="161"/>
        <v>1010</v>
      </c>
      <c r="W5034" s="4">
        <f t="shared" si="162"/>
        <v>2004</v>
      </c>
    </row>
    <row r="5035" spans="19:23" x14ac:dyDescent="0.2">
      <c r="S5035" s="28" t="s">
        <v>368</v>
      </c>
      <c r="T5035" s="5">
        <v>2004</v>
      </c>
      <c r="U5035" s="233">
        <v>38271</v>
      </c>
      <c r="V5035" s="233" t="str">
        <f t="shared" si="161"/>
        <v>1011</v>
      </c>
      <c r="W5035" s="4">
        <f t="shared" si="162"/>
        <v>2004</v>
      </c>
    </row>
    <row r="5036" spans="19:23" x14ac:dyDescent="0.2">
      <c r="S5036" s="28" t="s">
        <v>369</v>
      </c>
      <c r="T5036" s="5">
        <v>2004</v>
      </c>
      <c r="U5036" s="233">
        <v>38272</v>
      </c>
      <c r="V5036" s="233" t="str">
        <f t="shared" si="161"/>
        <v>1012</v>
      </c>
      <c r="W5036" s="4">
        <f t="shared" si="162"/>
        <v>2004</v>
      </c>
    </row>
    <row r="5037" spans="19:23" x14ac:dyDescent="0.2">
      <c r="S5037" s="28" t="s">
        <v>370</v>
      </c>
      <c r="T5037" s="5">
        <v>2004</v>
      </c>
      <c r="U5037" s="233">
        <v>38273</v>
      </c>
      <c r="V5037" s="233" t="str">
        <f t="shared" si="161"/>
        <v>1013</v>
      </c>
      <c r="W5037" s="4">
        <f t="shared" si="162"/>
        <v>2004</v>
      </c>
    </row>
    <row r="5038" spans="19:23" x14ac:dyDescent="0.2">
      <c r="S5038" s="28" t="s">
        <v>371</v>
      </c>
      <c r="T5038" s="5">
        <v>2004</v>
      </c>
      <c r="U5038" s="233">
        <v>38274</v>
      </c>
      <c r="V5038" s="233" t="str">
        <f t="shared" si="161"/>
        <v>1014</v>
      </c>
      <c r="W5038" s="4">
        <f t="shared" si="162"/>
        <v>2004</v>
      </c>
    </row>
    <row r="5039" spans="19:23" x14ac:dyDescent="0.2">
      <c r="S5039" s="28" t="s">
        <v>372</v>
      </c>
      <c r="T5039" s="5">
        <v>2004</v>
      </c>
      <c r="U5039" s="233">
        <v>38275</v>
      </c>
      <c r="V5039" s="233" t="str">
        <f t="shared" si="161"/>
        <v>1015</v>
      </c>
      <c r="W5039" s="4">
        <f t="shared" si="162"/>
        <v>2004</v>
      </c>
    </row>
    <row r="5040" spans="19:23" x14ac:dyDescent="0.2">
      <c r="S5040" s="28" t="s">
        <v>373</v>
      </c>
      <c r="T5040" s="5">
        <v>2004</v>
      </c>
      <c r="U5040" s="233">
        <v>38276</v>
      </c>
      <c r="V5040" s="233" t="str">
        <f t="shared" si="161"/>
        <v>1016</v>
      </c>
      <c r="W5040" s="4">
        <f t="shared" si="162"/>
        <v>2004</v>
      </c>
    </row>
    <row r="5041" spans="19:23" x14ac:dyDescent="0.2">
      <c r="S5041" s="28" t="s">
        <v>374</v>
      </c>
      <c r="T5041" s="5">
        <v>2004</v>
      </c>
      <c r="U5041" s="233">
        <v>38277</v>
      </c>
      <c r="V5041" s="233" t="str">
        <f t="shared" si="161"/>
        <v>1017</v>
      </c>
      <c r="W5041" s="4">
        <f t="shared" si="162"/>
        <v>2004</v>
      </c>
    </row>
    <row r="5042" spans="19:23" x14ac:dyDescent="0.2">
      <c r="S5042" s="28" t="s">
        <v>375</v>
      </c>
      <c r="T5042" s="5">
        <v>2004</v>
      </c>
      <c r="U5042" s="233">
        <v>38278</v>
      </c>
      <c r="V5042" s="233" t="str">
        <f t="shared" si="161"/>
        <v>1018</v>
      </c>
      <c r="W5042" s="4">
        <f t="shared" si="162"/>
        <v>2004</v>
      </c>
    </row>
    <row r="5043" spans="19:23" x14ac:dyDescent="0.2">
      <c r="S5043" s="28" t="s">
        <v>376</v>
      </c>
      <c r="T5043" s="5">
        <v>2004</v>
      </c>
      <c r="U5043" s="233">
        <v>38279</v>
      </c>
      <c r="V5043" s="233" t="str">
        <f t="shared" si="161"/>
        <v>1019</v>
      </c>
      <c r="W5043" s="4">
        <f t="shared" si="162"/>
        <v>2004</v>
      </c>
    </row>
    <row r="5044" spans="19:23" x14ac:dyDescent="0.2">
      <c r="S5044" s="28" t="s">
        <v>377</v>
      </c>
      <c r="T5044" s="5">
        <v>2004</v>
      </c>
      <c r="U5044" s="233">
        <v>38280</v>
      </c>
      <c r="V5044" s="233" t="str">
        <f t="shared" si="161"/>
        <v>1020</v>
      </c>
      <c r="W5044" s="4">
        <f t="shared" si="162"/>
        <v>2004</v>
      </c>
    </row>
    <row r="5045" spans="19:23" x14ac:dyDescent="0.2">
      <c r="S5045" s="28" t="s">
        <v>378</v>
      </c>
      <c r="T5045" s="5">
        <v>2004</v>
      </c>
      <c r="U5045" s="233">
        <v>38281</v>
      </c>
      <c r="V5045" s="233" t="str">
        <f t="shared" si="161"/>
        <v>1021</v>
      </c>
      <c r="W5045" s="4">
        <f t="shared" si="162"/>
        <v>2004</v>
      </c>
    </row>
    <row r="5046" spans="19:23" x14ac:dyDescent="0.2">
      <c r="S5046" s="28" t="s">
        <v>379</v>
      </c>
      <c r="T5046" s="5">
        <v>2004</v>
      </c>
      <c r="U5046" s="233">
        <v>38282</v>
      </c>
      <c r="V5046" s="233" t="str">
        <f t="shared" si="161"/>
        <v>1022</v>
      </c>
      <c r="W5046" s="4">
        <f t="shared" si="162"/>
        <v>2004</v>
      </c>
    </row>
    <row r="5047" spans="19:23" x14ac:dyDescent="0.2">
      <c r="S5047" s="28" t="s">
        <v>380</v>
      </c>
      <c r="T5047" s="5">
        <v>2004</v>
      </c>
      <c r="U5047" s="233">
        <v>38283</v>
      </c>
      <c r="V5047" s="233" t="str">
        <f t="shared" si="161"/>
        <v>1023</v>
      </c>
      <c r="W5047" s="4">
        <f t="shared" si="162"/>
        <v>2004</v>
      </c>
    </row>
    <row r="5048" spans="19:23" x14ac:dyDescent="0.2">
      <c r="S5048" s="28" t="s">
        <v>381</v>
      </c>
      <c r="T5048" s="5">
        <v>2004</v>
      </c>
      <c r="U5048" s="233">
        <v>38284</v>
      </c>
      <c r="V5048" s="233" t="str">
        <f t="shared" si="161"/>
        <v>1024</v>
      </c>
      <c r="W5048" s="4">
        <f t="shared" si="162"/>
        <v>2004</v>
      </c>
    </row>
    <row r="5049" spans="19:23" x14ac:dyDescent="0.2">
      <c r="S5049" s="28" t="s">
        <v>382</v>
      </c>
      <c r="T5049" s="5">
        <v>2004</v>
      </c>
      <c r="U5049" s="233">
        <v>38285</v>
      </c>
      <c r="V5049" s="233" t="str">
        <f t="shared" si="161"/>
        <v>1025</v>
      </c>
      <c r="W5049" s="4">
        <f t="shared" si="162"/>
        <v>2004</v>
      </c>
    </row>
    <row r="5050" spans="19:23" x14ac:dyDescent="0.2">
      <c r="S5050" s="28" t="s">
        <v>383</v>
      </c>
      <c r="T5050" s="5">
        <v>2004</v>
      </c>
      <c r="U5050" s="233">
        <v>38286</v>
      </c>
      <c r="V5050" s="233" t="str">
        <f t="shared" si="161"/>
        <v>1026</v>
      </c>
      <c r="W5050" s="4">
        <f t="shared" si="162"/>
        <v>2004</v>
      </c>
    </row>
    <row r="5051" spans="19:23" x14ac:dyDescent="0.2">
      <c r="S5051" s="28" t="s">
        <v>384</v>
      </c>
      <c r="T5051" s="5">
        <v>2004</v>
      </c>
      <c r="U5051" s="233">
        <v>38287</v>
      </c>
      <c r="V5051" s="233" t="str">
        <f t="shared" si="161"/>
        <v>1027</v>
      </c>
      <c r="W5051" s="4">
        <f t="shared" si="162"/>
        <v>2004</v>
      </c>
    </row>
    <row r="5052" spans="19:23" x14ac:dyDescent="0.2">
      <c r="S5052" s="28" t="s">
        <v>385</v>
      </c>
      <c r="T5052" s="5">
        <v>2004</v>
      </c>
      <c r="U5052" s="233">
        <v>38288</v>
      </c>
      <c r="V5052" s="233" t="str">
        <f t="shared" si="161"/>
        <v>1028</v>
      </c>
      <c r="W5052" s="4">
        <f t="shared" si="162"/>
        <v>2004</v>
      </c>
    </row>
    <row r="5053" spans="19:23" x14ac:dyDescent="0.2">
      <c r="S5053" s="28" t="s">
        <v>386</v>
      </c>
      <c r="T5053" s="5">
        <v>2004</v>
      </c>
      <c r="U5053" s="233">
        <v>38289</v>
      </c>
      <c r="V5053" s="233" t="str">
        <f t="shared" si="161"/>
        <v>1029</v>
      </c>
      <c r="W5053" s="4">
        <f t="shared" si="162"/>
        <v>2004</v>
      </c>
    </row>
    <row r="5054" spans="19:23" x14ac:dyDescent="0.2">
      <c r="S5054" s="28" t="s">
        <v>387</v>
      </c>
      <c r="T5054" s="5">
        <v>2004</v>
      </c>
      <c r="U5054" s="233">
        <v>38290</v>
      </c>
      <c r="V5054" s="233" t="str">
        <f t="shared" si="161"/>
        <v>1030</v>
      </c>
      <c r="W5054" s="4">
        <f t="shared" si="162"/>
        <v>2004</v>
      </c>
    </row>
    <row r="5055" spans="19:23" x14ac:dyDescent="0.2">
      <c r="S5055" s="28" t="s">
        <v>388</v>
      </c>
      <c r="T5055" s="5">
        <v>2004</v>
      </c>
      <c r="U5055" s="233">
        <v>38291</v>
      </c>
      <c r="V5055" s="233" t="str">
        <f t="shared" si="161"/>
        <v>1031</v>
      </c>
      <c r="W5055" s="4">
        <f t="shared" si="162"/>
        <v>2004</v>
      </c>
    </row>
    <row r="5056" spans="19:23" x14ac:dyDescent="0.2">
      <c r="S5056" s="28" t="s">
        <v>389</v>
      </c>
      <c r="T5056" s="5">
        <v>2004</v>
      </c>
      <c r="U5056" s="233">
        <v>38292</v>
      </c>
      <c r="V5056" s="233" t="str">
        <f t="shared" si="161"/>
        <v>1101</v>
      </c>
      <c r="W5056" s="4">
        <f t="shared" si="162"/>
        <v>2004</v>
      </c>
    </row>
    <row r="5057" spans="19:23" x14ac:dyDescent="0.2">
      <c r="S5057" s="28" t="s">
        <v>390</v>
      </c>
      <c r="T5057" s="5">
        <v>2004</v>
      </c>
      <c r="U5057" s="233">
        <v>38293</v>
      </c>
      <c r="V5057" s="233" t="str">
        <f t="shared" si="161"/>
        <v>1102</v>
      </c>
      <c r="W5057" s="4">
        <f t="shared" si="162"/>
        <v>2004</v>
      </c>
    </row>
    <row r="5058" spans="19:23" x14ac:dyDescent="0.2">
      <c r="S5058" s="28" t="s">
        <v>391</v>
      </c>
      <c r="T5058" s="5">
        <v>2004</v>
      </c>
      <c r="U5058" s="233">
        <v>38294</v>
      </c>
      <c r="V5058" s="233" t="str">
        <f t="shared" si="161"/>
        <v>1103</v>
      </c>
      <c r="W5058" s="4">
        <f t="shared" si="162"/>
        <v>2004</v>
      </c>
    </row>
    <row r="5059" spans="19:23" x14ac:dyDescent="0.2">
      <c r="S5059" s="28" t="s">
        <v>392</v>
      </c>
      <c r="T5059" s="5">
        <v>2004</v>
      </c>
      <c r="U5059" s="233">
        <v>38295</v>
      </c>
      <c r="V5059" s="233" t="str">
        <f t="shared" si="161"/>
        <v>1104</v>
      </c>
      <c r="W5059" s="4">
        <f t="shared" si="162"/>
        <v>2004</v>
      </c>
    </row>
    <row r="5060" spans="19:23" x14ac:dyDescent="0.2">
      <c r="S5060" s="28" t="s">
        <v>393</v>
      </c>
      <c r="T5060" s="5">
        <v>2004</v>
      </c>
      <c r="U5060" s="233">
        <v>38296</v>
      </c>
      <c r="V5060" s="233" t="str">
        <f t="shared" ref="V5060:V5123" si="163">TEXT(MONTH(U5060),"00") &amp;TEXT(DAY(U5060),"00")</f>
        <v>1105</v>
      </c>
      <c r="W5060" s="4">
        <f t="shared" ref="W5060:W5123" si="164">YEAR(U5060)</f>
        <v>2004</v>
      </c>
    </row>
    <row r="5061" spans="19:23" x14ac:dyDescent="0.2">
      <c r="S5061" s="28" t="s">
        <v>394</v>
      </c>
      <c r="T5061" s="5">
        <v>2004</v>
      </c>
      <c r="U5061" s="233">
        <v>38297</v>
      </c>
      <c r="V5061" s="233" t="str">
        <f t="shared" si="163"/>
        <v>1106</v>
      </c>
      <c r="W5061" s="4">
        <f t="shared" si="164"/>
        <v>2004</v>
      </c>
    </row>
    <row r="5062" spans="19:23" x14ac:dyDescent="0.2">
      <c r="S5062" s="28" t="s">
        <v>395</v>
      </c>
      <c r="T5062" s="5">
        <v>2004</v>
      </c>
      <c r="U5062" s="233">
        <v>38298</v>
      </c>
      <c r="V5062" s="233" t="str">
        <f t="shared" si="163"/>
        <v>1107</v>
      </c>
      <c r="W5062" s="4">
        <f t="shared" si="164"/>
        <v>2004</v>
      </c>
    </row>
    <row r="5063" spans="19:23" x14ac:dyDescent="0.2">
      <c r="S5063" s="28" t="s">
        <v>396</v>
      </c>
      <c r="T5063" s="5">
        <v>2004</v>
      </c>
      <c r="U5063" s="233">
        <v>38299</v>
      </c>
      <c r="V5063" s="233" t="str">
        <f t="shared" si="163"/>
        <v>1108</v>
      </c>
      <c r="W5063" s="4">
        <f t="shared" si="164"/>
        <v>2004</v>
      </c>
    </row>
    <row r="5064" spans="19:23" x14ac:dyDescent="0.2">
      <c r="S5064" s="28" t="s">
        <v>397</v>
      </c>
      <c r="T5064" s="5">
        <v>2004</v>
      </c>
      <c r="U5064" s="233">
        <v>38300</v>
      </c>
      <c r="V5064" s="233" t="str">
        <f t="shared" si="163"/>
        <v>1109</v>
      </c>
      <c r="W5064" s="4">
        <f t="shared" si="164"/>
        <v>2004</v>
      </c>
    </row>
    <row r="5065" spans="19:23" x14ac:dyDescent="0.2">
      <c r="S5065" s="28" t="s">
        <v>398</v>
      </c>
      <c r="T5065" s="5">
        <v>2004</v>
      </c>
      <c r="U5065" s="233">
        <v>38301</v>
      </c>
      <c r="V5065" s="233" t="str">
        <f t="shared" si="163"/>
        <v>1110</v>
      </c>
      <c r="W5065" s="4">
        <f t="shared" si="164"/>
        <v>2004</v>
      </c>
    </row>
    <row r="5066" spans="19:23" x14ac:dyDescent="0.2">
      <c r="S5066" s="28" t="s">
        <v>399</v>
      </c>
      <c r="T5066" s="5">
        <v>2004</v>
      </c>
      <c r="U5066" s="233">
        <v>38302</v>
      </c>
      <c r="V5066" s="233" t="str">
        <f t="shared" si="163"/>
        <v>1111</v>
      </c>
      <c r="W5066" s="4">
        <f t="shared" si="164"/>
        <v>2004</v>
      </c>
    </row>
    <row r="5067" spans="19:23" x14ac:dyDescent="0.2">
      <c r="S5067" s="28" t="s">
        <v>400</v>
      </c>
      <c r="T5067" s="5">
        <v>2004</v>
      </c>
      <c r="U5067" s="233">
        <v>38303</v>
      </c>
      <c r="V5067" s="233" t="str">
        <f t="shared" si="163"/>
        <v>1112</v>
      </c>
      <c r="W5067" s="4">
        <f t="shared" si="164"/>
        <v>2004</v>
      </c>
    </row>
    <row r="5068" spans="19:23" x14ac:dyDescent="0.2">
      <c r="S5068" s="28" t="s">
        <v>401</v>
      </c>
      <c r="T5068" s="5">
        <v>2004</v>
      </c>
      <c r="U5068" s="233">
        <v>38304</v>
      </c>
      <c r="V5068" s="233" t="str">
        <f t="shared" si="163"/>
        <v>1113</v>
      </c>
      <c r="W5068" s="4">
        <f t="shared" si="164"/>
        <v>2004</v>
      </c>
    </row>
    <row r="5069" spans="19:23" x14ac:dyDescent="0.2">
      <c r="S5069" s="28" t="s">
        <v>402</v>
      </c>
      <c r="T5069" s="5">
        <v>2004</v>
      </c>
      <c r="U5069" s="233">
        <v>38305</v>
      </c>
      <c r="V5069" s="233" t="str">
        <f t="shared" si="163"/>
        <v>1114</v>
      </c>
      <c r="W5069" s="4">
        <f t="shared" si="164"/>
        <v>2004</v>
      </c>
    </row>
    <row r="5070" spans="19:23" x14ac:dyDescent="0.2">
      <c r="S5070" s="28" t="s">
        <v>403</v>
      </c>
      <c r="T5070" s="5">
        <v>2004</v>
      </c>
      <c r="U5070" s="233">
        <v>38306</v>
      </c>
      <c r="V5070" s="233" t="str">
        <f t="shared" si="163"/>
        <v>1115</v>
      </c>
      <c r="W5070" s="4">
        <f t="shared" si="164"/>
        <v>2004</v>
      </c>
    </row>
    <row r="5071" spans="19:23" x14ac:dyDescent="0.2">
      <c r="S5071" s="28" t="s">
        <v>404</v>
      </c>
      <c r="T5071" s="5">
        <v>2004</v>
      </c>
      <c r="U5071" s="233">
        <v>38307</v>
      </c>
      <c r="V5071" s="233" t="str">
        <f t="shared" si="163"/>
        <v>1116</v>
      </c>
      <c r="W5071" s="4">
        <f t="shared" si="164"/>
        <v>2004</v>
      </c>
    </row>
    <row r="5072" spans="19:23" x14ac:dyDescent="0.2">
      <c r="S5072" s="28" t="s">
        <v>405</v>
      </c>
      <c r="T5072" s="5">
        <v>2004</v>
      </c>
      <c r="U5072" s="233">
        <v>38308</v>
      </c>
      <c r="V5072" s="233" t="str">
        <f t="shared" si="163"/>
        <v>1117</v>
      </c>
      <c r="W5072" s="4">
        <f t="shared" si="164"/>
        <v>2004</v>
      </c>
    </row>
    <row r="5073" spans="19:23" x14ac:dyDescent="0.2">
      <c r="S5073" s="28" t="s">
        <v>406</v>
      </c>
      <c r="T5073" s="5">
        <v>2004</v>
      </c>
      <c r="U5073" s="233">
        <v>38309</v>
      </c>
      <c r="V5073" s="233" t="str">
        <f t="shared" si="163"/>
        <v>1118</v>
      </c>
      <c r="W5073" s="4">
        <f t="shared" si="164"/>
        <v>2004</v>
      </c>
    </row>
    <row r="5074" spans="19:23" x14ac:dyDescent="0.2">
      <c r="S5074" s="28" t="s">
        <v>407</v>
      </c>
      <c r="T5074" s="5">
        <v>2004</v>
      </c>
      <c r="U5074" s="233">
        <v>38310</v>
      </c>
      <c r="V5074" s="233" t="str">
        <f t="shared" si="163"/>
        <v>1119</v>
      </c>
      <c r="W5074" s="4">
        <f t="shared" si="164"/>
        <v>2004</v>
      </c>
    </row>
    <row r="5075" spans="19:23" x14ac:dyDescent="0.2">
      <c r="S5075" s="28" t="s">
        <v>408</v>
      </c>
      <c r="T5075" s="5">
        <v>2004</v>
      </c>
      <c r="U5075" s="233">
        <v>38311</v>
      </c>
      <c r="V5075" s="233" t="str">
        <f t="shared" si="163"/>
        <v>1120</v>
      </c>
      <c r="W5075" s="4">
        <f t="shared" si="164"/>
        <v>2004</v>
      </c>
    </row>
    <row r="5076" spans="19:23" x14ac:dyDescent="0.2">
      <c r="S5076" s="28" t="s">
        <v>409</v>
      </c>
      <c r="T5076" s="5">
        <v>2004</v>
      </c>
      <c r="U5076" s="233">
        <v>38312</v>
      </c>
      <c r="V5076" s="233" t="str">
        <f t="shared" si="163"/>
        <v>1121</v>
      </c>
      <c r="W5076" s="4">
        <f t="shared" si="164"/>
        <v>2004</v>
      </c>
    </row>
    <row r="5077" spans="19:23" x14ac:dyDescent="0.2">
      <c r="S5077" s="28" t="s">
        <v>410</v>
      </c>
      <c r="T5077" s="5">
        <v>2004</v>
      </c>
      <c r="U5077" s="233">
        <v>38313</v>
      </c>
      <c r="V5077" s="233" t="str">
        <f t="shared" si="163"/>
        <v>1122</v>
      </c>
      <c r="W5077" s="4">
        <f t="shared" si="164"/>
        <v>2004</v>
      </c>
    </row>
    <row r="5078" spans="19:23" x14ac:dyDescent="0.2">
      <c r="S5078" s="28" t="s">
        <v>411</v>
      </c>
      <c r="T5078" s="5">
        <v>2004</v>
      </c>
      <c r="U5078" s="233">
        <v>38314</v>
      </c>
      <c r="V5078" s="233" t="str">
        <f t="shared" si="163"/>
        <v>1123</v>
      </c>
      <c r="W5078" s="4">
        <f t="shared" si="164"/>
        <v>2004</v>
      </c>
    </row>
    <row r="5079" spans="19:23" x14ac:dyDescent="0.2">
      <c r="S5079" s="28" t="s">
        <v>412</v>
      </c>
      <c r="T5079" s="5">
        <v>2004</v>
      </c>
      <c r="U5079" s="233">
        <v>38315</v>
      </c>
      <c r="V5079" s="233" t="str">
        <f t="shared" si="163"/>
        <v>1124</v>
      </c>
      <c r="W5079" s="4">
        <f t="shared" si="164"/>
        <v>2004</v>
      </c>
    </row>
    <row r="5080" spans="19:23" x14ac:dyDescent="0.2">
      <c r="S5080" s="28" t="s">
        <v>413</v>
      </c>
      <c r="T5080" s="5">
        <v>2004</v>
      </c>
      <c r="U5080" s="233">
        <v>38316</v>
      </c>
      <c r="V5080" s="233" t="str">
        <f t="shared" si="163"/>
        <v>1125</v>
      </c>
      <c r="W5080" s="4">
        <f t="shared" si="164"/>
        <v>2004</v>
      </c>
    </row>
    <row r="5081" spans="19:23" x14ac:dyDescent="0.2">
      <c r="S5081" s="28" t="s">
        <v>414</v>
      </c>
      <c r="T5081" s="5">
        <v>2004</v>
      </c>
      <c r="U5081" s="233">
        <v>38317</v>
      </c>
      <c r="V5081" s="233" t="str">
        <f t="shared" si="163"/>
        <v>1126</v>
      </c>
      <c r="W5081" s="4">
        <f t="shared" si="164"/>
        <v>2004</v>
      </c>
    </row>
    <row r="5082" spans="19:23" x14ac:dyDescent="0.2">
      <c r="S5082" s="28" t="s">
        <v>415</v>
      </c>
      <c r="T5082" s="5">
        <v>2004</v>
      </c>
      <c r="U5082" s="233">
        <v>38318</v>
      </c>
      <c r="V5082" s="233" t="str">
        <f t="shared" si="163"/>
        <v>1127</v>
      </c>
      <c r="W5082" s="4">
        <f t="shared" si="164"/>
        <v>2004</v>
      </c>
    </row>
    <row r="5083" spans="19:23" x14ac:dyDescent="0.2">
      <c r="S5083" s="28" t="s">
        <v>416</v>
      </c>
      <c r="T5083" s="5">
        <v>2004</v>
      </c>
      <c r="U5083" s="233">
        <v>38319</v>
      </c>
      <c r="V5083" s="233" t="str">
        <f t="shared" si="163"/>
        <v>1128</v>
      </c>
      <c r="W5083" s="4">
        <f t="shared" si="164"/>
        <v>2004</v>
      </c>
    </row>
    <row r="5084" spans="19:23" x14ac:dyDescent="0.2">
      <c r="S5084" s="28" t="s">
        <v>417</v>
      </c>
      <c r="T5084" s="5">
        <v>2004</v>
      </c>
      <c r="U5084" s="233">
        <v>38320</v>
      </c>
      <c r="V5084" s="233" t="str">
        <f t="shared" si="163"/>
        <v>1129</v>
      </c>
      <c r="W5084" s="4">
        <f t="shared" si="164"/>
        <v>2004</v>
      </c>
    </row>
    <row r="5085" spans="19:23" x14ac:dyDescent="0.2">
      <c r="S5085" s="28" t="s">
        <v>418</v>
      </c>
      <c r="T5085" s="5">
        <v>2004</v>
      </c>
      <c r="U5085" s="233">
        <v>38321</v>
      </c>
      <c r="V5085" s="233" t="str">
        <f t="shared" si="163"/>
        <v>1130</v>
      </c>
      <c r="W5085" s="4">
        <f t="shared" si="164"/>
        <v>2004</v>
      </c>
    </row>
    <row r="5086" spans="19:23" x14ac:dyDescent="0.2">
      <c r="S5086" s="28" t="s">
        <v>419</v>
      </c>
      <c r="T5086" s="5">
        <v>2004</v>
      </c>
      <c r="U5086" s="233">
        <v>38322</v>
      </c>
      <c r="V5086" s="233" t="str">
        <f t="shared" si="163"/>
        <v>1201</v>
      </c>
      <c r="W5086" s="4">
        <f t="shared" si="164"/>
        <v>2004</v>
      </c>
    </row>
    <row r="5087" spans="19:23" x14ac:dyDescent="0.2">
      <c r="S5087" s="28" t="s">
        <v>420</v>
      </c>
      <c r="T5087" s="5">
        <v>2004</v>
      </c>
      <c r="U5087" s="233">
        <v>38323</v>
      </c>
      <c r="V5087" s="233" t="str">
        <f t="shared" si="163"/>
        <v>1202</v>
      </c>
      <c r="W5087" s="4">
        <f t="shared" si="164"/>
        <v>2004</v>
      </c>
    </row>
    <row r="5088" spans="19:23" x14ac:dyDescent="0.2">
      <c r="S5088" s="28" t="s">
        <v>421</v>
      </c>
      <c r="T5088" s="5">
        <v>2004</v>
      </c>
      <c r="U5088" s="233">
        <v>38324</v>
      </c>
      <c r="V5088" s="233" t="str">
        <f t="shared" si="163"/>
        <v>1203</v>
      </c>
      <c r="W5088" s="4">
        <f t="shared" si="164"/>
        <v>2004</v>
      </c>
    </row>
    <row r="5089" spans="19:23" x14ac:dyDescent="0.2">
      <c r="S5089" s="28" t="s">
        <v>422</v>
      </c>
      <c r="T5089" s="5">
        <v>2004</v>
      </c>
      <c r="U5089" s="233">
        <v>38325</v>
      </c>
      <c r="V5089" s="233" t="str">
        <f t="shared" si="163"/>
        <v>1204</v>
      </c>
      <c r="W5089" s="4">
        <f t="shared" si="164"/>
        <v>2004</v>
      </c>
    </row>
    <row r="5090" spans="19:23" x14ac:dyDescent="0.2">
      <c r="S5090" s="28" t="s">
        <v>423</v>
      </c>
      <c r="T5090" s="5">
        <v>2004</v>
      </c>
      <c r="U5090" s="233">
        <v>38326</v>
      </c>
      <c r="V5090" s="233" t="str">
        <f t="shared" si="163"/>
        <v>1205</v>
      </c>
      <c r="W5090" s="4">
        <f t="shared" si="164"/>
        <v>2004</v>
      </c>
    </row>
    <row r="5091" spans="19:23" x14ac:dyDescent="0.2">
      <c r="S5091" s="28" t="s">
        <v>424</v>
      </c>
      <c r="T5091" s="5">
        <v>2004</v>
      </c>
      <c r="U5091" s="233">
        <v>38327</v>
      </c>
      <c r="V5091" s="233" t="str">
        <f t="shared" si="163"/>
        <v>1206</v>
      </c>
      <c r="W5091" s="4">
        <f t="shared" si="164"/>
        <v>2004</v>
      </c>
    </row>
    <row r="5092" spans="19:23" x14ac:dyDescent="0.2">
      <c r="S5092" s="28" t="s">
        <v>425</v>
      </c>
      <c r="T5092" s="5">
        <v>2004</v>
      </c>
      <c r="U5092" s="233">
        <v>38328</v>
      </c>
      <c r="V5092" s="233" t="str">
        <f t="shared" si="163"/>
        <v>1207</v>
      </c>
      <c r="W5092" s="4">
        <f t="shared" si="164"/>
        <v>2004</v>
      </c>
    </row>
    <row r="5093" spans="19:23" x14ac:dyDescent="0.2">
      <c r="S5093" s="28" t="s">
        <v>426</v>
      </c>
      <c r="T5093" s="5">
        <v>2004</v>
      </c>
      <c r="U5093" s="233">
        <v>38329</v>
      </c>
      <c r="V5093" s="233" t="str">
        <f t="shared" si="163"/>
        <v>1208</v>
      </c>
      <c r="W5093" s="4">
        <f t="shared" si="164"/>
        <v>2004</v>
      </c>
    </row>
    <row r="5094" spans="19:23" x14ac:dyDescent="0.2">
      <c r="S5094" s="28" t="s">
        <v>427</v>
      </c>
      <c r="T5094" s="5">
        <v>2004</v>
      </c>
      <c r="U5094" s="233">
        <v>38330</v>
      </c>
      <c r="V5094" s="233" t="str">
        <f t="shared" si="163"/>
        <v>1209</v>
      </c>
      <c r="W5094" s="4">
        <f t="shared" si="164"/>
        <v>2004</v>
      </c>
    </row>
    <row r="5095" spans="19:23" x14ac:dyDescent="0.2">
      <c r="S5095" s="28" t="s">
        <v>428</v>
      </c>
      <c r="T5095" s="5">
        <v>2004</v>
      </c>
      <c r="U5095" s="233">
        <v>38331</v>
      </c>
      <c r="V5095" s="233" t="str">
        <f t="shared" si="163"/>
        <v>1210</v>
      </c>
      <c r="W5095" s="4">
        <f t="shared" si="164"/>
        <v>2004</v>
      </c>
    </row>
    <row r="5096" spans="19:23" x14ac:dyDescent="0.2">
      <c r="S5096" s="28" t="s">
        <v>429</v>
      </c>
      <c r="T5096" s="5">
        <v>2004</v>
      </c>
      <c r="U5096" s="233">
        <v>38332</v>
      </c>
      <c r="V5096" s="233" t="str">
        <f t="shared" si="163"/>
        <v>1211</v>
      </c>
      <c r="W5096" s="4">
        <f t="shared" si="164"/>
        <v>2004</v>
      </c>
    </row>
    <row r="5097" spans="19:23" x14ac:dyDescent="0.2">
      <c r="S5097" s="28" t="s">
        <v>430</v>
      </c>
      <c r="T5097" s="5">
        <v>2004</v>
      </c>
      <c r="U5097" s="233">
        <v>38333</v>
      </c>
      <c r="V5097" s="233" t="str">
        <f t="shared" si="163"/>
        <v>1212</v>
      </c>
      <c r="W5097" s="4">
        <f t="shared" si="164"/>
        <v>2004</v>
      </c>
    </row>
    <row r="5098" spans="19:23" x14ac:dyDescent="0.2">
      <c r="S5098" s="28" t="s">
        <v>431</v>
      </c>
      <c r="T5098" s="5">
        <v>2004</v>
      </c>
      <c r="U5098" s="233">
        <v>38334</v>
      </c>
      <c r="V5098" s="233" t="str">
        <f t="shared" si="163"/>
        <v>1213</v>
      </c>
      <c r="W5098" s="4">
        <f t="shared" si="164"/>
        <v>2004</v>
      </c>
    </row>
    <row r="5099" spans="19:23" x14ac:dyDescent="0.2">
      <c r="S5099" s="28" t="s">
        <v>432</v>
      </c>
      <c r="T5099" s="5">
        <v>2004</v>
      </c>
      <c r="U5099" s="233">
        <v>38335</v>
      </c>
      <c r="V5099" s="233" t="str">
        <f t="shared" si="163"/>
        <v>1214</v>
      </c>
      <c r="W5099" s="4">
        <f t="shared" si="164"/>
        <v>2004</v>
      </c>
    </row>
    <row r="5100" spans="19:23" x14ac:dyDescent="0.2">
      <c r="S5100" s="28" t="s">
        <v>433</v>
      </c>
      <c r="T5100" s="5">
        <v>2004</v>
      </c>
      <c r="U5100" s="233">
        <v>38336</v>
      </c>
      <c r="V5100" s="233" t="str">
        <f t="shared" si="163"/>
        <v>1215</v>
      </c>
      <c r="W5100" s="4">
        <f t="shared" si="164"/>
        <v>2004</v>
      </c>
    </row>
    <row r="5101" spans="19:23" x14ac:dyDescent="0.2">
      <c r="S5101" s="28" t="s">
        <v>434</v>
      </c>
      <c r="T5101" s="5">
        <v>2004</v>
      </c>
      <c r="U5101" s="233">
        <v>38337</v>
      </c>
      <c r="V5101" s="233" t="str">
        <f t="shared" si="163"/>
        <v>1216</v>
      </c>
      <c r="W5101" s="4">
        <f t="shared" si="164"/>
        <v>2004</v>
      </c>
    </row>
    <row r="5102" spans="19:23" x14ac:dyDescent="0.2">
      <c r="S5102" s="28" t="s">
        <v>435</v>
      </c>
      <c r="T5102" s="5">
        <v>2004</v>
      </c>
      <c r="U5102" s="233">
        <v>38338</v>
      </c>
      <c r="V5102" s="233" t="str">
        <f t="shared" si="163"/>
        <v>1217</v>
      </c>
      <c r="W5102" s="4">
        <f t="shared" si="164"/>
        <v>2004</v>
      </c>
    </row>
    <row r="5103" spans="19:23" x14ac:dyDescent="0.2">
      <c r="S5103" s="28" t="s">
        <v>436</v>
      </c>
      <c r="T5103" s="5">
        <v>2004</v>
      </c>
      <c r="U5103" s="233">
        <v>38339</v>
      </c>
      <c r="V5103" s="233" t="str">
        <f t="shared" si="163"/>
        <v>1218</v>
      </c>
      <c r="W5103" s="4">
        <f t="shared" si="164"/>
        <v>2004</v>
      </c>
    </row>
    <row r="5104" spans="19:23" x14ac:dyDescent="0.2">
      <c r="S5104" s="28" t="s">
        <v>437</v>
      </c>
      <c r="T5104" s="5">
        <v>2004</v>
      </c>
      <c r="U5104" s="233">
        <v>38340</v>
      </c>
      <c r="V5104" s="233" t="str">
        <f t="shared" si="163"/>
        <v>1219</v>
      </c>
      <c r="W5104" s="4">
        <f t="shared" si="164"/>
        <v>2004</v>
      </c>
    </row>
    <row r="5105" spans="19:23" x14ac:dyDescent="0.2">
      <c r="S5105" s="28" t="s">
        <v>438</v>
      </c>
      <c r="T5105" s="5">
        <v>2004</v>
      </c>
      <c r="U5105" s="233">
        <v>38341</v>
      </c>
      <c r="V5105" s="233" t="str">
        <f t="shared" si="163"/>
        <v>1220</v>
      </c>
      <c r="W5105" s="4">
        <f t="shared" si="164"/>
        <v>2004</v>
      </c>
    </row>
    <row r="5106" spans="19:23" x14ac:dyDescent="0.2">
      <c r="S5106" s="28" t="s">
        <v>439</v>
      </c>
      <c r="T5106" s="5">
        <v>2004</v>
      </c>
      <c r="U5106" s="233">
        <v>38342</v>
      </c>
      <c r="V5106" s="233" t="str">
        <f t="shared" si="163"/>
        <v>1221</v>
      </c>
      <c r="W5106" s="4">
        <f t="shared" si="164"/>
        <v>2004</v>
      </c>
    </row>
    <row r="5107" spans="19:23" x14ac:dyDescent="0.2">
      <c r="S5107" s="28" t="s">
        <v>440</v>
      </c>
      <c r="T5107" s="5">
        <v>2004</v>
      </c>
      <c r="U5107" s="233">
        <v>38343</v>
      </c>
      <c r="V5107" s="233" t="str">
        <f t="shared" si="163"/>
        <v>1222</v>
      </c>
      <c r="W5107" s="4">
        <f t="shared" si="164"/>
        <v>2004</v>
      </c>
    </row>
    <row r="5108" spans="19:23" x14ac:dyDescent="0.2">
      <c r="S5108" s="28" t="s">
        <v>441</v>
      </c>
      <c r="T5108" s="5">
        <v>2004</v>
      </c>
      <c r="U5108" s="233">
        <v>38344</v>
      </c>
      <c r="V5108" s="233" t="str">
        <f t="shared" si="163"/>
        <v>1223</v>
      </c>
      <c r="W5108" s="4">
        <f t="shared" si="164"/>
        <v>2004</v>
      </c>
    </row>
    <row r="5109" spans="19:23" x14ac:dyDescent="0.2">
      <c r="S5109" s="28" t="s">
        <v>442</v>
      </c>
      <c r="T5109" s="5">
        <v>2004</v>
      </c>
      <c r="U5109" s="233">
        <v>38345</v>
      </c>
      <c r="V5109" s="233" t="str">
        <f t="shared" si="163"/>
        <v>1224</v>
      </c>
      <c r="W5109" s="4">
        <f t="shared" si="164"/>
        <v>2004</v>
      </c>
    </row>
    <row r="5110" spans="19:23" x14ac:dyDescent="0.2">
      <c r="S5110" s="28" t="s">
        <v>443</v>
      </c>
      <c r="T5110" s="5">
        <v>2004</v>
      </c>
      <c r="U5110" s="233">
        <v>38346</v>
      </c>
      <c r="V5110" s="233" t="str">
        <f t="shared" si="163"/>
        <v>1225</v>
      </c>
      <c r="W5110" s="4">
        <f t="shared" si="164"/>
        <v>2004</v>
      </c>
    </row>
    <row r="5111" spans="19:23" x14ac:dyDescent="0.2">
      <c r="S5111" s="28" t="s">
        <v>444</v>
      </c>
      <c r="T5111" s="5">
        <v>2004</v>
      </c>
      <c r="U5111" s="233">
        <v>38347</v>
      </c>
      <c r="V5111" s="233" t="str">
        <f t="shared" si="163"/>
        <v>1226</v>
      </c>
      <c r="W5111" s="4">
        <f t="shared" si="164"/>
        <v>2004</v>
      </c>
    </row>
    <row r="5112" spans="19:23" x14ac:dyDescent="0.2">
      <c r="S5112" s="28" t="s">
        <v>445</v>
      </c>
      <c r="T5112" s="5">
        <v>2004</v>
      </c>
      <c r="U5112" s="233">
        <v>38348</v>
      </c>
      <c r="V5112" s="233" t="str">
        <f t="shared" si="163"/>
        <v>1227</v>
      </c>
      <c r="W5112" s="4">
        <f t="shared" si="164"/>
        <v>2004</v>
      </c>
    </row>
    <row r="5113" spans="19:23" x14ac:dyDescent="0.2">
      <c r="S5113" s="28" t="s">
        <v>446</v>
      </c>
      <c r="T5113" s="5">
        <v>2004</v>
      </c>
      <c r="U5113" s="233">
        <v>38349</v>
      </c>
      <c r="V5113" s="233" t="str">
        <f t="shared" si="163"/>
        <v>1228</v>
      </c>
      <c r="W5113" s="4">
        <f t="shared" si="164"/>
        <v>2004</v>
      </c>
    </row>
    <row r="5114" spans="19:23" x14ac:dyDescent="0.2">
      <c r="S5114" s="28" t="s">
        <v>447</v>
      </c>
      <c r="T5114" s="5">
        <v>2004</v>
      </c>
      <c r="U5114" s="233">
        <v>38350</v>
      </c>
      <c r="V5114" s="233" t="str">
        <f t="shared" si="163"/>
        <v>1229</v>
      </c>
      <c r="W5114" s="4">
        <f t="shared" si="164"/>
        <v>2004</v>
      </c>
    </row>
    <row r="5115" spans="19:23" x14ac:dyDescent="0.2">
      <c r="S5115" s="28" t="s">
        <v>448</v>
      </c>
      <c r="T5115" s="5">
        <v>2004</v>
      </c>
      <c r="U5115" s="233">
        <v>38351</v>
      </c>
      <c r="V5115" s="233" t="str">
        <f t="shared" si="163"/>
        <v>1230</v>
      </c>
      <c r="W5115" s="4">
        <f t="shared" si="164"/>
        <v>2004</v>
      </c>
    </row>
    <row r="5116" spans="19:23" x14ac:dyDescent="0.2">
      <c r="S5116" s="28" t="s">
        <v>449</v>
      </c>
      <c r="T5116" s="5">
        <v>2004</v>
      </c>
      <c r="U5116" s="233">
        <v>38352</v>
      </c>
      <c r="V5116" s="233" t="str">
        <f t="shared" si="163"/>
        <v>1231</v>
      </c>
      <c r="W5116" s="4">
        <f t="shared" si="164"/>
        <v>2004</v>
      </c>
    </row>
    <row r="5117" spans="19:23" x14ac:dyDescent="0.2">
      <c r="S5117" s="28" t="s">
        <v>450</v>
      </c>
      <c r="T5117" s="5">
        <v>2005</v>
      </c>
      <c r="U5117" s="233">
        <v>38353</v>
      </c>
      <c r="V5117" s="233" t="str">
        <f t="shared" si="163"/>
        <v>0101</v>
      </c>
      <c r="W5117" s="4">
        <f t="shared" si="164"/>
        <v>2005</v>
      </c>
    </row>
    <row r="5118" spans="19:23" x14ac:dyDescent="0.2">
      <c r="S5118" s="28" t="s">
        <v>90</v>
      </c>
      <c r="T5118" s="5">
        <v>2005</v>
      </c>
      <c r="U5118" s="233">
        <v>38354</v>
      </c>
      <c r="V5118" s="233" t="str">
        <f t="shared" si="163"/>
        <v>0102</v>
      </c>
      <c r="W5118" s="4">
        <f t="shared" si="164"/>
        <v>2005</v>
      </c>
    </row>
    <row r="5119" spans="19:23" x14ac:dyDescent="0.2">
      <c r="S5119" s="28" t="s">
        <v>91</v>
      </c>
      <c r="T5119" s="5">
        <v>2005</v>
      </c>
      <c r="U5119" s="233">
        <v>38355</v>
      </c>
      <c r="V5119" s="233" t="str">
        <f t="shared" si="163"/>
        <v>0103</v>
      </c>
      <c r="W5119" s="4">
        <f t="shared" si="164"/>
        <v>2005</v>
      </c>
    </row>
    <row r="5120" spans="19:23" x14ac:dyDescent="0.2">
      <c r="S5120" s="28" t="s">
        <v>92</v>
      </c>
      <c r="T5120" s="5">
        <v>2005</v>
      </c>
      <c r="U5120" s="233">
        <v>38356</v>
      </c>
      <c r="V5120" s="233" t="str">
        <f t="shared" si="163"/>
        <v>0104</v>
      </c>
      <c r="W5120" s="4">
        <f t="shared" si="164"/>
        <v>2005</v>
      </c>
    </row>
    <row r="5121" spans="19:23" x14ac:dyDescent="0.2">
      <c r="S5121" s="28" t="s">
        <v>93</v>
      </c>
      <c r="T5121" s="5">
        <v>2005</v>
      </c>
      <c r="U5121" s="233">
        <v>38357</v>
      </c>
      <c r="V5121" s="233" t="str">
        <f t="shared" si="163"/>
        <v>0105</v>
      </c>
      <c r="W5121" s="4">
        <f t="shared" si="164"/>
        <v>2005</v>
      </c>
    </row>
    <row r="5122" spans="19:23" x14ac:dyDescent="0.2">
      <c r="S5122" s="28" t="s">
        <v>94</v>
      </c>
      <c r="T5122" s="5">
        <v>2005</v>
      </c>
      <c r="U5122" s="233">
        <v>38358</v>
      </c>
      <c r="V5122" s="233" t="str">
        <f t="shared" si="163"/>
        <v>0106</v>
      </c>
      <c r="W5122" s="4">
        <f t="shared" si="164"/>
        <v>2005</v>
      </c>
    </row>
    <row r="5123" spans="19:23" x14ac:dyDescent="0.2">
      <c r="S5123" s="28" t="s">
        <v>95</v>
      </c>
      <c r="T5123" s="5">
        <v>2005</v>
      </c>
      <c r="U5123" s="233">
        <v>38359</v>
      </c>
      <c r="V5123" s="233" t="str">
        <f t="shared" si="163"/>
        <v>0107</v>
      </c>
      <c r="W5123" s="4">
        <f t="shared" si="164"/>
        <v>2005</v>
      </c>
    </row>
    <row r="5124" spans="19:23" x14ac:dyDescent="0.2">
      <c r="S5124" s="28" t="s">
        <v>96</v>
      </c>
      <c r="T5124" s="5">
        <v>2005</v>
      </c>
      <c r="U5124" s="233">
        <v>38360</v>
      </c>
      <c r="V5124" s="233" t="str">
        <f t="shared" ref="V5124:V5187" si="165">TEXT(MONTH(U5124),"00") &amp;TEXT(DAY(U5124),"00")</f>
        <v>0108</v>
      </c>
      <c r="W5124" s="4">
        <f t="shared" ref="W5124:W5187" si="166">YEAR(U5124)</f>
        <v>2005</v>
      </c>
    </row>
    <row r="5125" spans="19:23" x14ac:dyDescent="0.2">
      <c r="S5125" s="28" t="s">
        <v>97</v>
      </c>
      <c r="T5125" s="5">
        <v>2005</v>
      </c>
      <c r="U5125" s="233">
        <v>38361</v>
      </c>
      <c r="V5125" s="233" t="str">
        <f t="shared" si="165"/>
        <v>0109</v>
      </c>
      <c r="W5125" s="4">
        <f t="shared" si="166"/>
        <v>2005</v>
      </c>
    </row>
    <row r="5126" spans="19:23" x14ac:dyDescent="0.2">
      <c r="S5126" s="28" t="s">
        <v>98</v>
      </c>
      <c r="T5126" s="5">
        <v>2005</v>
      </c>
      <c r="U5126" s="233">
        <v>38362</v>
      </c>
      <c r="V5126" s="233" t="str">
        <f t="shared" si="165"/>
        <v>0110</v>
      </c>
      <c r="W5126" s="4">
        <f t="shared" si="166"/>
        <v>2005</v>
      </c>
    </row>
    <row r="5127" spans="19:23" x14ac:dyDescent="0.2">
      <c r="S5127" s="28" t="s">
        <v>99</v>
      </c>
      <c r="T5127" s="5">
        <v>2005</v>
      </c>
      <c r="U5127" s="233">
        <v>38363</v>
      </c>
      <c r="V5127" s="233" t="str">
        <f t="shared" si="165"/>
        <v>0111</v>
      </c>
      <c r="W5127" s="4">
        <f t="shared" si="166"/>
        <v>2005</v>
      </c>
    </row>
    <row r="5128" spans="19:23" x14ac:dyDescent="0.2">
      <c r="S5128" s="28" t="s">
        <v>100</v>
      </c>
      <c r="T5128" s="5">
        <v>2005</v>
      </c>
      <c r="U5128" s="233">
        <v>38364</v>
      </c>
      <c r="V5128" s="233" t="str">
        <f t="shared" si="165"/>
        <v>0112</v>
      </c>
      <c r="W5128" s="4">
        <f t="shared" si="166"/>
        <v>2005</v>
      </c>
    </row>
    <row r="5129" spans="19:23" x14ac:dyDescent="0.2">
      <c r="S5129" s="28" t="s">
        <v>101</v>
      </c>
      <c r="T5129" s="5">
        <v>2005</v>
      </c>
      <c r="U5129" s="233">
        <v>38365</v>
      </c>
      <c r="V5129" s="233" t="str">
        <f t="shared" si="165"/>
        <v>0113</v>
      </c>
      <c r="W5129" s="4">
        <f t="shared" si="166"/>
        <v>2005</v>
      </c>
    </row>
    <row r="5130" spans="19:23" x14ac:dyDescent="0.2">
      <c r="S5130" s="28" t="s">
        <v>102</v>
      </c>
      <c r="T5130" s="5">
        <v>2005</v>
      </c>
      <c r="U5130" s="233">
        <v>38366</v>
      </c>
      <c r="V5130" s="233" t="str">
        <f t="shared" si="165"/>
        <v>0114</v>
      </c>
      <c r="W5130" s="4">
        <f t="shared" si="166"/>
        <v>2005</v>
      </c>
    </row>
    <row r="5131" spans="19:23" x14ac:dyDescent="0.2">
      <c r="S5131" s="28" t="s">
        <v>103</v>
      </c>
      <c r="T5131" s="5">
        <v>2005</v>
      </c>
      <c r="U5131" s="233">
        <v>38367</v>
      </c>
      <c r="V5131" s="233" t="str">
        <f t="shared" si="165"/>
        <v>0115</v>
      </c>
      <c r="W5131" s="4">
        <f t="shared" si="166"/>
        <v>2005</v>
      </c>
    </row>
    <row r="5132" spans="19:23" x14ac:dyDescent="0.2">
      <c r="S5132" s="28" t="s">
        <v>104</v>
      </c>
      <c r="T5132" s="5">
        <v>2005</v>
      </c>
      <c r="U5132" s="233">
        <v>38368</v>
      </c>
      <c r="V5132" s="233" t="str">
        <f t="shared" si="165"/>
        <v>0116</v>
      </c>
      <c r="W5132" s="4">
        <f t="shared" si="166"/>
        <v>2005</v>
      </c>
    </row>
    <row r="5133" spans="19:23" x14ac:dyDescent="0.2">
      <c r="S5133" s="28" t="s">
        <v>105</v>
      </c>
      <c r="T5133" s="5">
        <v>2005</v>
      </c>
      <c r="U5133" s="233">
        <v>38369</v>
      </c>
      <c r="V5133" s="233" t="str">
        <f t="shared" si="165"/>
        <v>0117</v>
      </c>
      <c r="W5133" s="4">
        <f t="shared" si="166"/>
        <v>2005</v>
      </c>
    </row>
    <row r="5134" spans="19:23" x14ac:dyDescent="0.2">
      <c r="S5134" s="28" t="s">
        <v>106</v>
      </c>
      <c r="T5134" s="5">
        <v>2005</v>
      </c>
      <c r="U5134" s="233">
        <v>38370</v>
      </c>
      <c r="V5134" s="233" t="str">
        <f t="shared" si="165"/>
        <v>0118</v>
      </c>
      <c r="W5134" s="4">
        <f t="shared" si="166"/>
        <v>2005</v>
      </c>
    </row>
    <row r="5135" spans="19:23" x14ac:dyDescent="0.2">
      <c r="S5135" s="28" t="s">
        <v>107</v>
      </c>
      <c r="T5135" s="5">
        <v>2005</v>
      </c>
      <c r="U5135" s="233">
        <v>38371</v>
      </c>
      <c r="V5135" s="233" t="str">
        <f t="shared" si="165"/>
        <v>0119</v>
      </c>
      <c r="W5135" s="4">
        <f t="shared" si="166"/>
        <v>2005</v>
      </c>
    </row>
    <row r="5136" spans="19:23" x14ac:dyDescent="0.2">
      <c r="S5136" s="28" t="s">
        <v>108</v>
      </c>
      <c r="T5136" s="5">
        <v>2005</v>
      </c>
      <c r="U5136" s="233">
        <v>38372</v>
      </c>
      <c r="V5136" s="233" t="str">
        <f t="shared" si="165"/>
        <v>0120</v>
      </c>
      <c r="W5136" s="4">
        <f t="shared" si="166"/>
        <v>2005</v>
      </c>
    </row>
    <row r="5137" spans="19:23" x14ac:dyDescent="0.2">
      <c r="S5137" s="28" t="s">
        <v>109</v>
      </c>
      <c r="T5137" s="5">
        <v>2005</v>
      </c>
      <c r="U5137" s="233">
        <v>38373</v>
      </c>
      <c r="V5137" s="233" t="str">
        <f t="shared" si="165"/>
        <v>0121</v>
      </c>
      <c r="W5137" s="4">
        <f t="shared" si="166"/>
        <v>2005</v>
      </c>
    </row>
    <row r="5138" spans="19:23" x14ac:dyDescent="0.2">
      <c r="S5138" s="28" t="s">
        <v>110</v>
      </c>
      <c r="T5138" s="5">
        <v>2005</v>
      </c>
      <c r="U5138" s="233">
        <v>38374</v>
      </c>
      <c r="V5138" s="233" t="str">
        <f t="shared" si="165"/>
        <v>0122</v>
      </c>
      <c r="W5138" s="4">
        <f t="shared" si="166"/>
        <v>2005</v>
      </c>
    </row>
    <row r="5139" spans="19:23" x14ac:dyDescent="0.2">
      <c r="S5139" s="28" t="s">
        <v>111</v>
      </c>
      <c r="T5139" s="5">
        <v>2005</v>
      </c>
      <c r="U5139" s="233">
        <v>38375</v>
      </c>
      <c r="V5139" s="233" t="str">
        <f t="shared" si="165"/>
        <v>0123</v>
      </c>
      <c r="W5139" s="4">
        <f t="shared" si="166"/>
        <v>2005</v>
      </c>
    </row>
    <row r="5140" spans="19:23" x14ac:dyDescent="0.2">
      <c r="S5140" s="28" t="s">
        <v>112</v>
      </c>
      <c r="T5140" s="5">
        <v>2005</v>
      </c>
      <c r="U5140" s="233">
        <v>38376</v>
      </c>
      <c r="V5140" s="233" t="str">
        <f t="shared" si="165"/>
        <v>0124</v>
      </c>
      <c r="W5140" s="4">
        <f t="shared" si="166"/>
        <v>2005</v>
      </c>
    </row>
    <row r="5141" spans="19:23" x14ac:dyDescent="0.2">
      <c r="S5141" s="28" t="s">
        <v>113</v>
      </c>
      <c r="T5141" s="5">
        <v>2005</v>
      </c>
      <c r="U5141" s="233">
        <v>38377</v>
      </c>
      <c r="V5141" s="233" t="str">
        <f t="shared" si="165"/>
        <v>0125</v>
      </c>
      <c r="W5141" s="4">
        <f t="shared" si="166"/>
        <v>2005</v>
      </c>
    </row>
    <row r="5142" spans="19:23" x14ac:dyDescent="0.2">
      <c r="S5142" s="28" t="s">
        <v>114</v>
      </c>
      <c r="T5142" s="5">
        <v>2005</v>
      </c>
      <c r="U5142" s="233">
        <v>38378</v>
      </c>
      <c r="V5142" s="233" t="str">
        <f t="shared" si="165"/>
        <v>0126</v>
      </c>
      <c r="W5142" s="4">
        <f t="shared" si="166"/>
        <v>2005</v>
      </c>
    </row>
    <row r="5143" spans="19:23" x14ac:dyDescent="0.2">
      <c r="S5143" s="28" t="s">
        <v>115</v>
      </c>
      <c r="T5143" s="5">
        <v>2005</v>
      </c>
      <c r="U5143" s="233">
        <v>38379</v>
      </c>
      <c r="V5143" s="233" t="str">
        <f t="shared" si="165"/>
        <v>0127</v>
      </c>
      <c r="W5143" s="4">
        <f t="shared" si="166"/>
        <v>2005</v>
      </c>
    </row>
    <row r="5144" spans="19:23" x14ac:dyDescent="0.2">
      <c r="S5144" s="28" t="s">
        <v>116</v>
      </c>
      <c r="T5144" s="5">
        <v>2005</v>
      </c>
      <c r="U5144" s="233">
        <v>38380</v>
      </c>
      <c r="V5144" s="233" t="str">
        <f t="shared" si="165"/>
        <v>0128</v>
      </c>
      <c r="W5144" s="4">
        <f t="shared" si="166"/>
        <v>2005</v>
      </c>
    </row>
    <row r="5145" spans="19:23" x14ac:dyDescent="0.2">
      <c r="S5145" s="28" t="s">
        <v>117</v>
      </c>
      <c r="T5145" s="5">
        <v>2005</v>
      </c>
      <c r="U5145" s="233">
        <v>38381</v>
      </c>
      <c r="V5145" s="233" t="str">
        <f t="shared" si="165"/>
        <v>0129</v>
      </c>
      <c r="W5145" s="4">
        <f t="shared" si="166"/>
        <v>2005</v>
      </c>
    </row>
    <row r="5146" spans="19:23" x14ac:dyDescent="0.2">
      <c r="S5146" s="28" t="s">
        <v>118</v>
      </c>
      <c r="T5146" s="5">
        <v>2005</v>
      </c>
      <c r="U5146" s="233">
        <v>38382</v>
      </c>
      <c r="V5146" s="233" t="str">
        <f t="shared" si="165"/>
        <v>0130</v>
      </c>
      <c r="W5146" s="4">
        <f t="shared" si="166"/>
        <v>2005</v>
      </c>
    </row>
    <row r="5147" spans="19:23" x14ac:dyDescent="0.2">
      <c r="S5147" s="28" t="s">
        <v>119</v>
      </c>
      <c r="T5147" s="5">
        <v>2005</v>
      </c>
      <c r="U5147" s="233">
        <v>38383</v>
      </c>
      <c r="V5147" s="233" t="str">
        <f t="shared" si="165"/>
        <v>0131</v>
      </c>
      <c r="W5147" s="4">
        <f t="shared" si="166"/>
        <v>2005</v>
      </c>
    </row>
    <row r="5148" spans="19:23" x14ac:dyDescent="0.2">
      <c r="S5148" s="28" t="s">
        <v>120</v>
      </c>
      <c r="T5148" s="5">
        <v>2005</v>
      </c>
      <c r="U5148" s="233">
        <v>38384</v>
      </c>
      <c r="V5148" s="233" t="str">
        <f t="shared" si="165"/>
        <v>0201</v>
      </c>
      <c r="W5148" s="4">
        <f t="shared" si="166"/>
        <v>2005</v>
      </c>
    </row>
    <row r="5149" spans="19:23" x14ac:dyDescent="0.2">
      <c r="S5149" s="28" t="s">
        <v>121</v>
      </c>
      <c r="T5149" s="5">
        <v>2005</v>
      </c>
      <c r="U5149" s="233">
        <v>38385</v>
      </c>
      <c r="V5149" s="233" t="str">
        <f t="shared" si="165"/>
        <v>0202</v>
      </c>
      <c r="W5149" s="4">
        <f t="shared" si="166"/>
        <v>2005</v>
      </c>
    </row>
    <row r="5150" spans="19:23" x14ac:dyDescent="0.2">
      <c r="S5150" s="28" t="s">
        <v>122</v>
      </c>
      <c r="T5150" s="5">
        <v>2005</v>
      </c>
      <c r="U5150" s="233">
        <v>38386</v>
      </c>
      <c r="V5150" s="233" t="str">
        <f t="shared" si="165"/>
        <v>0203</v>
      </c>
      <c r="W5150" s="4">
        <f t="shared" si="166"/>
        <v>2005</v>
      </c>
    </row>
    <row r="5151" spans="19:23" x14ac:dyDescent="0.2">
      <c r="S5151" s="28" t="s">
        <v>123</v>
      </c>
      <c r="T5151" s="5">
        <v>2005</v>
      </c>
      <c r="U5151" s="233">
        <v>38387</v>
      </c>
      <c r="V5151" s="233" t="str">
        <f t="shared" si="165"/>
        <v>0204</v>
      </c>
      <c r="W5151" s="4">
        <f t="shared" si="166"/>
        <v>2005</v>
      </c>
    </row>
    <row r="5152" spans="19:23" x14ac:dyDescent="0.2">
      <c r="S5152" s="28" t="s">
        <v>124</v>
      </c>
      <c r="T5152" s="5">
        <v>2005</v>
      </c>
      <c r="U5152" s="233">
        <v>38388</v>
      </c>
      <c r="V5152" s="233" t="str">
        <f t="shared" si="165"/>
        <v>0205</v>
      </c>
      <c r="W5152" s="4">
        <f t="shared" si="166"/>
        <v>2005</v>
      </c>
    </row>
    <row r="5153" spans="19:23" x14ac:dyDescent="0.2">
      <c r="S5153" s="28" t="s">
        <v>125</v>
      </c>
      <c r="T5153" s="5">
        <v>2005</v>
      </c>
      <c r="U5153" s="233">
        <v>38389</v>
      </c>
      <c r="V5153" s="233" t="str">
        <f t="shared" si="165"/>
        <v>0206</v>
      </c>
      <c r="W5153" s="4">
        <f t="shared" si="166"/>
        <v>2005</v>
      </c>
    </row>
    <row r="5154" spans="19:23" x14ac:dyDescent="0.2">
      <c r="S5154" s="28" t="s">
        <v>126</v>
      </c>
      <c r="T5154" s="5">
        <v>2005</v>
      </c>
      <c r="U5154" s="233">
        <v>38390</v>
      </c>
      <c r="V5154" s="233" t="str">
        <f t="shared" si="165"/>
        <v>0207</v>
      </c>
      <c r="W5154" s="4">
        <f t="shared" si="166"/>
        <v>2005</v>
      </c>
    </row>
    <row r="5155" spans="19:23" x14ac:dyDescent="0.2">
      <c r="S5155" s="28" t="s">
        <v>86</v>
      </c>
      <c r="T5155" s="5">
        <v>2005</v>
      </c>
      <c r="U5155" s="233">
        <v>38391</v>
      </c>
      <c r="V5155" s="233" t="str">
        <f t="shared" si="165"/>
        <v>0208</v>
      </c>
      <c r="W5155" s="4">
        <f t="shared" si="166"/>
        <v>2005</v>
      </c>
    </row>
    <row r="5156" spans="19:23" x14ac:dyDescent="0.2">
      <c r="S5156" s="28" t="s">
        <v>87</v>
      </c>
      <c r="T5156" s="5">
        <v>2005</v>
      </c>
      <c r="U5156" s="233">
        <v>38392</v>
      </c>
      <c r="V5156" s="233" t="str">
        <f t="shared" si="165"/>
        <v>0209</v>
      </c>
      <c r="W5156" s="4">
        <f t="shared" si="166"/>
        <v>2005</v>
      </c>
    </row>
    <row r="5157" spans="19:23" x14ac:dyDescent="0.2">
      <c r="S5157" s="28" t="s">
        <v>88</v>
      </c>
      <c r="T5157" s="5">
        <v>2005</v>
      </c>
      <c r="U5157" s="233">
        <v>38393</v>
      </c>
      <c r="V5157" s="233" t="str">
        <f t="shared" si="165"/>
        <v>0210</v>
      </c>
      <c r="W5157" s="4">
        <f t="shared" si="166"/>
        <v>2005</v>
      </c>
    </row>
    <row r="5158" spans="19:23" x14ac:dyDescent="0.2">
      <c r="S5158" s="28" t="s">
        <v>89</v>
      </c>
      <c r="T5158" s="5">
        <v>2005</v>
      </c>
      <c r="U5158" s="233">
        <v>38394</v>
      </c>
      <c r="V5158" s="233" t="str">
        <f t="shared" si="165"/>
        <v>0211</v>
      </c>
      <c r="W5158" s="4">
        <f t="shared" si="166"/>
        <v>2005</v>
      </c>
    </row>
    <row r="5159" spans="19:23" x14ac:dyDescent="0.2">
      <c r="S5159" s="28" t="s">
        <v>127</v>
      </c>
      <c r="T5159" s="5">
        <v>2005</v>
      </c>
      <c r="U5159" s="233">
        <v>38395</v>
      </c>
      <c r="V5159" s="233" t="str">
        <f t="shared" si="165"/>
        <v>0212</v>
      </c>
      <c r="W5159" s="4">
        <f t="shared" si="166"/>
        <v>2005</v>
      </c>
    </row>
    <row r="5160" spans="19:23" x14ac:dyDescent="0.2">
      <c r="S5160" s="28" t="s">
        <v>128</v>
      </c>
      <c r="T5160" s="5">
        <v>2005</v>
      </c>
      <c r="U5160" s="233">
        <v>38396</v>
      </c>
      <c r="V5160" s="233" t="str">
        <f t="shared" si="165"/>
        <v>0213</v>
      </c>
      <c r="W5160" s="4">
        <f t="shared" si="166"/>
        <v>2005</v>
      </c>
    </row>
    <row r="5161" spans="19:23" x14ac:dyDescent="0.2">
      <c r="S5161" s="28" t="s">
        <v>129</v>
      </c>
      <c r="T5161" s="5">
        <v>2005</v>
      </c>
      <c r="U5161" s="233">
        <v>38397</v>
      </c>
      <c r="V5161" s="233" t="str">
        <f t="shared" si="165"/>
        <v>0214</v>
      </c>
      <c r="W5161" s="4">
        <f t="shared" si="166"/>
        <v>2005</v>
      </c>
    </row>
    <row r="5162" spans="19:23" x14ac:dyDescent="0.2">
      <c r="S5162" s="28" t="s">
        <v>130</v>
      </c>
      <c r="T5162" s="5">
        <v>2005</v>
      </c>
      <c r="U5162" s="233">
        <v>38398</v>
      </c>
      <c r="V5162" s="233" t="str">
        <f t="shared" si="165"/>
        <v>0215</v>
      </c>
      <c r="W5162" s="4">
        <f t="shared" si="166"/>
        <v>2005</v>
      </c>
    </row>
    <row r="5163" spans="19:23" x14ac:dyDescent="0.2">
      <c r="S5163" s="28" t="s">
        <v>131</v>
      </c>
      <c r="T5163" s="5">
        <v>2005</v>
      </c>
      <c r="U5163" s="233">
        <v>38399</v>
      </c>
      <c r="V5163" s="233" t="str">
        <f t="shared" si="165"/>
        <v>0216</v>
      </c>
      <c r="W5163" s="4">
        <f t="shared" si="166"/>
        <v>2005</v>
      </c>
    </row>
    <row r="5164" spans="19:23" x14ac:dyDescent="0.2">
      <c r="S5164" s="28" t="s">
        <v>132</v>
      </c>
      <c r="T5164" s="5">
        <v>2005</v>
      </c>
      <c r="U5164" s="233">
        <v>38400</v>
      </c>
      <c r="V5164" s="233" t="str">
        <f t="shared" si="165"/>
        <v>0217</v>
      </c>
      <c r="W5164" s="4">
        <f t="shared" si="166"/>
        <v>2005</v>
      </c>
    </row>
    <row r="5165" spans="19:23" x14ac:dyDescent="0.2">
      <c r="S5165" s="28" t="s">
        <v>133</v>
      </c>
      <c r="T5165" s="5">
        <v>2005</v>
      </c>
      <c r="U5165" s="233">
        <v>38401</v>
      </c>
      <c r="V5165" s="233" t="str">
        <f t="shared" si="165"/>
        <v>0218</v>
      </c>
      <c r="W5165" s="4">
        <f t="shared" si="166"/>
        <v>2005</v>
      </c>
    </row>
    <row r="5166" spans="19:23" x14ac:dyDescent="0.2">
      <c r="S5166" s="28" t="s">
        <v>134</v>
      </c>
      <c r="T5166" s="5">
        <v>2005</v>
      </c>
      <c r="U5166" s="233">
        <v>38402</v>
      </c>
      <c r="V5166" s="233" t="str">
        <f t="shared" si="165"/>
        <v>0219</v>
      </c>
      <c r="W5166" s="4">
        <f t="shared" si="166"/>
        <v>2005</v>
      </c>
    </row>
    <row r="5167" spans="19:23" x14ac:dyDescent="0.2">
      <c r="S5167" s="28" t="s">
        <v>135</v>
      </c>
      <c r="T5167" s="5">
        <v>2005</v>
      </c>
      <c r="U5167" s="233">
        <v>38403</v>
      </c>
      <c r="V5167" s="233" t="str">
        <f t="shared" si="165"/>
        <v>0220</v>
      </c>
      <c r="W5167" s="4">
        <f t="shared" si="166"/>
        <v>2005</v>
      </c>
    </row>
    <row r="5168" spans="19:23" x14ac:dyDescent="0.2">
      <c r="S5168" s="28" t="s">
        <v>136</v>
      </c>
      <c r="T5168" s="5">
        <v>2005</v>
      </c>
      <c r="U5168" s="233">
        <v>38404</v>
      </c>
      <c r="V5168" s="233" t="str">
        <f t="shared" si="165"/>
        <v>0221</v>
      </c>
      <c r="W5168" s="4">
        <f t="shared" si="166"/>
        <v>2005</v>
      </c>
    </row>
    <row r="5169" spans="19:23" x14ac:dyDescent="0.2">
      <c r="S5169" s="28" t="s">
        <v>137</v>
      </c>
      <c r="T5169" s="5">
        <v>2005</v>
      </c>
      <c r="U5169" s="233">
        <v>38405</v>
      </c>
      <c r="V5169" s="233" t="str">
        <f t="shared" si="165"/>
        <v>0222</v>
      </c>
      <c r="W5169" s="4">
        <f t="shared" si="166"/>
        <v>2005</v>
      </c>
    </row>
    <row r="5170" spans="19:23" x14ac:dyDescent="0.2">
      <c r="S5170" s="28" t="s">
        <v>138</v>
      </c>
      <c r="T5170" s="5">
        <v>2005</v>
      </c>
      <c r="U5170" s="233">
        <v>38406</v>
      </c>
      <c r="V5170" s="233" t="str">
        <f t="shared" si="165"/>
        <v>0223</v>
      </c>
      <c r="W5170" s="4">
        <f t="shared" si="166"/>
        <v>2005</v>
      </c>
    </row>
    <row r="5171" spans="19:23" x14ac:dyDescent="0.2">
      <c r="S5171" s="28" t="s">
        <v>139</v>
      </c>
      <c r="T5171" s="5">
        <v>2005</v>
      </c>
      <c r="U5171" s="233">
        <v>38407</v>
      </c>
      <c r="V5171" s="233" t="str">
        <f t="shared" si="165"/>
        <v>0224</v>
      </c>
      <c r="W5171" s="4">
        <f t="shared" si="166"/>
        <v>2005</v>
      </c>
    </row>
    <row r="5172" spans="19:23" x14ac:dyDescent="0.2">
      <c r="S5172" s="28" t="s">
        <v>140</v>
      </c>
      <c r="T5172" s="5">
        <v>2005</v>
      </c>
      <c r="U5172" s="233">
        <v>38408</v>
      </c>
      <c r="V5172" s="233" t="str">
        <f t="shared" si="165"/>
        <v>0225</v>
      </c>
      <c r="W5172" s="4">
        <f t="shared" si="166"/>
        <v>2005</v>
      </c>
    </row>
    <row r="5173" spans="19:23" x14ac:dyDescent="0.2">
      <c r="S5173" s="28" t="s">
        <v>141</v>
      </c>
      <c r="T5173" s="5">
        <v>2005</v>
      </c>
      <c r="U5173" s="233">
        <v>38409</v>
      </c>
      <c r="V5173" s="233" t="str">
        <f t="shared" si="165"/>
        <v>0226</v>
      </c>
      <c r="W5173" s="4">
        <f t="shared" si="166"/>
        <v>2005</v>
      </c>
    </row>
    <row r="5174" spans="19:23" x14ac:dyDescent="0.2">
      <c r="S5174" s="28" t="s">
        <v>142</v>
      </c>
      <c r="T5174" s="5">
        <v>2005</v>
      </c>
      <c r="U5174" s="233">
        <v>38410</v>
      </c>
      <c r="V5174" s="233" t="str">
        <f t="shared" si="165"/>
        <v>0227</v>
      </c>
      <c r="W5174" s="4">
        <f t="shared" si="166"/>
        <v>2005</v>
      </c>
    </row>
    <row r="5175" spans="19:23" x14ac:dyDescent="0.2">
      <c r="S5175" s="28" t="s">
        <v>143</v>
      </c>
      <c r="T5175" s="5">
        <v>2005</v>
      </c>
      <c r="U5175" s="233">
        <v>38411</v>
      </c>
      <c r="V5175" s="233" t="str">
        <f t="shared" si="165"/>
        <v>0228</v>
      </c>
      <c r="W5175" s="4">
        <f t="shared" si="166"/>
        <v>2005</v>
      </c>
    </row>
    <row r="5176" spans="19:23" x14ac:dyDescent="0.2">
      <c r="S5176" s="28" t="s">
        <v>144</v>
      </c>
      <c r="T5176" s="5">
        <v>2005</v>
      </c>
      <c r="U5176" s="233">
        <v>38412</v>
      </c>
      <c r="V5176" s="233" t="str">
        <f t="shared" si="165"/>
        <v>0301</v>
      </c>
      <c r="W5176" s="4">
        <f t="shared" si="166"/>
        <v>2005</v>
      </c>
    </row>
    <row r="5177" spans="19:23" x14ac:dyDescent="0.2">
      <c r="S5177" s="28" t="s">
        <v>145</v>
      </c>
      <c r="T5177" s="5">
        <v>2005</v>
      </c>
      <c r="U5177" s="233">
        <v>38413</v>
      </c>
      <c r="V5177" s="233" t="str">
        <f t="shared" si="165"/>
        <v>0302</v>
      </c>
      <c r="W5177" s="4">
        <f t="shared" si="166"/>
        <v>2005</v>
      </c>
    </row>
    <row r="5178" spans="19:23" x14ac:dyDescent="0.2">
      <c r="S5178" s="28" t="s">
        <v>146</v>
      </c>
      <c r="T5178" s="5">
        <v>2005</v>
      </c>
      <c r="U5178" s="233">
        <v>38414</v>
      </c>
      <c r="V5178" s="233" t="str">
        <f t="shared" si="165"/>
        <v>0303</v>
      </c>
      <c r="W5178" s="4">
        <f t="shared" si="166"/>
        <v>2005</v>
      </c>
    </row>
    <row r="5179" spans="19:23" x14ac:dyDescent="0.2">
      <c r="S5179" s="28" t="s">
        <v>147</v>
      </c>
      <c r="T5179" s="5">
        <v>2005</v>
      </c>
      <c r="U5179" s="233">
        <v>38415</v>
      </c>
      <c r="V5179" s="233" t="str">
        <f t="shared" si="165"/>
        <v>0304</v>
      </c>
      <c r="W5179" s="4">
        <f t="shared" si="166"/>
        <v>2005</v>
      </c>
    </row>
    <row r="5180" spans="19:23" x14ac:dyDescent="0.2">
      <c r="S5180" s="28" t="s">
        <v>148</v>
      </c>
      <c r="T5180" s="5">
        <v>2005</v>
      </c>
      <c r="U5180" s="233">
        <v>38416</v>
      </c>
      <c r="V5180" s="233" t="str">
        <f t="shared" si="165"/>
        <v>0305</v>
      </c>
      <c r="W5180" s="4">
        <f t="shared" si="166"/>
        <v>2005</v>
      </c>
    </row>
    <row r="5181" spans="19:23" x14ac:dyDescent="0.2">
      <c r="S5181" s="28" t="s">
        <v>149</v>
      </c>
      <c r="T5181" s="5">
        <v>2005</v>
      </c>
      <c r="U5181" s="233">
        <v>38417</v>
      </c>
      <c r="V5181" s="233" t="str">
        <f t="shared" si="165"/>
        <v>0306</v>
      </c>
      <c r="W5181" s="4">
        <f t="shared" si="166"/>
        <v>2005</v>
      </c>
    </row>
    <row r="5182" spans="19:23" x14ac:dyDescent="0.2">
      <c r="S5182" s="28" t="s">
        <v>150</v>
      </c>
      <c r="T5182" s="5">
        <v>2005</v>
      </c>
      <c r="U5182" s="233">
        <v>38418</v>
      </c>
      <c r="V5182" s="233" t="str">
        <f t="shared" si="165"/>
        <v>0307</v>
      </c>
      <c r="W5182" s="4">
        <f t="shared" si="166"/>
        <v>2005</v>
      </c>
    </row>
    <row r="5183" spans="19:23" x14ac:dyDescent="0.2">
      <c r="S5183" s="28" t="s">
        <v>151</v>
      </c>
      <c r="T5183" s="5">
        <v>2005</v>
      </c>
      <c r="U5183" s="233">
        <v>38419</v>
      </c>
      <c r="V5183" s="233" t="str">
        <f t="shared" si="165"/>
        <v>0308</v>
      </c>
      <c r="W5183" s="4">
        <f t="shared" si="166"/>
        <v>2005</v>
      </c>
    </row>
    <row r="5184" spans="19:23" x14ac:dyDescent="0.2">
      <c r="S5184" s="28" t="s">
        <v>152</v>
      </c>
      <c r="T5184" s="5">
        <v>2005</v>
      </c>
      <c r="U5184" s="233">
        <v>38420</v>
      </c>
      <c r="V5184" s="233" t="str">
        <f t="shared" si="165"/>
        <v>0309</v>
      </c>
      <c r="W5184" s="4">
        <f t="shared" si="166"/>
        <v>2005</v>
      </c>
    </row>
    <row r="5185" spans="19:23" x14ac:dyDescent="0.2">
      <c r="S5185" s="28" t="s">
        <v>153</v>
      </c>
      <c r="T5185" s="5">
        <v>2005</v>
      </c>
      <c r="U5185" s="233">
        <v>38421</v>
      </c>
      <c r="V5185" s="233" t="str">
        <f t="shared" si="165"/>
        <v>0310</v>
      </c>
      <c r="W5185" s="4">
        <f t="shared" si="166"/>
        <v>2005</v>
      </c>
    </row>
    <row r="5186" spans="19:23" x14ac:dyDescent="0.2">
      <c r="S5186" s="28" t="s">
        <v>154</v>
      </c>
      <c r="T5186" s="5">
        <v>2005</v>
      </c>
      <c r="U5186" s="233">
        <v>38422</v>
      </c>
      <c r="V5186" s="233" t="str">
        <f t="shared" si="165"/>
        <v>0311</v>
      </c>
      <c r="W5186" s="4">
        <f t="shared" si="166"/>
        <v>2005</v>
      </c>
    </row>
    <row r="5187" spans="19:23" x14ac:dyDescent="0.2">
      <c r="S5187" s="28" t="s">
        <v>155</v>
      </c>
      <c r="T5187" s="5">
        <v>2005</v>
      </c>
      <c r="U5187" s="233">
        <v>38423</v>
      </c>
      <c r="V5187" s="233" t="str">
        <f t="shared" si="165"/>
        <v>0312</v>
      </c>
      <c r="W5187" s="4">
        <f t="shared" si="166"/>
        <v>2005</v>
      </c>
    </row>
    <row r="5188" spans="19:23" x14ac:dyDescent="0.2">
      <c r="S5188" s="28" t="s">
        <v>156</v>
      </c>
      <c r="T5188" s="5">
        <v>2005</v>
      </c>
      <c r="U5188" s="233">
        <v>38424</v>
      </c>
      <c r="V5188" s="233" t="str">
        <f t="shared" ref="V5188:V5251" si="167">TEXT(MONTH(U5188),"00") &amp;TEXT(DAY(U5188),"00")</f>
        <v>0313</v>
      </c>
      <c r="W5188" s="4">
        <f t="shared" ref="W5188:W5251" si="168">YEAR(U5188)</f>
        <v>2005</v>
      </c>
    </row>
    <row r="5189" spans="19:23" x14ac:dyDescent="0.2">
      <c r="S5189" s="28" t="s">
        <v>157</v>
      </c>
      <c r="T5189" s="5">
        <v>2005</v>
      </c>
      <c r="U5189" s="233">
        <v>38425</v>
      </c>
      <c r="V5189" s="233" t="str">
        <f t="shared" si="167"/>
        <v>0314</v>
      </c>
      <c r="W5189" s="4">
        <f t="shared" si="168"/>
        <v>2005</v>
      </c>
    </row>
    <row r="5190" spans="19:23" x14ac:dyDescent="0.2">
      <c r="S5190" s="28" t="s">
        <v>158</v>
      </c>
      <c r="T5190" s="5">
        <v>2005</v>
      </c>
      <c r="U5190" s="233">
        <v>38426</v>
      </c>
      <c r="V5190" s="233" t="str">
        <f t="shared" si="167"/>
        <v>0315</v>
      </c>
      <c r="W5190" s="4">
        <f t="shared" si="168"/>
        <v>2005</v>
      </c>
    </row>
    <row r="5191" spans="19:23" x14ac:dyDescent="0.2">
      <c r="S5191" s="28" t="s">
        <v>159</v>
      </c>
      <c r="T5191" s="5">
        <v>2005</v>
      </c>
      <c r="U5191" s="233">
        <v>38427</v>
      </c>
      <c r="V5191" s="233" t="str">
        <f t="shared" si="167"/>
        <v>0316</v>
      </c>
      <c r="W5191" s="4">
        <f t="shared" si="168"/>
        <v>2005</v>
      </c>
    </row>
    <row r="5192" spans="19:23" x14ac:dyDescent="0.2">
      <c r="S5192" s="28" t="s">
        <v>160</v>
      </c>
      <c r="T5192" s="5">
        <v>2005</v>
      </c>
      <c r="U5192" s="233">
        <v>38428</v>
      </c>
      <c r="V5192" s="233" t="str">
        <f t="shared" si="167"/>
        <v>0317</v>
      </c>
      <c r="W5192" s="4">
        <f t="shared" si="168"/>
        <v>2005</v>
      </c>
    </row>
    <row r="5193" spans="19:23" x14ac:dyDescent="0.2">
      <c r="S5193" s="28" t="s">
        <v>161</v>
      </c>
      <c r="T5193" s="5">
        <v>2005</v>
      </c>
      <c r="U5193" s="233">
        <v>38429</v>
      </c>
      <c r="V5193" s="233" t="str">
        <f t="shared" si="167"/>
        <v>0318</v>
      </c>
      <c r="W5193" s="4">
        <f t="shared" si="168"/>
        <v>2005</v>
      </c>
    </row>
    <row r="5194" spans="19:23" x14ac:dyDescent="0.2">
      <c r="S5194" s="28" t="s">
        <v>162</v>
      </c>
      <c r="T5194" s="5">
        <v>2005</v>
      </c>
      <c r="U5194" s="233">
        <v>38430</v>
      </c>
      <c r="V5194" s="233" t="str">
        <f t="shared" si="167"/>
        <v>0319</v>
      </c>
      <c r="W5194" s="4">
        <f t="shared" si="168"/>
        <v>2005</v>
      </c>
    </row>
    <row r="5195" spans="19:23" x14ac:dyDescent="0.2">
      <c r="S5195" s="28" t="s">
        <v>163</v>
      </c>
      <c r="T5195" s="5">
        <v>2005</v>
      </c>
      <c r="U5195" s="233">
        <v>38431</v>
      </c>
      <c r="V5195" s="233" t="str">
        <f t="shared" si="167"/>
        <v>0320</v>
      </c>
      <c r="W5195" s="4">
        <f t="shared" si="168"/>
        <v>2005</v>
      </c>
    </row>
    <row r="5196" spans="19:23" x14ac:dyDescent="0.2">
      <c r="S5196" s="28" t="s">
        <v>164</v>
      </c>
      <c r="T5196" s="5">
        <v>2005</v>
      </c>
      <c r="U5196" s="233">
        <v>38432</v>
      </c>
      <c r="V5196" s="233" t="str">
        <f t="shared" si="167"/>
        <v>0321</v>
      </c>
      <c r="W5196" s="4">
        <f t="shared" si="168"/>
        <v>2005</v>
      </c>
    </row>
    <row r="5197" spans="19:23" x14ac:dyDescent="0.2">
      <c r="S5197" s="28" t="s">
        <v>165</v>
      </c>
      <c r="T5197" s="5">
        <v>2005</v>
      </c>
      <c r="U5197" s="233">
        <v>38433</v>
      </c>
      <c r="V5197" s="233" t="str">
        <f t="shared" si="167"/>
        <v>0322</v>
      </c>
      <c r="W5197" s="4">
        <f t="shared" si="168"/>
        <v>2005</v>
      </c>
    </row>
    <row r="5198" spans="19:23" x14ac:dyDescent="0.2">
      <c r="S5198" s="28" t="s">
        <v>166</v>
      </c>
      <c r="T5198" s="5">
        <v>2005</v>
      </c>
      <c r="U5198" s="233">
        <v>38434</v>
      </c>
      <c r="V5198" s="233" t="str">
        <f t="shared" si="167"/>
        <v>0323</v>
      </c>
      <c r="W5198" s="4">
        <f t="shared" si="168"/>
        <v>2005</v>
      </c>
    </row>
    <row r="5199" spans="19:23" x14ac:dyDescent="0.2">
      <c r="S5199" s="28" t="s">
        <v>167</v>
      </c>
      <c r="T5199" s="5">
        <v>2005</v>
      </c>
      <c r="U5199" s="233">
        <v>38435</v>
      </c>
      <c r="V5199" s="233" t="str">
        <f t="shared" si="167"/>
        <v>0324</v>
      </c>
      <c r="W5199" s="4">
        <f t="shared" si="168"/>
        <v>2005</v>
      </c>
    </row>
    <row r="5200" spans="19:23" x14ac:dyDescent="0.2">
      <c r="S5200" s="28" t="s">
        <v>168</v>
      </c>
      <c r="T5200" s="5">
        <v>2005</v>
      </c>
      <c r="U5200" s="233">
        <v>38436</v>
      </c>
      <c r="V5200" s="233" t="str">
        <f t="shared" si="167"/>
        <v>0325</v>
      </c>
      <c r="W5200" s="4">
        <f t="shared" si="168"/>
        <v>2005</v>
      </c>
    </row>
    <row r="5201" spans="19:23" x14ac:dyDescent="0.2">
      <c r="S5201" s="28" t="s">
        <v>169</v>
      </c>
      <c r="T5201" s="5">
        <v>2005</v>
      </c>
      <c r="U5201" s="233">
        <v>38437</v>
      </c>
      <c r="V5201" s="233" t="str">
        <f t="shared" si="167"/>
        <v>0326</v>
      </c>
      <c r="W5201" s="4">
        <f t="shared" si="168"/>
        <v>2005</v>
      </c>
    </row>
    <row r="5202" spans="19:23" x14ac:dyDescent="0.2">
      <c r="S5202" s="28" t="s">
        <v>170</v>
      </c>
      <c r="T5202" s="5">
        <v>2005</v>
      </c>
      <c r="U5202" s="233">
        <v>38438</v>
      </c>
      <c r="V5202" s="233" t="str">
        <f t="shared" si="167"/>
        <v>0327</v>
      </c>
      <c r="W5202" s="4">
        <f t="shared" si="168"/>
        <v>2005</v>
      </c>
    </row>
    <row r="5203" spans="19:23" x14ac:dyDescent="0.2">
      <c r="S5203" s="28" t="s">
        <v>171</v>
      </c>
      <c r="T5203" s="5">
        <v>2005</v>
      </c>
      <c r="U5203" s="233">
        <v>38439</v>
      </c>
      <c r="V5203" s="233" t="str">
        <f t="shared" si="167"/>
        <v>0328</v>
      </c>
      <c r="W5203" s="4">
        <f t="shared" si="168"/>
        <v>2005</v>
      </c>
    </row>
    <row r="5204" spans="19:23" x14ac:dyDescent="0.2">
      <c r="S5204" s="28" t="s">
        <v>172</v>
      </c>
      <c r="T5204" s="5">
        <v>2005</v>
      </c>
      <c r="U5204" s="233">
        <v>38440</v>
      </c>
      <c r="V5204" s="233" t="str">
        <f t="shared" si="167"/>
        <v>0329</v>
      </c>
      <c r="W5204" s="4">
        <f t="shared" si="168"/>
        <v>2005</v>
      </c>
    </row>
    <row r="5205" spans="19:23" x14ac:dyDescent="0.2">
      <c r="S5205" s="28" t="s">
        <v>173</v>
      </c>
      <c r="T5205" s="5">
        <v>2005</v>
      </c>
      <c r="U5205" s="233">
        <v>38441</v>
      </c>
      <c r="V5205" s="233" t="str">
        <f t="shared" si="167"/>
        <v>0330</v>
      </c>
      <c r="W5205" s="4">
        <f t="shared" si="168"/>
        <v>2005</v>
      </c>
    </row>
    <row r="5206" spans="19:23" x14ac:dyDescent="0.2">
      <c r="S5206" s="28" t="s">
        <v>174</v>
      </c>
      <c r="T5206" s="5">
        <v>2005</v>
      </c>
      <c r="U5206" s="233">
        <v>38442</v>
      </c>
      <c r="V5206" s="233" t="str">
        <f t="shared" si="167"/>
        <v>0331</v>
      </c>
      <c r="W5206" s="4">
        <f t="shared" si="168"/>
        <v>2005</v>
      </c>
    </row>
    <row r="5207" spans="19:23" x14ac:dyDescent="0.2">
      <c r="S5207" s="28" t="s">
        <v>175</v>
      </c>
      <c r="T5207" s="5">
        <v>2005</v>
      </c>
      <c r="U5207" s="233">
        <v>38443</v>
      </c>
      <c r="V5207" s="233" t="str">
        <f t="shared" si="167"/>
        <v>0401</v>
      </c>
      <c r="W5207" s="4">
        <f t="shared" si="168"/>
        <v>2005</v>
      </c>
    </row>
    <row r="5208" spans="19:23" x14ac:dyDescent="0.2">
      <c r="S5208" s="28" t="s">
        <v>176</v>
      </c>
      <c r="T5208" s="5">
        <v>2005</v>
      </c>
      <c r="U5208" s="233">
        <v>38444</v>
      </c>
      <c r="V5208" s="233" t="str">
        <f t="shared" si="167"/>
        <v>0402</v>
      </c>
      <c r="W5208" s="4">
        <f t="shared" si="168"/>
        <v>2005</v>
      </c>
    </row>
    <row r="5209" spans="19:23" x14ac:dyDescent="0.2">
      <c r="S5209" s="28" t="s">
        <v>177</v>
      </c>
      <c r="T5209" s="5">
        <v>2005</v>
      </c>
      <c r="U5209" s="233">
        <v>38445</v>
      </c>
      <c r="V5209" s="233" t="str">
        <f t="shared" si="167"/>
        <v>0403</v>
      </c>
      <c r="W5209" s="4">
        <f t="shared" si="168"/>
        <v>2005</v>
      </c>
    </row>
    <row r="5210" spans="19:23" x14ac:dyDescent="0.2">
      <c r="S5210" s="28" t="s">
        <v>178</v>
      </c>
      <c r="T5210" s="5">
        <v>2005</v>
      </c>
      <c r="U5210" s="233">
        <v>38446</v>
      </c>
      <c r="V5210" s="233" t="str">
        <f t="shared" si="167"/>
        <v>0404</v>
      </c>
      <c r="W5210" s="4">
        <f t="shared" si="168"/>
        <v>2005</v>
      </c>
    </row>
    <row r="5211" spans="19:23" x14ac:dyDescent="0.2">
      <c r="S5211" s="28" t="s">
        <v>179</v>
      </c>
      <c r="T5211" s="5">
        <v>2005</v>
      </c>
      <c r="U5211" s="233">
        <v>38447</v>
      </c>
      <c r="V5211" s="233" t="str">
        <f t="shared" si="167"/>
        <v>0405</v>
      </c>
      <c r="W5211" s="4">
        <f t="shared" si="168"/>
        <v>2005</v>
      </c>
    </row>
    <row r="5212" spans="19:23" x14ac:dyDescent="0.2">
      <c r="S5212" s="28" t="s">
        <v>180</v>
      </c>
      <c r="T5212" s="5">
        <v>2005</v>
      </c>
      <c r="U5212" s="233">
        <v>38448</v>
      </c>
      <c r="V5212" s="233" t="str">
        <f t="shared" si="167"/>
        <v>0406</v>
      </c>
      <c r="W5212" s="4">
        <f t="shared" si="168"/>
        <v>2005</v>
      </c>
    </row>
    <row r="5213" spans="19:23" x14ac:dyDescent="0.2">
      <c r="S5213" s="28" t="s">
        <v>181</v>
      </c>
      <c r="T5213" s="5">
        <v>2005</v>
      </c>
      <c r="U5213" s="233">
        <v>38449</v>
      </c>
      <c r="V5213" s="233" t="str">
        <f t="shared" si="167"/>
        <v>0407</v>
      </c>
      <c r="W5213" s="4">
        <f t="shared" si="168"/>
        <v>2005</v>
      </c>
    </row>
    <row r="5214" spans="19:23" x14ac:dyDescent="0.2">
      <c r="S5214" s="28" t="s">
        <v>182</v>
      </c>
      <c r="T5214" s="5">
        <v>2005</v>
      </c>
      <c r="U5214" s="233">
        <v>38450</v>
      </c>
      <c r="V5214" s="233" t="str">
        <f t="shared" si="167"/>
        <v>0408</v>
      </c>
      <c r="W5214" s="4">
        <f t="shared" si="168"/>
        <v>2005</v>
      </c>
    </row>
    <row r="5215" spans="19:23" x14ac:dyDescent="0.2">
      <c r="S5215" s="28" t="s">
        <v>183</v>
      </c>
      <c r="T5215" s="5">
        <v>2005</v>
      </c>
      <c r="U5215" s="233">
        <v>38451</v>
      </c>
      <c r="V5215" s="233" t="str">
        <f t="shared" si="167"/>
        <v>0409</v>
      </c>
      <c r="W5215" s="4">
        <f t="shared" si="168"/>
        <v>2005</v>
      </c>
    </row>
    <row r="5216" spans="19:23" x14ac:dyDescent="0.2">
      <c r="S5216" s="28" t="s">
        <v>184</v>
      </c>
      <c r="T5216" s="5">
        <v>2005</v>
      </c>
      <c r="U5216" s="233">
        <v>38452</v>
      </c>
      <c r="V5216" s="233" t="str">
        <f t="shared" si="167"/>
        <v>0410</v>
      </c>
      <c r="W5216" s="4">
        <f t="shared" si="168"/>
        <v>2005</v>
      </c>
    </row>
    <row r="5217" spans="19:23" x14ac:dyDescent="0.2">
      <c r="S5217" s="28" t="s">
        <v>185</v>
      </c>
      <c r="T5217" s="5">
        <v>2005</v>
      </c>
      <c r="U5217" s="233">
        <v>38453</v>
      </c>
      <c r="V5217" s="233" t="str">
        <f t="shared" si="167"/>
        <v>0411</v>
      </c>
      <c r="W5217" s="4">
        <f t="shared" si="168"/>
        <v>2005</v>
      </c>
    </row>
    <row r="5218" spans="19:23" x14ac:dyDescent="0.2">
      <c r="S5218" s="28" t="s">
        <v>186</v>
      </c>
      <c r="T5218" s="5">
        <v>2005</v>
      </c>
      <c r="U5218" s="233">
        <v>38454</v>
      </c>
      <c r="V5218" s="233" t="str">
        <f t="shared" si="167"/>
        <v>0412</v>
      </c>
      <c r="W5218" s="4">
        <f t="shared" si="168"/>
        <v>2005</v>
      </c>
    </row>
    <row r="5219" spans="19:23" x14ac:dyDescent="0.2">
      <c r="S5219" s="28" t="s">
        <v>187</v>
      </c>
      <c r="T5219" s="5">
        <v>2005</v>
      </c>
      <c r="U5219" s="233">
        <v>38455</v>
      </c>
      <c r="V5219" s="233" t="str">
        <f t="shared" si="167"/>
        <v>0413</v>
      </c>
      <c r="W5219" s="4">
        <f t="shared" si="168"/>
        <v>2005</v>
      </c>
    </row>
    <row r="5220" spans="19:23" x14ac:dyDescent="0.2">
      <c r="S5220" s="28" t="s">
        <v>188</v>
      </c>
      <c r="T5220" s="5">
        <v>2005</v>
      </c>
      <c r="U5220" s="233">
        <v>38456</v>
      </c>
      <c r="V5220" s="233" t="str">
        <f t="shared" si="167"/>
        <v>0414</v>
      </c>
      <c r="W5220" s="4">
        <f t="shared" si="168"/>
        <v>2005</v>
      </c>
    </row>
    <row r="5221" spans="19:23" x14ac:dyDescent="0.2">
      <c r="S5221" s="28" t="s">
        <v>189</v>
      </c>
      <c r="T5221" s="5">
        <v>2005</v>
      </c>
      <c r="U5221" s="233">
        <v>38457</v>
      </c>
      <c r="V5221" s="233" t="str">
        <f t="shared" si="167"/>
        <v>0415</v>
      </c>
      <c r="W5221" s="4">
        <f t="shared" si="168"/>
        <v>2005</v>
      </c>
    </row>
    <row r="5222" spans="19:23" x14ac:dyDescent="0.2">
      <c r="S5222" s="28" t="s">
        <v>190</v>
      </c>
      <c r="T5222" s="5">
        <v>2005</v>
      </c>
      <c r="U5222" s="233">
        <v>38458</v>
      </c>
      <c r="V5222" s="233" t="str">
        <f t="shared" si="167"/>
        <v>0416</v>
      </c>
      <c r="W5222" s="4">
        <f t="shared" si="168"/>
        <v>2005</v>
      </c>
    </row>
    <row r="5223" spans="19:23" x14ac:dyDescent="0.2">
      <c r="S5223" s="28" t="s">
        <v>191</v>
      </c>
      <c r="T5223" s="5">
        <v>2005</v>
      </c>
      <c r="U5223" s="233">
        <v>38459</v>
      </c>
      <c r="V5223" s="233" t="str">
        <f t="shared" si="167"/>
        <v>0417</v>
      </c>
      <c r="W5223" s="4">
        <f t="shared" si="168"/>
        <v>2005</v>
      </c>
    </row>
    <row r="5224" spans="19:23" x14ac:dyDescent="0.2">
      <c r="S5224" s="28" t="s">
        <v>192</v>
      </c>
      <c r="T5224" s="5">
        <v>2005</v>
      </c>
      <c r="U5224" s="233">
        <v>38460</v>
      </c>
      <c r="V5224" s="233" t="str">
        <f t="shared" si="167"/>
        <v>0418</v>
      </c>
      <c r="W5224" s="4">
        <f t="shared" si="168"/>
        <v>2005</v>
      </c>
    </row>
    <row r="5225" spans="19:23" x14ac:dyDescent="0.2">
      <c r="S5225" s="28" t="s">
        <v>193</v>
      </c>
      <c r="T5225" s="5">
        <v>2005</v>
      </c>
      <c r="U5225" s="233">
        <v>38461</v>
      </c>
      <c r="V5225" s="233" t="str">
        <f t="shared" si="167"/>
        <v>0419</v>
      </c>
      <c r="W5225" s="4">
        <f t="shared" si="168"/>
        <v>2005</v>
      </c>
    </row>
    <row r="5226" spans="19:23" x14ac:dyDescent="0.2">
      <c r="S5226" s="28" t="s">
        <v>194</v>
      </c>
      <c r="T5226" s="5">
        <v>2005</v>
      </c>
      <c r="U5226" s="233">
        <v>38462</v>
      </c>
      <c r="V5226" s="233" t="str">
        <f t="shared" si="167"/>
        <v>0420</v>
      </c>
      <c r="W5226" s="4">
        <f t="shared" si="168"/>
        <v>2005</v>
      </c>
    </row>
    <row r="5227" spans="19:23" x14ac:dyDescent="0.2">
      <c r="S5227" s="28" t="s">
        <v>195</v>
      </c>
      <c r="T5227" s="5">
        <v>2005</v>
      </c>
      <c r="U5227" s="233">
        <v>38463</v>
      </c>
      <c r="V5227" s="233" t="str">
        <f t="shared" si="167"/>
        <v>0421</v>
      </c>
      <c r="W5227" s="4">
        <f t="shared" si="168"/>
        <v>2005</v>
      </c>
    </row>
    <row r="5228" spans="19:23" x14ac:dyDescent="0.2">
      <c r="S5228" s="28" t="s">
        <v>196</v>
      </c>
      <c r="T5228" s="5">
        <v>2005</v>
      </c>
      <c r="U5228" s="233">
        <v>38464</v>
      </c>
      <c r="V5228" s="233" t="str">
        <f t="shared" si="167"/>
        <v>0422</v>
      </c>
      <c r="W5228" s="4">
        <f t="shared" si="168"/>
        <v>2005</v>
      </c>
    </row>
    <row r="5229" spans="19:23" x14ac:dyDescent="0.2">
      <c r="S5229" s="28" t="s">
        <v>197</v>
      </c>
      <c r="T5229" s="5">
        <v>2005</v>
      </c>
      <c r="U5229" s="233">
        <v>38465</v>
      </c>
      <c r="V5229" s="233" t="str">
        <f t="shared" si="167"/>
        <v>0423</v>
      </c>
      <c r="W5229" s="4">
        <f t="shared" si="168"/>
        <v>2005</v>
      </c>
    </row>
    <row r="5230" spans="19:23" x14ac:dyDescent="0.2">
      <c r="S5230" s="28" t="s">
        <v>198</v>
      </c>
      <c r="T5230" s="5">
        <v>2005</v>
      </c>
      <c r="U5230" s="233">
        <v>38466</v>
      </c>
      <c r="V5230" s="233" t="str">
        <f t="shared" si="167"/>
        <v>0424</v>
      </c>
      <c r="W5230" s="4">
        <f t="shared" si="168"/>
        <v>2005</v>
      </c>
    </row>
    <row r="5231" spans="19:23" x14ac:dyDescent="0.2">
      <c r="S5231" s="28" t="s">
        <v>199</v>
      </c>
      <c r="T5231" s="5">
        <v>2005</v>
      </c>
      <c r="U5231" s="233">
        <v>38467</v>
      </c>
      <c r="V5231" s="233" t="str">
        <f t="shared" si="167"/>
        <v>0425</v>
      </c>
      <c r="W5231" s="4">
        <f t="shared" si="168"/>
        <v>2005</v>
      </c>
    </row>
    <row r="5232" spans="19:23" x14ac:dyDescent="0.2">
      <c r="S5232" s="28" t="s">
        <v>200</v>
      </c>
      <c r="T5232" s="5">
        <v>2005</v>
      </c>
      <c r="U5232" s="233">
        <v>38468</v>
      </c>
      <c r="V5232" s="233" t="str">
        <f t="shared" si="167"/>
        <v>0426</v>
      </c>
      <c r="W5232" s="4">
        <f t="shared" si="168"/>
        <v>2005</v>
      </c>
    </row>
    <row r="5233" spans="19:23" x14ac:dyDescent="0.2">
      <c r="S5233" s="28" t="s">
        <v>201</v>
      </c>
      <c r="T5233" s="5">
        <v>2005</v>
      </c>
      <c r="U5233" s="233">
        <v>38469</v>
      </c>
      <c r="V5233" s="233" t="str">
        <f t="shared" si="167"/>
        <v>0427</v>
      </c>
      <c r="W5233" s="4">
        <f t="shared" si="168"/>
        <v>2005</v>
      </c>
    </row>
    <row r="5234" spans="19:23" x14ac:dyDescent="0.2">
      <c r="S5234" s="28" t="s">
        <v>202</v>
      </c>
      <c r="T5234" s="5">
        <v>2005</v>
      </c>
      <c r="U5234" s="233">
        <v>38470</v>
      </c>
      <c r="V5234" s="233" t="str">
        <f t="shared" si="167"/>
        <v>0428</v>
      </c>
      <c r="W5234" s="4">
        <f t="shared" si="168"/>
        <v>2005</v>
      </c>
    </row>
    <row r="5235" spans="19:23" x14ac:dyDescent="0.2">
      <c r="S5235" s="28" t="s">
        <v>203</v>
      </c>
      <c r="T5235" s="5">
        <v>2005</v>
      </c>
      <c r="U5235" s="233">
        <v>38471</v>
      </c>
      <c r="V5235" s="233" t="str">
        <f t="shared" si="167"/>
        <v>0429</v>
      </c>
      <c r="W5235" s="4">
        <f t="shared" si="168"/>
        <v>2005</v>
      </c>
    </row>
    <row r="5236" spans="19:23" x14ac:dyDescent="0.2">
      <c r="S5236" s="28" t="s">
        <v>204</v>
      </c>
      <c r="T5236" s="5">
        <v>2005</v>
      </c>
      <c r="U5236" s="233">
        <v>38472</v>
      </c>
      <c r="V5236" s="233" t="str">
        <f t="shared" si="167"/>
        <v>0430</v>
      </c>
      <c r="W5236" s="4">
        <f t="shared" si="168"/>
        <v>2005</v>
      </c>
    </row>
    <row r="5237" spans="19:23" x14ac:dyDescent="0.2">
      <c r="S5237" s="28" t="s">
        <v>205</v>
      </c>
      <c r="T5237" s="5">
        <v>2005</v>
      </c>
      <c r="U5237" s="233">
        <v>38473</v>
      </c>
      <c r="V5237" s="233" t="str">
        <f t="shared" si="167"/>
        <v>0501</v>
      </c>
      <c r="W5237" s="4">
        <f t="shared" si="168"/>
        <v>2005</v>
      </c>
    </row>
    <row r="5238" spans="19:23" x14ac:dyDescent="0.2">
      <c r="S5238" s="28" t="s">
        <v>206</v>
      </c>
      <c r="T5238" s="5">
        <v>2005</v>
      </c>
      <c r="U5238" s="233">
        <v>38474</v>
      </c>
      <c r="V5238" s="233" t="str">
        <f t="shared" si="167"/>
        <v>0502</v>
      </c>
      <c r="W5238" s="4">
        <f t="shared" si="168"/>
        <v>2005</v>
      </c>
    </row>
    <row r="5239" spans="19:23" x14ac:dyDescent="0.2">
      <c r="S5239" s="28" t="s">
        <v>207</v>
      </c>
      <c r="T5239" s="5">
        <v>2005</v>
      </c>
      <c r="U5239" s="233">
        <v>38475</v>
      </c>
      <c r="V5239" s="233" t="str">
        <f t="shared" si="167"/>
        <v>0503</v>
      </c>
      <c r="W5239" s="4">
        <f t="shared" si="168"/>
        <v>2005</v>
      </c>
    </row>
    <row r="5240" spans="19:23" x14ac:dyDescent="0.2">
      <c r="S5240" s="28" t="s">
        <v>208</v>
      </c>
      <c r="T5240" s="5">
        <v>2005</v>
      </c>
      <c r="U5240" s="233">
        <v>38476</v>
      </c>
      <c r="V5240" s="233" t="str">
        <f t="shared" si="167"/>
        <v>0504</v>
      </c>
      <c r="W5240" s="4">
        <f t="shared" si="168"/>
        <v>2005</v>
      </c>
    </row>
    <row r="5241" spans="19:23" x14ac:dyDescent="0.2">
      <c r="S5241" s="28" t="s">
        <v>209</v>
      </c>
      <c r="T5241" s="5">
        <v>2005</v>
      </c>
      <c r="U5241" s="233">
        <v>38477</v>
      </c>
      <c r="V5241" s="233" t="str">
        <f t="shared" si="167"/>
        <v>0505</v>
      </c>
      <c r="W5241" s="4">
        <f t="shared" si="168"/>
        <v>2005</v>
      </c>
    </row>
    <row r="5242" spans="19:23" x14ac:dyDescent="0.2">
      <c r="S5242" s="28" t="s">
        <v>210</v>
      </c>
      <c r="T5242" s="5">
        <v>2005</v>
      </c>
      <c r="U5242" s="233">
        <v>38478</v>
      </c>
      <c r="V5242" s="233" t="str">
        <f t="shared" si="167"/>
        <v>0506</v>
      </c>
      <c r="W5242" s="4">
        <f t="shared" si="168"/>
        <v>2005</v>
      </c>
    </row>
    <row r="5243" spans="19:23" x14ac:dyDescent="0.2">
      <c r="S5243" s="28" t="s">
        <v>211</v>
      </c>
      <c r="T5243" s="5">
        <v>2005</v>
      </c>
      <c r="U5243" s="233">
        <v>38479</v>
      </c>
      <c r="V5243" s="233" t="str">
        <f t="shared" si="167"/>
        <v>0507</v>
      </c>
      <c r="W5243" s="4">
        <f t="shared" si="168"/>
        <v>2005</v>
      </c>
    </row>
    <row r="5244" spans="19:23" x14ac:dyDescent="0.2">
      <c r="S5244" s="28" t="s">
        <v>212</v>
      </c>
      <c r="T5244" s="5">
        <v>2005</v>
      </c>
      <c r="U5244" s="233">
        <v>38480</v>
      </c>
      <c r="V5244" s="233" t="str">
        <f t="shared" si="167"/>
        <v>0508</v>
      </c>
      <c r="W5244" s="4">
        <f t="shared" si="168"/>
        <v>2005</v>
      </c>
    </row>
    <row r="5245" spans="19:23" x14ac:dyDescent="0.2">
      <c r="S5245" s="28" t="s">
        <v>213</v>
      </c>
      <c r="T5245" s="5">
        <v>2005</v>
      </c>
      <c r="U5245" s="233">
        <v>38481</v>
      </c>
      <c r="V5245" s="233" t="str">
        <f t="shared" si="167"/>
        <v>0509</v>
      </c>
      <c r="W5245" s="4">
        <f t="shared" si="168"/>
        <v>2005</v>
      </c>
    </row>
    <row r="5246" spans="19:23" x14ac:dyDescent="0.2">
      <c r="S5246" s="28" t="s">
        <v>214</v>
      </c>
      <c r="T5246" s="5">
        <v>2005</v>
      </c>
      <c r="U5246" s="233">
        <v>38482</v>
      </c>
      <c r="V5246" s="233" t="str">
        <f t="shared" si="167"/>
        <v>0510</v>
      </c>
      <c r="W5246" s="4">
        <f t="shared" si="168"/>
        <v>2005</v>
      </c>
    </row>
    <row r="5247" spans="19:23" x14ac:dyDescent="0.2">
      <c r="S5247" s="28" t="s">
        <v>215</v>
      </c>
      <c r="T5247" s="5">
        <v>2005</v>
      </c>
      <c r="U5247" s="233">
        <v>38483</v>
      </c>
      <c r="V5247" s="233" t="str">
        <f t="shared" si="167"/>
        <v>0511</v>
      </c>
      <c r="W5247" s="4">
        <f t="shared" si="168"/>
        <v>2005</v>
      </c>
    </row>
    <row r="5248" spans="19:23" x14ac:dyDescent="0.2">
      <c r="S5248" s="28" t="s">
        <v>216</v>
      </c>
      <c r="T5248" s="5">
        <v>2005</v>
      </c>
      <c r="U5248" s="233">
        <v>38484</v>
      </c>
      <c r="V5248" s="233" t="str">
        <f t="shared" si="167"/>
        <v>0512</v>
      </c>
      <c r="W5248" s="4">
        <f t="shared" si="168"/>
        <v>2005</v>
      </c>
    </row>
    <row r="5249" spans="19:23" x14ac:dyDescent="0.2">
      <c r="S5249" s="28" t="s">
        <v>217</v>
      </c>
      <c r="T5249" s="5">
        <v>2005</v>
      </c>
      <c r="U5249" s="233">
        <v>38485</v>
      </c>
      <c r="V5249" s="233" t="str">
        <f t="shared" si="167"/>
        <v>0513</v>
      </c>
      <c r="W5249" s="4">
        <f t="shared" si="168"/>
        <v>2005</v>
      </c>
    </row>
    <row r="5250" spans="19:23" x14ac:dyDescent="0.2">
      <c r="S5250" s="28" t="s">
        <v>218</v>
      </c>
      <c r="T5250" s="5">
        <v>2005</v>
      </c>
      <c r="U5250" s="233">
        <v>38486</v>
      </c>
      <c r="V5250" s="233" t="str">
        <f t="shared" si="167"/>
        <v>0514</v>
      </c>
      <c r="W5250" s="4">
        <f t="shared" si="168"/>
        <v>2005</v>
      </c>
    </row>
    <row r="5251" spans="19:23" x14ac:dyDescent="0.2">
      <c r="S5251" s="28" t="s">
        <v>219</v>
      </c>
      <c r="T5251" s="5">
        <v>2005</v>
      </c>
      <c r="U5251" s="233">
        <v>38487</v>
      </c>
      <c r="V5251" s="233" t="str">
        <f t="shared" si="167"/>
        <v>0515</v>
      </c>
      <c r="W5251" s="4">
        <f t="shared" si="168"/>
        <v>2005</v>
      </c>
    </row>
    <row r="5252" spans="19:23" x14ac:dyDescent="0.2">
      <c r="S5252" s="28" t="s">
        <v>220</v>
      </c>
      <c r="T5252" s="5">
        <v>2005</v>
      </c>
      <c r="U5252" s="233">
        <v>38488</v>
      </c>
      <c r="V5252" s="233" t="str">
        <f t="shared" ref="V5252:V5315" si="169">TEXT(MONTH(U5252),"00") &amp;TEXT(DAY(U5252),"00")</f>
        <v>0516</v>
      </c>
      <c r="W5252" s="4">
        <f t="shared" ref="W5252:W5315" si="170">YEAR(U5252)</f>
        <v>2005</v>
      </c>
    </row>
    <row r="5253" spans="19:23" x14ac:dyDescent="0.2">
      <c r="S5253" s="28" t="s">
        <v>221</v>
      </c>
      <c r="T5253" s="5">
        <v>2005</v>
      </c>
      <c r="U5253" s="233">
        <v>38489</v>
      </c>
      <c r="V5253" s="233" t="str">
        <f t="shared" si="169"/>
        <v>0517</v>
      </c>
      <c r="W5253" s="4">
        <f t="shared" si="170"/>
        <v>2005</v>
      </c>
    </row>
    <row r="5254" spans="19:23" x14ac:dyDescent="0.2">
      <c r="S5254" s="28" t="s">
        <v>222</v>
      </c>
      <c r="T5254" s="5">
        <v>2005</v>
      </c>
      <c r="U5254" s="233">
        <v>38490</v>
      </c>
      <c r="V5254" s="233" t="str">
        <f t="shared" si="169"/>
        <v>0518</v>
      </c>
      <c r="W5254" s="4">
        <f t="shared" si="170"/>
        <v>2005</v>
      </c>
    </row>
    <row r="5255" spans="19:23" x14ac:dyDescent="0.2">
      <c r="S5255" s="28" t="s">
        <v>223</v>
      </c>
      <c r="T5255" s="5">
        <v>2005</v>
      </c>
      <c r="U5255" s="233">
        <v>38491</v>
      </c>
      <c r="V5255" s="233" t="str">
        <f t="shared" si="169"/>
        <v>0519</v>
      </c>
      <c r="W5255" s="4">
        <f t="shared" si="170"/>
        <v>2005</v>
      </c>
    </row>
    <row r="5256" spans="19:23" x14ac:dyDescent="0.2">
      <c r="S5256" s="28" t="s">
        <v>224</v>
      </c>
      <c r="T5256" s="5">
        <v>2005</v>
      </c>
      <c r="U5256" s="233">
        <v>38492</v>
      </c>
      <c r="V5256" s="233" t="str">
        <f t="shared" si="169"/>
        <v>0520</v>
      </c>
      <c r="W5256" s="4">
        <f t="shared" si="170"/>
        <v>2005</v>
      </c>
    </row>
    <row r="5257" spans="19:23" x14ac:dyDescent="0.2">
      <c r="S5257" s="28" t="s">
        <v>225</v>
      </c>
      <c r="T5257" s="5">
        <v>2005</v>
      </c>
      <c r="U5257" s="233">
        <v>38493</v>
      </c>
      <c r="V5257" s="233" t="str">
        <f t="shared" si="169"/>
        <v>0521</v>
      </c>
      <c r="W5257" s="4">
        <f t="shared" si="170"/>
        <v>2005</v>
      </c>
    </row>
    <row r="5258" spans="19:23" x14ac:dyDescent="0.2">
      <c r="S5258" s="28" t="s">
        <v>226</v>
      </c>
      <c r="T5258" s="5">
        <v>2005</v>
      </c>
      <c r="U5258" s="233">
        <v>38494</v>
      </c>
      <c r="V5258" s="233" t="str">
        <f t="shared" si="169"/>
        <v>0522</v>
      </c>
      <c r="W5258" s="4">
        <f t="shared" si="170"/>
        <v>2005</v>
      </c>
    </row>
    <row r="5259" spans="19:23" x14ac:dyDescent="0.2">
      <c r="S5259" s="28" t="s">
        <v>227</v>
      </c>
      <c r="T5259" s="5">
        <v>2005</v>
      </c>
      <c r="U5259" s="233">
        <v>38495</v>
      </c>
      <c r="V5259" s="233" t="str">
        <f t="shared" si="169"/>
        <v>0523</v>
      </c>
      <c r="W5259" s="4">
        <f t="shared" si="170"/>
        <v>2005</v>
      </c>
    </row>
    <row r="5260" spans="19:23" x14ac:dyDescent="0.2">
      <c r="S5260" s="28" t="s">
        <v>228</v>
      </c>
      <c r="T5260" s="5">
        <v>2005</v>
      </c>
      <c r="U5260" s="233">
        <v>38496</v>
      </c>
      <c r="V5260" s="233" t="str">
        <f t="shared" si="169"/>
        <v>0524</v>
      </c>
      <c r="W5260" s="4">
        <f t="shared" si="170"/>
        <v>2005</v>
      </c>
    </row>
    <row r="5261" spans="19:23" x14ac:dyDescent="0.2">
      <c r="S5261" s="28" t="s">
        <v>229</v>
      </c>
      <c r="T5261" s="5">
        <v>2005</v>
      </c>
      <c r="U5261" s="233">
        <v>38497</v>
      </c>
      <c r="V5261" s="233" t="str">
        <f t="shared" si="169"/>
        <v>0525</v>
      </c>
      <c r="W5261" s="4">
        <f t="shared" si="170"/>
        <v>2005</v>
      </c>
    </row>
    <row r="5262" spans="19:23" x14ac:dyDescent="0.2">
      <c r="S5262" s="28" t="s">
        <v>230</v>
      </c>
      <c r="T5262" s="5">
        <v>2005</v>
      </c>
      <c r="U5262" s="233">
        <v>38498</v>
      </c>
      <c r="V5262" s="233" t="str">
        <f t="shared" si="169"/>
        <v>0526</v>
      </c>
      <c r="W5262" s="4">
        <f t="shared" si="170"/>
        <v>2005</v>
      </c>
    </row>
    <row r="5263" spans="19:23" x14ac:dyDescent="0.2">
      <c r="S5263" s="28" t="s">
        <v>231</v>
      </c>
      <c r="T5263" s="5">
        <v>2005</v>
      </c>
      <c r="U5263" s="233">
        <v>38499</v>
      </c>
      <c r="V5263" s="233" t="str">
        <f t="shared" si="169"/>
        <v>0527</v>
      </c>
      <c r="W5263" s="4">
        <f t="shared" si="170"/>
        <v>2005</v>
      </c>
    </row>
    <row r="5264" spans="19:23" x14ac:dyDescent="0.2">
      <c r="S5264" s="28" t="s">
        <v>232</v>
      </c>
      <c r="T5264" s="5">
        <v>2005</v>
      </c>
      <c r="U5264" s="233">
        <v>38500</v>
      </c>
      <c r="V5264" s="233" t="str">
        <f t="shared" si="169"/>
        <v>0528</v>
      </c>
      <c r="W5264" s="4">
        <f t="shared" si="170"/>
        <v>2005</v>
      </c>
    </row>
    <row r="5265" spans="19:23" x14ac:dyDescent="0.2">
      <c r="S5265" s="28" t="s">
        <v>233</v>
      </c>
      <c r="T5265" s="5">
        <v>2005</v>
      </c>
      <c r="U5265" s="233">
        <v>38501</v>
      </c>
      <c r="V5265" s="233" t="str">
        <f t="shared" si="169"/>
        <v>0529</v>
      </c>
      <c r="W5265" s="4">
        <f t="shared" si="170"/>
        <v>2005</v>
      </c>
    </row>
    <row r="5266" spans="19:23" x14ac:dyDescent="0.2">
      <c r="S5266" s="28" t="s">
        <v>234</v>
      </c>
      <c r="T5266" s="5">
        <v>2005</v>
      </c>
      <c r="U5266" s="233">
        <v>38502</v>
      </c>
      <c r="V5266" s="233" t="str">
        <f t="shared" si="169"/>
        <v>0530</v>
      </c>
      <c r="W5266" s="4">
        <f t="shared" si="170"/>
        <v>2005</v>
      </c>
    </row>
    <row r="5267" spans="19:23" x14ac:dyDescent="0.2">
      <c r="S5267" s="28" t="s">
        <v>235</v>
      </c>
      <c r="T5267" s="5">
        <v>2005</v>
      </c>
      <c r="U5267" s="233">
        <v>38503</v>
      </c>
      <c r="V5267" s="233" t="str">
        <f t="shared" si="169"/>
        <v>0531</v>
      </c>
      <c r="W5267" s="4">
        <f t="shared" si="170"/>
        <v>2005</v>
      </c>
    </row>
    <row r="5268" spans="19:23" x14ac:dyDescent="0.2">
      <c r="S5268" s="28" t="s">
        <v>236</v>
      </c>
      <c r="T5268" s="5">
        <v>2005</v>
      </c>
      <c r="U5268" s="233">
        <v>38504</v>
      </c>
      <c r="V5268" s="233" t="str">
        <f t="shared" si="169"/>
        <v>0601</v>
      </c>
      <c r="W5268" s="4">
        <f t="shared" si="170"/>
        <v>2005</v>
      </c>
    </row>
    <row r="5269" spans="19:23" x14ac:dyDescent="0.2">
      <c r="S5269" s="28" t="s">
        <v>237</v>
      </c>
      <c r="T5269" s="5">
        <v>2005</v>
      </c>
      <c r="U5269" s="233">
        <v>38505</v>
      </c>
      <c r="V5269" s="233" t="str">
        <f t="shared" si="169"/>
        <v>0602</v>
      </c>
      <c r="W5269" s="4">
        <f t="shared" si="170"/>
        <v>2005</v>
      </c>
    </row>
    <row r="5270" spans="19:23" x14ac:dyDescent="0.2">
      <c r="S5270" s="28" t="s">
        <v>238</v>
      </c>
      <c r="T5270" s="5">
        <v>2005</v>
      </c>
      <c r="U5270" s="233">
        <v>38506</v>
      </c>
      <c r="V5270" s="233" t="str">
        <f t="shared" si="169"/>
        <v>0603</v>
      </c>
      <c r="W5270" s="4">
        <f t="shared" si="170"/>
        <v>2005</v>
      </c>
    </row>
    <row r="5271" spans="19:23" x14ac:dyDescent="0.2">
      <c r="S5271" s="28" t="s">
        <v>239</v>
      </c>
      <c r="T5271" s="5">
        <v>2005</v>
      </c>
      <c r="U5271" s="233">
        <v>38507</v>
      </c>
      <c r="V5271" s="233" t="str">
        <f t="shared" si="169"/>
        <v>0604</v>
      </c>
      <c r="W5271" s="4">
        <f t="shared" si="170"/>
        <v>2005</v>
      </c>
    </row>
    <row r="5272" spans="19:23" x14ac:dyDescent="0.2">
      <c r="S5272" s="28" t="s">
        <v>240</v>
      </c>
      <c r="T5272" s="5">
        <v>2005</v>
      </c>
      <c r="U5272" s="233">
        <v>38508</v>
      </c>
      <c r="V5272" s="233" t="str">
        <f t="shared" si="169"/>
        <v>0605</v>
      </c>
      <c r="W5272" s="4">
        <f t="shared" si="170"/>
        <v>2005</v>
      </c>
    </row>
    <row r="5273" spans="19:23" x14ac:dyDescent="0.2">
      <c r="S5273" s="28" t="s">
        <v>241</v>
      </c>
      <c r="T5273" s="5">
        <v>2005</v>
      </c>
      <c r="U5273" s="233">
        <v>38509</v>
      </c>
      <c r="V5273" s="233" t="str">
        <f t="shared" si="169"/>
        <v>0606</v>
      </c>
      <c r="W5273" s="4">
        <f t="shared" si="170"/>
        <v>2005</v>
      </c>
    </row>
    <row r="5274" spans="19:23" x14ac:dyDescent="0.2">
      <c r="S5274" s="28" t="s">
        <v>242</v>
      </c>
      <c r="T5274" s="5">
        <v>2005</v>
      </c>
      <c r="U5274" s="233">
        <v>38510</v>
      </c>
      <c r="V5274" s="233" t="str">
        <f t="shared" si="169"/>
        <v>0607</v>
      </c>
      <c r="W5274" s="4">
        <f t="shared" si="170"/>
        <v>2005</v>
      </c>
    </row>
    <row r="5275" spans="19:23" x14ac:dyDescent="0.2">
      <c r="S5275" s="28" t="s">
        <v>243</v>
      </c>
      <c r="T5275" s="5">
        <v>2005</v>
      </c>
      <c r="U5275" s="233">
        <v>38511</v>
      </c>
      <c r="V5275" s="233" t="str">
        <f t="shared" si="169"/>
        <v>0608</v>
      </c>
      <c r="W5275" s="4">
        <f t="shared" si="170"/>
        <v>2005</v>
      </c>
    </row>
    <row r="5276" spans="19:23" x14ac:dyDescent="0.2">
      <c r="S5276" s="28" t="s">
        <v>244</v>
      </c>
      <c r="T5276" s="5">
        <v>2005</v>
      </c>
      <c r="U5276" s="233">
        <v>38512</v>
      </c>
      <c r="V5276" s="233" t="str">
        <f t="shared" si="169"/>
        <v>0609</v>
      </c>
      <c r="W5276" s="4">
        <f t="shared" si="170"/>
        <v>2005</v>
      </c>
    </row>
    <row r="5277" spans="19:23" x14ac:dyDescent="0.2">
      <c r="S5277" s="28" t="s">
        <v>245</v>
      </c>
      <c r="T5277" s="5">
        <v>2005</v>
      </c>
      <c r="U5277" s="233">
        <v>38513</v>
      </c>
      <c r="V5277" s="233" t="str">
        <f t="shared" si="169"/>
        <v>0610</v>
      </c>
      <c r="W5277" s="4">
        <f t="shared" si="170"/>
        <v>2005</v>
      </c>
    </row>
    <row r="5278" spans="19:23" x14ac:dyDescent="0.2">
      <c r="S5278" s="28" t="s">
        <v>246</v>
      </c>
      <c r="T5278" s="5">
        <v>2005</v>
      </c>
      <c r="U5278" s="233">
        <v>38514</v>
      </c>
      <c r="V5278" s="233" t="str">
        <f t="shared" si="169"/>
        <v>0611</v>
      </c>
      <c r="W5278" s="4">
        <f t="shared" si="170"/>
        <v>2005</v>
      </c>
    </row>
    <row r="5279" spans="19:23" x14ac:dyDescent="0.2">
      <c r="S5279" s="28" t="s">
        <v>247</v>
      </c>
      <c r="T5279" s="5">
        <v>2005</v>
      </c>
      <c r="U5279" s="233">
        <v>38515</v>
      </c>
      <c r="V5279" s="233" t="str">
        <f t="shared" si="169"/>
        <v>0612</v>
      </c>
      <c r="W5279" s="4">
        <f t="shared" si="170"/>
        <v>2005</v>
      </c>
    </row>
    <row r="5280" spans="19:23" x14ac:dyDescent="0.2">
      <c r="S5280" s="28" t="s">
        <v>248</v>
      </c>
      <c r="T5280" s="5">
        <v>2005</v>
      </c>
      <c r="U5280" s="233">
        <v>38516</v>
      </c>
      <c r="V5280" s="233" t="str">
        <f t="shared" si="169"/>
        <v>0613</v>
      </c>
      <c r="W5280" s="4">
        <f t="shared" si="170"/>
        <v>2005</v>
      </c>
    </row>
    <row r="5281" spans="19:23" x14ac:dyDescent="0.2">
      <c r="S5281" s="28" t="s">
        <v>249</v>
      </c>
      <c r="T5281" s="5">
        <v>2005</v>
      </c>
      <c r="U5281" s="233">
        <v>38517</v>
      </c>
      <c r="V5281" s="233" t="str">
        <f t="shared" si="169"/>
        <v>0614</v>
      </c>
      <c r="W5281" s="4">
        <f t="shared" si="170"/>
        <v>2005</v>
      </c>
    </row>
    <row r="5282" spans="19:23" x14ac:dyDescent="0.2">
      <c r="S5282" s="28" t="s">
        <v>250</v>
      </c>
      <c r="T5282" s="5">
        <v>2005</v>
      </c>
      <c r="U5282" s="233">
        <v>38518</v>
      </c>
      <c r="V5282" s="233" t="str">
        <f t="shared" si="169"/>
        <v>0615</v>
      </c>
      <c r="W5282" s="4">
        <f t="shared" si="170"/>
        <v>2005</v>
      </c>
    </row>
    <row r="5283" spans="19:23" x14ac:dyDescent="0.2">
      <c r="S5283" s="28" t="s">
        <v>251</v>
      </c>
      <c r="T5283" s="5">
        <v>2005</v>
      </c>
      <c r="U5283" s="233">
        <v>38519</v>
      </c>
      <c r="V5283" s="233" t="str">
        <f t="shared" si="169"/>
        <v>0616</v>
      </c>
      <c r="W5283" s="4">
        <f t="shared" si="170"/>
        <v>2005</v>
      </c>
    </row>
    <row r="5284" spans="19:23" x14ac:dyDescent="0.2">
      <c r="S5284" s="28" t="s">
        <v>252</v>
      </c>
      <c r="T5284" s="5">
        <v>2005</v>
      </c>
      <c r="U5284" s="233">
        <v>38520</v>
      </c>
      <c r="V5284" s="233" t="str">
        <f t="shared" si="169"/>
        <v>0617</v>
      </c>
      <c r="W5284" s="4">
        <f t="shared" si="170"/>
        <v>2005</v>
      </c>
    </row>
    <row r="5285" spans="19:23" x14ac:dyDescent="0.2">
      <c r="S5285" s="28" t="s">
        <v>253</v>
      </c>
      <c r="T5285" s="5">
        <v>2005</v>
      </c>
      <c r="U5285" s="233">
        <v>38521</v>
      </c>
      <c r="V5285" s="233" t="str">
        <f t="shared" si="169"/>
        <v>0618</v>
      </c>
      <c r="W5285" s="4">
        <f t="shared" si="170"/>
        <v>2005</v>
      </c>
    </row>
    <row r="5286" spans="19:23" x14ac:dyDescent="0.2">
      <c r="S5286" s="28" t="s">
        <v>254</v>
      </c>
      <c r="T5286" s="5">
        <v>2005</v>
      </c>
      <c r="U5286" s="233">
        <v>38522</v>
      </c>
      <c r="V5286" s="233" t="str">
        <f t="shared" si="169"/>
        <v>0619</v>
      </c>
      <c r="W5286" s="4">
        <f t="shared" si="170"/>
        <v>2005</v>
      </c>
    </row>
    <row r="5287" spans="19:23" x14ac:dyDescent="0.2">
      <c r="S5287" s="28" t="s">
        <v>255</v>
      </c>
      <c r="T5287" s="5">
        <v>2005</v>
      </c>
      <c r="U5287" s="233">
        <v>38523</v>
      </c>
      <c r="V5287" s="233" t="str">
        <f t="shared" si="169"/>
        <v>0620</v>
      </c>
      <c r="W5287" s="4">
        <f t="shared" si="170"/>
        <v>2005</v>
      </c>
    </row>
    <row r="5288" spans="19:23" x14ac:dyDescent="0.2">
      <c r="S5288" s="28" t="s">
        <v>256</v>
      </c>
      <c r="T5288" s="5">
        <v>2005</v>
      </c>
      <c r="U5288" s="233">
        <v>38524</v>
      </c>
      <c r="V5288" s="233" t="str">
        <f t="shared" si="169"/>
        <v>0621</v>
      </c>
      <c r="W5288" s="4">
        <f t="shared" si="170"/>
        <v>2005</v>
      </c>
    </row>
    <row r="5289" spans="19:23" x14ac:dyDescent="0.2">
      <c r="S5289" s="28" t="s">
        <v>257</v>
      </c>
      <c r="T5289" s="5">
        <v>2005</v>
      </c>
      <c r="U5289" s="233">
        <v>38525</v>
      </c>
      <c r="V5289" s="233" t="str">
        <f t="shared" si="169"/>
        <v>0622</v>
      </c>
      <c r="W5289" s="4">
        <f t="shared" si="170"/>
        <v>2005</v>
      </c>
    </row>
    <row r="5290" spans="19:23" x14ac:dyDescent="0.2">
      <c r="S5290" s="28" t="s">
        <v>258</v>
      </c>
      <c r="T5290" s="5">
        <v>2005</v>
      </c>
      <c r="U5290" s="233">
        <v>38526</v>
      </c>
      <c r="V5290" s="233" t="str">
        <f t="shared" si="169"/>
        <v>0623</v>
      </c>
      <c r="W5290" s="4">
        <f t="shared" si="170"/>
        <v>2005</v>
      </c>
    </row>
    <row r="5291" spans="19:23" x14ac:dyDescent="0.2">
      <c r="S5291" s="28" t="s">
        <v>259</v>
      </c>
      <c r="T5291" s="5">
        <v>2005</v>
      </c>
      <c r="U5291" s="233">
        <v>38527</v>
      </c>
      <c r="V5291" s="233" t="str">
        <f t="shared" si="169"/>
        <v>0624</v>
      </c>
      <c r="W5291" s="4">
        <f t="shared" si="170"/>
        <v>2005</v>
      </c>
    </row>
    <row r="5292" spans="19:23" x14ac:dyDescent="0.2">
      <c r="S5292" s="28" t="s">
        <v>260</v>
      </c>
      <c r="T5292" s="5">
        <v>2005</v>
      </c>
      <c r="U5292" s="233">
        <v>38528</v>
      </c>
      <c r="V5292" s="233" t="str">
        <f t="shared" si="169"/>
        <v>0625</v>
      </c>
      <c r="W5292" s="4">
        <f t="shared" si="170"/>
        <v>2005</v>
      </c>
    </row>
    <row r="5293" spans="19:23" x14ac:dyDescent="0.2">
      <c r="S5293" s="28" t="s">
        <v>261</v>
      </c>
      <c r="T5293" s="5">
        <v>2005</v>
      </c>
      <c r="U5293" s="233">
        <v>38529</v>
      </c>
      <c r="V5293" s="233" t="str">
        <f t="shared" si="169"/>
        <v>0626</v>
      </c>
      <c r="W5293" s="4">
        <f t="shared" si="170"/>
        <v>2005</v>
      </c>
    </row>
    <row r="5294" spans="19:23" x14ac:dyDescent="0.2">
      <c r="S5294" s="28" t="s">
        <v>262</v>
      </c>
      <c r="T5294" s="5">
        <v>2005</v>
      </c>
      <c r="U5294" s="233">
        <v>38530</v>
      </c>
      <c r="V5294" s="233" t="str">
        <f t="shared" si="169"/>
        <v>0627</v>
      </c>
      <c r="W5294" s="4">
        <f t="shared" si="170"/>
        <v>2005</v>
      </c>
    </row>
    <row r="5295" spans="19:23" x14ac:dyDescent="0.2">
      <c r="S5295" s="28" t="s">
        <v>263</v>
      </c>
      <c r="T5295" s="5">
        <v>2005</v>
      </c>
      <c r="U5295" s="233">
        <v>38531</v>
      </c>
      <c r="V5295" s="233" t="str">
        <f t="shared" si="169"/>
        <v>0628</v>
      </c>
      <c r="W5295" s="4">
        <f t="shared" si="170"/>
        <v>2005</v>
      </c>
    </row>
    <row r="5296" spans="19:23" x14ac:dyDescent="0.2">
      <c r="S5296" s="28" t="s">
        <v>264</v>
      </c>
      <c r="T5296" s="5">
        <v>2005</v>
      </c>
      <c r="U5296" s="233">
        <v>38532</v>
      </c>
      <c r="V5296" s="233" t="str">
        <f t="shared" si="169"/>
        <v>0629</v>
      </c>
      <c r="W5296" s="4">
        <f t="shared" si="170"/>
        <v>2005</v>
      </c>
    </row>
    <row r="5297" spans="19:23" x14ac:dyDescent="0.2">
      <c r="S5297" s="28" t="s">
        <v>265</v>
      </c>
      <c r="T5297" s="5">
        <v>2005</v>
      </c>
      <c r="U5297" s="233">
        <v>38533</v>
      </c>
      <c r="V5297" s="233" t="str">
        <f t="shared" si="169"/>
        <v>0630</v>
      </c>
      <c r="W5297" s="4">
        <f t="shared" si="170"/>
        <v>2005</v>
      </c>
    </row>
    <row r="5298" spans="19:23" x14ac:dyDescent="0.2">
      <c r="S5298" s="28" t="s">
        <v>266</v>
      </c>
      <c r="T5298" s="5">
        <v>2005</v>
      </c>
      <c r="U5298" s="233">
        <v>38534</v>
      </c>
      <c r="V5298" s="233" t="str">
        <f t="shared" si="169"/>
        <v>0701</v>
      </c>
      <c r="W5298" s="4">
        <f t="shared" si="170"/>
        <v>2005</v>
      </c>
    </row>
    <row r="5299" spans="19:23" x14ac:dyDescent="0.2">
      <c r="S5299" s="28" t="s">
        <v>267</v>
      </c>
      <c r="T5299" s="5">
        <v>2005</v>
      </c>
      <c r="U5299" s="233">
        <v>38535</v>
      </c>
      <c r="V5299" s="233" t="str">
        <f t="shared" si="169"/>
        <v>0702</v>
      </c>
      <c r="W5299" s="4">
        <f t="shared" si="170"/>
        <v>2005</v>
      </c>
    </row>
    <row r="5300" spans="19:23" x14ac:dyDescent="0.2">
      <c r="S5300" s="28" t="s">
        <v>268</v>
      </c>
      <c r="T5300" s="5">
        <v>2005</v>
      </c>
      <c r="U5300" s="233">
        <v>38536</v>
      </c>
      <c r="V5300" s="233" t="str">
        <f t="shared" si="169"/>
        <v>0703</v>
      </c>
      <c r="W5300" s="4">
        <f t="shared" si="170"/>
        <v>2005</v>
      </c>
    </row>
    <row r="5301" spans="19:23" x14ac:dyDescent="0.2">
      <c r="S5301" s="28" t="s">
        <v>269</v>
      </c>
      <c r="T5301" s="5">
        <v>2005</v>
      </c>
      <c r="U5301" s="233">
        <v>38537</v>
      </c>
      <c r="V5301" s="233" t="str">
        <f t="shared" si="169"/>
        <v>0704</v>
      </c>
      <c r="W5301" s="4">
        <f t="shared" si="170"/>
        <v>2005</v>
      </c>
    </row>
    <row r="5302" spans="19:23" x14ac:dyDescent="0.2">
      <c r="S5302" s="28" t="s">
        <v>270</v>
      </c>
      <c r="T5302" s="5">
        <v>2005</v>
      </c>
      <c r="U5302" s="233">
        <v>38538</v>
      </c>
      <c r="V5302" s="233" t="str">
        <f t="shared" si="169"/>
        <v>0705</v>
      </c>
      <c r="W5302" s="4">
        <f t="shared" si="170"/>
        <v>2005</v>
      </c>
    </row>
    <row r="5303" spans="19:23" x14ac:dyDescent="0.2">
      <c r="S5303" s="28" t="s">
        <v>271</v>
      </c>
      <c r="T5303" s="5">
        <v>2005</v>
      </c>
      <c r="U5303" s="233">
        <v>38539</v>
      </c>
      <c r="V5303" s="233" t="str">
        <f t="shared" si="169"/>
        <v>0706</v>
      </c>
      <c r="W5303" s="4">
        <f t="shared" si="170"/>
        <v>2005</v>
      </c>
    </row>
    <row r="5304" spans="19:23" x14ac:dyDescent="0.2">
      <c r="S5304" s="28" t="s">
        <v>272</v>
      </c>
      <c r="T5304" s="5">
        <v>2005</v>
      </c>
      <c r="U5304" s="233">
        <v>38540</v>
      </c>
      <c r="V5304" s="233" t="str">
        <f t="shared" si="169"/>
        <v>0707</v>
      </c>
      <c r="W5304" s="4">
        <f t="shared" si="170"/>
        <v>2005</v>
      </c>
    </row>
    <row r="5305" spans="19:23" x14ac:dyDescent="0.2">
      <c r="S5305" s="28" t="s">
        <v>273</v>
      </c>
      <c r="T5305" s="5">
        <v>2005</v>
      </c>
      <c r="U5305" s="233">
        <v>38541</v>
      </c>
      <c r="V5305" s="233" t="str">
        <f t="shared" si="169"/>
        <v>0708</v>
      </c>
      <c r="W5305" s="4">
        <f t="shared" si="170"/>
        <v>2005</v>
      </c>
    </row>
    <row r="5306" spans="19:23" x14ac:dyDescent="0.2">
      <c r="S5306" s="28" t="s">
        <v>274</v>
      </c>
      <c r="T5306" s="5">
        <v>2005</v>
      </c>
      <c r="U5306" s="233">
        <v>38542</v>
      </c>
      <c r="V5306" s="233" t="str">
        <f t="shared" si="169"/>
        <v>0709</v>
      </c>
      <c r="W5306" s="4">
        <f t="shared" si="170"/>
        <v>2005</v>
      </c>
    </row>
    <row r="5307" spans="19:23" x14ac:dyDescent="0.2">
      <c r="S5307" s="28" t="s">
        <v>275</v>
      </c>
      <c r="T5307" s="5">
        <v>2005</v>
      </c>
      <c r="U5307" s="233">
        <v>38543</v>
      </c>
      <c r="V5307" s="233" t="str">
        <f t="shared" si="169"/>
        <v>0710</v>
      </c>
      <c r="W5307" s="4">
        <f t="shared" si="170"/>
        <v>2005</v>
      </c>
    </row>
    <row r="5308" spans="19:23" x14ac:dyDescent="0.2">
      <c r="S5308" s="28" t="s">
        <v>276</v>
      </c>
      <c r="T5308" s="5">
        <v>2005</v>
      </c>
      <c r="U5308" s="233">
        <v>38544</v>
      </c>
      <c r="V5308" s="233" t="str">
        <f t="shared" si="169"/>
        <v>0711</v>
      </c>
      <c r="W5308" s="4">
        <f t="shared" si="170"/>
        <v>2005</v>
      </c>
    </row>
    <row r="5309" spans="19:23" x14ac:dyDescent="0.2">
      <c r="S5309" s="28" t="s">
        <v>277</v>
      </c>
      <c r="T5309" s="5">
        <v>2005</v>
      </c>
      <c r="U5309" s="233">
        <v>38545</v>
      </c>
      <c r="V5309" s="233" t="str">
        <f t="shared" si="169"/>
        <v>0712</v>
      </c>
      <c r="W5309" s="4">
        <f t="shared" si="170"/>
        <v>2005</v>
      </c>
    </row>
    <row r="5310" spans="19:23" x14ac:dyDescent="0.2">
      <c r="S5310" s="28" t="s">
        <v>278</v>
      </c>
      <c r="T5310" s="5">
        <v>2005</v>
      </c>
      <c r="U5310" s="233">
        <v>38546</v>
      </c>
      <c r="V5310" s="233" t="str">
        <f t="shared" si="169"/>
        <v>0713</v>
      </c>
      <c r="W5310" s="4">
        <f t="shared" si="170"/>
        <v>2005</v>
      </c>
    </row>
    <row r="5311" spans="19:23" x14ac:dyDescent="0.2">
      <c r="S5311" s="28" t="s">
        <v>279</v>
      </c>
      <c r="T5311" s="5">
        <v>2005</v>
      </c>
      <c r="U5311" s="233">
        <v>38547</v>
      </c>
      <c r="V5311" s="233" t="str">
        <f t="shared" si="169"/>
        <v>0714</v>
      </c>
      <c r="W5311" s="4">
        <f t="shared" si="170"/>
        <v>2005</v>
      </c>
    </row>
    <row r="5312" spans="19:23" x14ac:dyDescent="0.2">
      <c r="S5312" s="28" t="s">
        <v>280</v>
      </c>
      <c r="T5312" s="5">
        <v>2005</v>
      </c>
      <c r="U5312" s="233">
        <v>38548</v>
      </c>
      <c r="V5312" s="233" t="str">
        <f t="shared" si="169"/>
        <v>0715</v>
      </c>
      <c r="W5312" s="4">
        <f t="shared" si="170"/>
        <v>2005</v>
      </c>
    </row>
    <row r="5313" spans="19:23" x14ac:dyDescent="0.2">
      <c r="S5313" s="28" t="s">
        <v>281</v>
      </c>
      <c r="T5313" s="5">
        <v>2005</v>
      </c>
      <c r="U5313" s="233">
        <v>38549</v>
      </c>
      <c r="V5313" s="233" t="str">
        <f t="shared" si="169"/>
        <v>0716</v>
      </c>
      <c r="W5313" s="4">
        <f t="shared" si="170"/>
        <v>2005</v>
      </c>
    </row>
    <row r="5314" spans="19:23" x14ac:dyDescent="0.2">
      <c r="S5314" s="28" t="s">
        <v>282</v>
      </c>
      <c r="T5314" s="5">
        <v>2005</v>
      </c>
      <c r="U5314" s="233">
        <v>38550</v>
      </c>
      <c r="V5314" s="233" t="str">
        <f t="shared" si="169"/>
        <v>0717</v>
      </c>
      <c r="W5314" s="4">
        <f t="shared" si="170"/>
        <v>2005</v>
      </c>
    </row>
    <row r="5315" spans="19:23" x14ac:dyDescent="0.2">
      <c r="S5315" s="28" t="s">
        <v>283</v>
      </c>
      <c r="T5315" s="5">
        <v>2005</v>
      </c>
      <c r="U5315" s="233">
        <v>38551</v>
      </c>
      <c r="V5315" s="233" t="str">
        <f t="shared" si="169"/>
        <v>0718</v>
      </c>
      <c r="W5315" s="4">
        <f t="shared" si="170"/>
        <v>2005</v>
      </c>
    </row>
    <row r="5316" spans="19:23" x14ac:dyDescent="0.2">
      <c r="S5316" s="28" t="s">
        <v>284</v>
      </c>
      <c r="T5316" s="5">
        <v>2005</v>
      </c>
      <c r="U5316" s="233">
        <v>38552</v>
      </c>
      <c r="V5316" s="233" t="str">
        <f t="shared" ref="V5316:V5379" si="171">TEXT(MONTH(U5316),"00") &amp;TEXT(DAY(U5316),"00")</f>
        <v>0719</v>
      </c>
      <c r="W5316" s="4">
        <f t="shared" ref="W5316:W5379" si="172">YEAR(U5316)</f>
        <v>2005</v>
      </c>
    </row>
    <row r="5317" spans="19:23" x14ac:dyDescent="0.2">
      <c r="S5317" s="28" t="s">
        <v>285</v>
      </c>
      <c r="T5317" s="5">
        <v>2005</v>
      </c>
      <c r="U5317" s="233">
        <v>38553</v>
      </c>
      <c r="V5317" s="233" t="str">
        <f t="shared" si="171"/>
        <v>0720</v>
      </c>
      <c r="W5317" s="4">
        <f t="shared" si="172"/>
        <v>2005</v>
      </c>
    </row>
    <row r="5318" spans="19:23" x14ac:dyDescent="0.2">
      <c r="S5318" s="28" t="s">
        <v>286</v>
      </c>
      <c r="T5318" s="5">
        <v>2005</v>
      </c>
      <c r="U5318" s="233">
        <v>38554</v>
      </c>
      <c r="V5318" s="233" t="str">
        <f t="shared" si="171"/>
        <v>0721</v>
      </c>
      <c r="W5318" s="4">
        <f t="shared" si="172"/>
        <v>2005</v>
      </c>
    </row>
    <row r="5319" spans="19:23" x14ac:dyDescent="0.2">
      <c r="S5319" s="28" t="s">
        <v>287</v>
      </c>
      <c r="T5319" s="5">
        <v>2005</v>
      </c>
      <c r="U5319" s="233">
        <v>38555</v>
      </c>
      <c r="V5319" s="233" t="str">
        <f t="shared" si="171"/>
        <v>0722</v>
      </c>
      <c r="W5319" s="4">
        <f t="shared" si="172"/>
        <v>2005</v>
      </c>
    </row>
    <row r="5320" spans="19:23" x14ac:dyDescent="0.2">
      <c r="S5320" s="28" t="s">
        <v>288</v>
      </c>
      <c r="T5320" s="5">
        <v>2005</v>
      </c>
      <c r="U5320" s="233">
        <v>38556</v>
      </c>
      <c r="V5320" s="233" t="str">
        <f t="shared" si="171"/>
        <v>0723</v>
      </c>
      <c r="W5320" s="4">
        <f t="shared" si="172"/>
        <v>2005</v>
      </c>
    </row>
    <row r="5321" spans="19:23" x14ac:dyDescent="0.2">
      <c r="S5321" s="28" t="s">
        <v>289</v>
      </c>
      <c r="T5321" s="5">
        <v>2005</v>
      </c>
      <c r="U5321" s="233">
        <v>38557</v>
      </c>
      <c r="V5321" s="233" t="str">
        <f t="shared" si="171"/>
        <v>0724</v>
      </c>
      <c r="W5321" s="4">
        <f t="shared" si="172"/>
        <v>2005</v>
      </c>
    </row>
    <row r="5322" spans="19:23" x14ac:dyDescent="0.2">
      <c r="S5322" s="28" t="s">
        <v>290</v>
      </c>
      <c r="T5322" s="5">
        <v>2005</v>
      </c>
      <c r="U5322" s="233">
        <v>38558</v>
      </c>
      <c r="V5322" s="233" t="str">
        <f t="shared" si="171"/>
        <v>0725</v>
      </c>
      <c r="W5322" s="4">
        <f t="shared" si="172"/>
        <v>2005</v>
      </c>
    </row>
    <row r="5323" spans="19:23" x14ac:dyDescent="0.2">
      <c r="S5323" s="28" t="s">
        <v>291</v>
      </c>
      <c r="T5323" s="5">
        <v>2005</v>
      </c>
      <c r="U5323" s="233">
        <v>38559</v>
      </c>
      <c r="V5323" s="233" t="str">
        <f t="shared" si="171"/>
        <v>0726</v>
      </c>
      <c r="W5323" s="4">
        <f t="shared" si="172"/>
        <v>2005</v>
      </c>
    </row>
    <row r="5324" spans="19:23" x14ac:dyDescent="0.2">
      <c r="S5324" s="28" t="s">
        <v>292</v>
      </c>
      <c r="T5324" s="5">
        <v>2005</v>
      </c>
      <c r="U5324" s="233">
        <v>38560</v>
      </c>
      <c r="V5324" s="233" t="str">
        <f t="shared" si="171"/>
        <v>0727</v>
      </c>
      <c r="W5324" s="4">
        <f t="shared" si="172"/>
        <v>2005</v>
      </c>
    </row>
    <row r="5325" spans="19:23" x14ac:dyDescent="0.2">
      <c r="S5325" s="28" t="s">
        <v>293</v>
      </c>
      <c r="T5325" s="5">
        <v>2005</v>
      </c>
      <c r="U5325" s="233">
        <v>38561</v>
      </c>
      <c r="V5325" s="233" t="str">
        <f t="shared" si="171"/>
        <v>0728</v>
      </c>
      <c r="W5325" s="4">
        <f t="shared" si="172"/>
        <v>2005</v>
      </c>
    </row>
    <row r="5326" spans="19:23" x14ac:dyDescent="0.2">
      <c r="S5326" s="28" t="s">
        <v>294</v>
      </c>
      <c r="T5326" s="5">
        <v>2005</v>
      </c>
      <c r="U5326" s="233">
        <v>38562</v>
      </c>
      <c r="V5326" s="233" t="str">
        <f t="shared" si="171"/>
        <v>0729</v>
      </c>
      <c r="W5326" s="4">
        <f t="shared" si="172"/>
        <v>2005</v>
      </c>
    </row>
    <row r="5327" spans="19:23" x14ac:dyDescent="0.2">
      <c r="S5327" s="28" t="s">
        <v>295</v>
      </c>
      <c r="T5327" s="5">
        <v>2005</v>
      </c>
      <c r="U5327" s="233">
        <v>38563</v>
      </c>
      <c r="V5327" s="233" t="str">
        <f t="shared" si="171"/>
        <v>0730</v>
      </c>
      <c r="W5327" s="4">
        <f t="shared" si="172"/>
        <v>2005</v>
      </c>
    </row>
    <row r="5328" spans="19:23" x14ac:dyDescent="0.2">
      <c r="S5328" s="28" t="s">
        <v>296</v>
      </c>
      <c r="T5328" s="5">
        <v>2005</v>
      </c>
      <c r="U5328" s="233">
        <v>38564</v>
      </c>
      <c r="V5328" s="233" t="str">
        <f t="shared" si="171"/>
        <v>0731</v>
      </c>
      <c r="W5328" s="4">
        <f t="shared" si="172"/>
        <v>2005</v>
      </c>
    </row>
    <row r="5329" spans="19:23" x14ac:dyDescent="0.2">
      <c r="S5329" s="28" t="s">
        <v>297</v>
      </c>
      <c r="T5329" s="5">
        <v>2005</v>
      </c>
      <c r="U5329" s="233">
        <v>38565</v>
      </c>
      <c r="V5329" s="233" t="str">
        <f t="shared" si="171"/>
        <v>0801</v>
      </c>
      <c r="W5329" s="4">
        <f t="shared" si="172"/>
        <v>2005</v>
      </c>
    </row>
    <row r="5330" spans="19:23" x14ac:dyDescent="0.2">
      <c r="S5330" s="28" t="s">
        <v>298</v>
      </c>
      <c r="T5330" s="5">
        <v>2005</v>
      </c>
      <c r="U5330" s="233">
        <v>38566</v>
      </c>
      <c r="V5330" s="233" t="str">
        <f t="shared" si="171"/>
        <v>0802</v>
      </c>
      <c r="W5330" s="4">
        <f t="shared" si="172"/>
        <v>2005</v>
      </c>
    </row>
    <row r="5331" spans="19:23" x14ac:dyDescent="0.2">
      <c r="S5331" s="28" t="s">
        <v>299</v>
      </c>
      <c r="T5331" s="5">
        <v>2005</v>
      </c>
      <c r="U5331" s="233">
        <v>38567</v>
      </c>
      <c r="V5331" s="233" t="str">
        <f t="shared" si="171"/>
        <v>0803</v>
      </c>
      <c r="W5331" s="4">
        <f t="shared" si="172"/>
        <v>2005</v>
      </c>
    </row>
    <row r="5332" spans="19:23" x14ac:dyDescent="0.2">
      <c r="S5332" s="28" t="s">
        <v>300</v>
      </c>
      <c r="T5332" s="5">
        <v>2005</v>
      </c>
      <c r="U5332" s="233">
        <v>38568</v>
      </c>
      <c r="V5332" s="233" t="str">
        <f t="shared" si="171"/>
        <v>0804</v>
      </c>
      <c r="W5332" s="4">
        <f t="shared" si="172"/>
        <v>2005</v>
      </c>
    </row>
    <row r="5333" spans="19:23" x14ac:dyDescent="0.2">
      <c r="S5333" s="28" t="s">
        <v>301</v>
      </c>
      <c r="T5333" s="5">
        <v>2005</v>
      </c>
      <c r="U5333" s="233">
        <v>38569</v>
      </c>
      <c r="V5333" s="233" t="str">
        <f t="shared" si="171"/>
        <v>0805</v>
      </c>
      <c r="W5333" s="4">
        <f t="shared" si="172"/>
        <v>2005</v>
      </c>
    </row>
    <row r="5334" spans="19:23" x14ac:dyDescent="0.2">
      <c r="S5334" s="28" t="s">
        <v>302</v>
      </c>
      <c r="T5334" s="5">
        <v>2005</v>
      </c>
      <c r="U5334" s="233">
        <v>38570</v>
      </c>
      <c r="V5334" s="233" t="str">
        <f t="shared" si="171"/>
        <v>0806</v>
      </c>
      <c r="W5334" s="4">
        <f t="shared" si="172"/>
        <v>2005</v>
      </c>
    </row>
    <row r="5335" spans="19:23" x14ac:dyDescent="0.2">
      <c r="S5335" s="28" t="s">
        <v>303</v>
      </c>
      <c r="T5335" s="5">
        <v>2005</v>
      </c>
      <c r="U5335" s="233">
        <v>38571</v>
      </c>
      <c r="V5335" s="233" t="str">
        <f t="shared" si="171"/>
        <v>0807</v>
      </c>
      <c r="W5335" s="4">
        <f t="shared" si="172"/>
        <v>2005</v>
      </c>
    </row>
    <row r="5336" spans="19:23" x14ac:dyDescent="0.2">
      <c r="S5336" s="28" t="s">
        <v>304</v>
      </c>
      <c r="T5336" s="5">
        <v>2005</v>
      </c>
      <c r="U5336" s="233">
        <v>38572</v>
      </c>
      <c r="V5336" s="233" t="str">
        <f t="shared" si="171"/>
        <v>0808</v>
      </c>
      <c r="W5336" s="4">
        <f t="shared" si="172"/>
        <v>2005</v>
      </c>
    </row>
    <row r="5337" spans="19:23" x14ac:dyDescent="0.2">
      <c r="S5337" s="28" t="s">
        <v>305</v>
      </c>
      <c r="T5337" s="5">
        <v>2005</v>
      </c>
      <c r="U5337" s="233">
        <v>38573</v>
      </c>
      <c r="V5337" s="233" t="str">
        <f t="shared" si="171"/>
        <v>0809</v>
      </c>
      <c r="W5337" s="4">
        <f t="shared" si="172"/>
        <v>2005</v>
      </c>
    </row>
    <row r="5338" spans="19:23" x14ac:dyDescent="0.2">
      <c r="S5338" s="28" t="s">
        <v>306</v>
      </c>
      <c r="T5338" s="5">
        <v>2005</v>
      </c>
      <c r="U5338" s="233">
        <v>38574</v>
      </c>
      <c r="V5338" s="233" t="str">
        <f t="shared" si="171"/>
        <v>0810</v>
      </c>
      <c r="W5338" s="4">
        <f t="shared" si="172"/>
        <v>2005</v>
      </c>
    </row>
    <row r="5339" spans="19:23" x14ac:dyDescent="0.2">
      <c r="S5339" s="28" t="s">
        <v>307</v>
      </c>
      <c r="T5339" s="5">
        <v>2005</v>
      </c>
      <c r="U5339" s="233">
        <v>38575</v>
      </c>
      <c r="V5339" s="233" t="str">
        <f t="shared" si="171"/>
        <v>0811</v>
      </c>
      <c r="W5339" s="4">
        <f t="shared" si="172"/>
        <v>2005</v>
      </c>
    </row>
    <row r="5340" spans="19:23" x14ac:dyDescent="0.2">
      <c r="S5340" s="28" t="s">
        <v>308</v>
      </c>
      <c r="T5340" s="5">
        <v>2005</v>
      </c>
      <c r="U5340" s="233">
        <v>38576</v>
      </c>
      <c r="V5340" s="233" t="str">
        <f t="shared" si="171"/>
        <v>0812</v>
      </c>
      <c r="W5340" s="4">
        <f t="shared" si="172"/>
        <v>2005</v>
      </c>
    </row>
    <row r="5341" spans="19:23" x14ac:dyDescent="0.2">
      <c r="S5341" s="28" t="s">
        <v>309</v>
      </c>
      <c r="T5341" s="5">
        <v>2005</v>
      </c>
      <c r="U5341" s="233">
        <v>38577</v>
      </c>
      <c r="V5341" s="233" t="str">
        <f t="shared" si="171"/>
        <v>0813</v>
      </c>
      <c r="W5341" s="4">
        <f t="shared" si="172"/>
        <v>2005</v>
      </c>
    </row>
    <row r="5342" spans="19:23" x14ac:dyDescent="0.2">
      <c r="S5342" s="28" t="s">
        <v>310</v>
      </c>
      <c r="T5342" s="5">
        <v>2005</v>
      </c>
      <c r="U5342" s="233">
        <v>38578</v>
      </c>
      <c r="V5342" s="233" t="str">
        <f t="shared" si="171"/>
        <v>0814</v>
      </c>
      <c r="W5342" s="4">
        <f t="shared" si="172"/>
        <v>2005</v>
      </c>
    </row>
    <row r="5343" spans="19:23" x14ac:dyDescent="0.2">
      <c r="S5343" s="28" t="s">
        <v>311</v>
      </c>
      <c r="T5343" s="5">
        <v>2005</v>
      </c>
      <c r="U5343" s="233">
        <v>38579</v>
      </c>
      <c r="V5343" s="233" t="str">
        <f t="shared" si="171"/>
        <v>0815</v>
      </c>
      <c r="W5343" s="4">
        <f t="shared" si="172"/>
        <v>2005</v>
      </c>
    </row>
    <row r="5344" spans="19:23" x14ac:dyDescent="0.2">
      <c r="S5344" s="28" t="s">
        <v>312</v>
      </c>
      <c r="T5344" s="5">
        <v>2005</v>
      </c>
      <c r="U5344" s="233">
        <v>38580</v>
      </c>
      <c r="V5344" s="233" t="str">
        <f t="shared" si="171"/>
        <v>0816</v>
      </c>
      <c r="W5344" s="4">
        <f t="shared" si="172"/>
        <v>2005</v>
      </c>
    </row>
    <row r="5345" spans="19:23" x14ac:dyDescent="0.2">
      <c r="S5345" s="28" t="s">
        <v>313</v>
      </c>
      <c r="T5345" s="5">
        <v>2005</v>
      </c>
      <c r="U5345" s="233">
        <v>38581</v>
      </c>
      <c r="V5345" s="233" t="str">
        <f t="shared" si="171"/>
        <v>0817</v>
      </c>
      <c r="W5345" s="4">
        <f t="shared" si="172"/>
        <v>2005</v>
      </c>
    </row>
    <row r="5346" spans="19:23" x14ac:dyDescent="0.2">
      <c r="S5346" s="28" t="s">
        <v>314</v>
      </c>
      <c r="T5346" s="5">
        <v>2005</v>
      </c>
      <c r="U5346" s="233">
        <v>38582</v>
      </c>
      <c r="V5346" s="233" t="str">
        <f t="shared" si="171"/>
        <v>0818</v>
      </c>
      <c r="W5346" s="4">
        <f t="shared" si="172"/>
        <v>2005</v>
      </c>
    </row>
    <row r="5347" spans="19:23" x14ac:dyDescent="0.2">
      <c r="S5347" s="28" t="s">
        <v>315</v>
      </c>
      <c r="T5347" s="5">
        <v>2005</v>
      </c>
      <c r="U5347" s="233">
        <v>38583</v>
      </c>
      <c r="V5347" s="233" t="str">
        <f t="shared" si="171"/>
        <v>0819</v>
      </c>
      <c r="W5347" s="4">
        <f t="shared" si="172"/>
        <v>2005</v>
      </c>
    </row>
    <row r="5348" spans="19:23" x14ac:dyDescent="0.2">
      <c r="S5348" s="28" t="s">
        <v>316</v>
      </c>
      <c r="T5348" s="5">
        <v>2005</v>
      </c>
      <c r="U5348" s="233">
        <v>38584</v>
      </c>
      <c r="V5348" s="233" t="str">
        <f t="shared" si="171"/>
        <v>0820</v>
      </c>
      <c r="W5348" s="4">
        <f t="shared" si="172"/>
        <v>2005</v>
      </c>
    </row>
    <row r="5349" spans="19:23" x14ac:dyDescent="0.2">
      <c r="S5349" s="28" t="s">
        <v>317</v>
      </c>
      <c r="T5349" s="5">
        <v>2005</v>
      </c>
      <c r="U5349" s="233">
        <v>38585</v>
      </c>
      <c r="V5349" s="233" t="str">
        <f t="shared" si="171"/>
        <v>0821</v>
      </c>
      <c r="W5349" s="4">
        <f t="shared" si="172"/>
        <v>2005</v>
      </c>
    </row>
    <row r="5350" spans="19:23" x14ac:dyDescent="0.2">
      <c r="S5350" s="28" t="s">
        <v>318</v>
      </c>
      <c r="T5350" s="5">
        <v>2005</v>
      </c>
      <c r="U5350" s="233">
        <v>38586</v>
      </c>
      <c r="V5350" s="233" t="str">
        <f t="shared" si="171"/>
        <v>0822</v>
      </c>
      <c r="W5350" s="4">
        <f t="shared" si="172"/>
        <v>2005</v>
      </c>
    </row>
    <row r="5351" spans="19:23" x14ac:dyDescent="0.2">
      <c r="S5351" s="28" t="s">
        <v>319</v>
      </c>
      <c r="T5351" s="5">
        <v>2005</v>
      </c>
      <c r="U5351" s="233">
        <v>38587</v>
      </c>
      <c r="V5351" s="233" t="str">
        <f t="shared" si="171"/>
        <v>0823</v>
      </c>
      <c r="W5351" s="4">
        <f t="shared" si="172"/>
        <v>2005</v>
      </c>
    </row>
    <row r="5352" spans="19:23" x14ac:dyDescent="0.2">
      <c r="S5352" s="28" t="s">
        <v>320</v>
      </c>
      <c r="T5352" s="5">
        <v>2005</v>
      </c>
      <c r="U5352" s="233">
        <v>38588</v>
      </c>
      <c r="V5352" s="233" t="str">
        <f t="shared" si="171"/>
        <v>0824</v>
      </c>
      <c r="W5352" s="4">
        <f t="shared" si="172"/>
        <v>2005</v>
      </c>
    </row>
    <row r="5353" spans="19:23" x14ac:dyDescent="0.2">
      <c r="S5353" s="28" t="s">
        <v>321</v>
      </c>
      <c r="T5353" s="5">
        <v>2005</v>
      </c>
      <c r="U5353" s="233">
        <v>38589</v>
      </c>
      <c r="V5353" s="233" t="str">
        <f t="shared" si="171"/>
        <v>0825</v>
      </c>
      <c r="W5353" s="4">
        <f t="shared" si="172"/>
        <v>2005</v>
      </c>
    </row>
    <row r="5354" spans="19:23" x14ac:dyDescent="0.2">
      <c r="S5354" s="28" t="s">
        <v>322</v>
      </c>
      <c r="T5354" s="5">
        <v>2005</v>
      </c>
      <c r="U5354" s="233">
        <v>38590</v>
      </c>
      <c r="V5354" s="233" t="str">
        <f t="shared" si="171"/>
        <v>0826</v>
      </c>
      <c r="W5354" s="4">
        <f t="shared" si="172"/>
        <v>2005</v>
      </c>
    </row>
    <row r="5355" spans="19:23" x14ac:dyDescent="0.2">
      <c r="S5355" s="28" t="s">
        <v>323</v>
      </c>
      <c r="T5355" s="5">
        <v>2005</v>
      </c>
      <c r="U5355" s="233">
        <v>38591</v>
      </c>
      <c r="V5355" s="233" t="str">
        <f t="shared" si="171"/>
        <v>0827</v>
      </c>
      <c r="W5355" s="4">
        <f t="shared" si="172"/>
        <v>2005</v>
      </c>
    </row>
    <row r="5356" spans="19:23" x14ac:dyDescent="0.2">
      <c r="S5356" s="28" t="s">
        <v>324</v>
      </c>
      <c r="T5356" s="5">
        <v>2005</v>
      </c>
      <c r="U5356" s="233">
        <v>38592</v>
      </c>
      <c r="V5356" s="233" t="str">
        <f t="shared" si="171"/>
        <v>0828</v>
      </c>
      <c r="W5356" s="4">
        <f t="shared" si="172"/>
        <v>2005</v>
      </c>
    </row>
    <row r="5357" spans="19:23" x14ac:dyDescent="0.2">
      <c r="S5357" s="28" t="s">
        <v>325</v>
      </c>
      <c r="T5357" s="5">
        <v>2005</v>
      </c>
      <c r="U5357" s="233">
        <v>38593</v>
      </c>
      <c r="V5357" s="233" t="str">
        <f t="shared" si="171"/>
        <v>0829</v>
      </c>
      <c r="W5357" s="4">
        <f t="shared" si="172"/>
        <v>2005</v>
      </c>
    </row>
    <row r="5358" spans="19:23" x14ac:dyDescent="0.2">
      <c r="S5358" s="28" t="s">
        <v>326</v>
      </c>
      <c r="T5358" s="5">
        <v>2005</v>
      </c>
      <c r="U5358" s="233">
        <v>38594</v>
      </c>
      <c r="V5358" s="233" t="str">
        <f t="shared" si="171"/>
        <v>0830</v>
      </c>
      <c r="W5358" s="4">
        <f t="shared" si="172"/>
        <v>2005</v>
      </c>
    </row>
    <row r="5359" spans="19:23" x14ac:dyDescent="0.2">
      <c r="S5359" s="28" t="s">
        <v>327</v>
      </c>
      <c r="T5359" s="5">
        <v>2005</v>
      </c>
      <c r="U5359" s="233">
        <v>38595</v>
      </c>
      <c r="V5359" s="233" t="str">
        <f t="shared" si="171"/>
        <v>0831</v>
      </c>
      <c r="W5359" s="4">
        <f t="shared" si="172"/>
        <v>2005</v>
      </c>
    </row>
    <row r="5360" spans="19:23" x14ac:dyDescent="0.2">
      <c r="S5360" s="28" t="s">
        <v>328</v>
      </c>
      <c r="T5360" s="5">
        <v>2005</v>
      </c>
      <c r="U5360" s="233">
        <v>38596</v>
      </c>
      <c r="V5360" s="233" t="str">
        <f t="shared" si="171"/>
        <v>0901</v>
      </c>
      <c r="W5360" s="4">
        <f t="shared" si="172"/>
        <v>2005</v>
      </c>
    </row>
    <row r="5361" spans="19:23" x14ac:dyDescent="0.2">
      <c r="S5361" s="28" t="s">
        <v>329</v>
      </c>
      <c r="T5361" s="5">
        <v>2005</v>
      </c>
      <c r="U5361" s="233">
        <v>38597</v>
      </c>
      <c r="V5361" s="233" t="str">
        <f t="shared" si="171"/>
        <v>0902</v>
      </c>
      <c r="W5361" s="4">
        <f t="shared" si="172"/>
        <v>2005</v>
      </c>
    </row>
    <row r="5362" spans="19:23" x14ac:dyDescent="0.2">
      <c r="S5362" s="28" t="s">
        <v>330</v>
      </c>
      <c r="T5362" s="5">
        <v>2005</v>
      </c>
      <c r="U5362" s="233">
        <v>38598</v>
      </c>
      <c r="V5362" s="233" t="str">
        <f t="shared" si="171"/>
        <v>0903</v>
      </c>
      <c r="W5362" s="4">
        <f t="shared" si="172"/>
        <v>2005</v>
      </c>
    </row>
    <row r="5363" spans="19:23" x14ac:dyDescent="0.2">
      <c r="S5363" s="28" t="s">
        <v>331</v>
      </c>
      <c r="T5363" s="5">
        <v>2005</v>
      </c>
      <c r="U5363" s="233">
        <v>38599</v>
      </c>
      <c r="V5363" s="233" t="str">
        <f t="shared" si="171"/>
        <v>0904</v>
      </c>
      <c r="W5363" s="4">
        <f t="shared" si="172"/>
        <v>2005</v>
      </c>
    </row>
    <row r="5364" spans="19:23" x14ac:dyDescent="0.2">
      <c r="S5364" s="28" t="s">
        <v>332</v>
      </c>
      <c r="T5364" s="5">
        <v>2005</v>
      </c>
      <c r="U5364" s="233">
        <v>38600</v>
      </c>
      <c r="V5364" s="233" t="str">
        <f t="shared" si="171"/>
        <v>0905</v>
      </c>
      <c r="W5364" s="4">
        <f t="shared" si="172"/>
        <v>2005</v>
      </c>
    </row>
    <row r="5365" spans="19:23" x14ac:dyDescent="0.2">
      <c r="S5365" s="28" t="s">
        <v>333</v>
      </c>
      <c r="T5365" s="5">
        <v>2005</v>
      </c>
      <c r="U5365" s="233">
        <v>38601</v>
      </c>
      <c r="V5365" s="233" t="str">
        <f t="shared" si="171"/>
        <v>0906</v>
      </c>
      <c r="W5365" s="4">
        <f t="shared" si="172"/>
        <v>2005</v>
      </c>
    </row>
    <row r="5366" spans="19:23" x14ac:dyDescent="0.2">
      <c r="S5366" s="28" t="s">
        <v>334</v>
      </c>
      <c r="T5366" s="5">
        <v>2005</v>
      </c>
      <c r="U5366" s="233">
        <v>38602</v>
      </c>
      <c r="V5366" s="233" t="str">
        <f t="shared" si="171"/>
        <v>0907</v>
      </c>
      <c r="W5366" s="4">
        <f t="shared" si="172"/>
        <v>2005</v>
      </c>
    </row>
    <row r="5367" spans="19:23" x14ac:dyDescent="0.2">
      <c r="S5367" s="28" t="s">
        <v>335</v>
      </c>
      <c r="T5367" s="5">
        <v>2005</v>
      </c>
      <c r="U5367" s="233">
        <v>38603</v>
      </c>
      <c r="V5367" s="233" t="str">
        <f t="shared" si="171"/>
        <v>0908</v>
      </c>
      <c r="W5367" s="4">
        <f t="shared" si="172"/>
        <v>2005</v>
      </c>
    </row>
    <row r="5368" spans="19:23" x14ac:dyDescent="0.2">
      <c r="S5368" s="28" t="s">
        <v>336</v>
      </c>
      <c r="T5368" s="5">
        <v>2005</v>
      </c>
      <c r="U5368" s="233">
        <v>38604</v>
      </c>
      <c r="V5368" s="233" t="str">
        <f t="shared" si="171"/>
        <v>0909</v>
      </c>
      <c r="W5368" s="4">
        <f t="shared" si="172"/>
        <v>2005</v>
      </c>
    </row>
    <row r="5369" spans="19:23" x14ac:dyDescent="0.2">
      <c r="S5369" s="28" t="s">
        <v>337</v>
      </c>
      <c r="T5369" s="5">
        <v>2005</v>
      </c>
      <c r="U5369" s="233">
        <v>38605</v>
      </c>
      <c r="V5369" s="233" t="str">
        <f t="shared" si="171"/>
        <v>0910</v>
      </c>
      <c r="W5369" s="4">
        <f t="shared" si="172"/>
        <v>2005</v>
      </c>
    </row>
    <row r="5370" spans="19:23" x14ac:dyDescent="0.2">
      <c r="S5370" s="28" t="s">
        <v>338</v>
      </c>
      <c r="T5370" s="5">
        <v>2005</v>
      </c>
      <c r="U5370" s="233">
        <v>38606</v>
      </c>
      <c r="V5370" s="233" t="str">
        <f t="shared" si="171"/>
        <v>0911</v>
      </c>
      <c r="W5370" s="4">
        <f t="shared" si="172"/>
        <v>2005</v>
      </c>
    </row>
    <row r="5371" spans="19:23" x14ac:dyDescent="0.2">
      <c r="S5371" s="28" t="s">
        <v>339</v>
      </c>
      <c r="T5371" s="5">
        <v>2005</v>
      </c>
      <c r="U5371" s="233">
        <v>38607</v>
      </c>
      <c r="V5371" s="233" t="str">
        <f t="shared" si="171"/>
        <v>0912</v>
      </c>
      <c r="W5371" s="4">
        <f t="shared" si="172"/>
        <v>2005</v>
      </c>
    </row>
    <row r="5372" spans="19:23" x14ac:dyDescent="0.2">
      <c r="S5372" s="28" t="s">
        <v>340</v>
      </c>
      <c r="T5372" s="5">
        <v>2005</v>
      </c>
      <c r="U5372" s="233">
        <v>38608</v>
      </c>
      <c r="V5372" s="233" t="str">
        <f t="shared" si="171"/>
        <v>0913</v>
      </c>
      <c r="W5372" s="4">
        <f t="shared" si="172"/>
        <v>2005</v>
      </c>
    </row>
    <row r="5373" spans="19:23" x14ac:dyDescent="0.2">
      <c r="S5373" s="28" t="s">
        <v>341</v>
      </c>
      <c r="T5373" s="5">
        <v>2005</v>
      </c>
      <c r="U5373" s="233">
        <v>38609</v>
      </c>
      <c r="V5373" s="233" t="str">
        <f t="shared" si="171"/>
        <v>0914</v>
      </c>
      <c r="W5373" s="4">
        <f t="shared" si="172"/>
        <v>2005</v>
      </c>
    </row>
    <row r="5374" spans="19:23" x14ac:dyDescent="0.2">
      <c r="S5374" s="28" t="s">
        <v>342</v>
      </c>
      <c r="T5374" s="5">
        <v>2005</v>
      </c>
      <c r="U5374" s="233">
        <v>38610</v>
      </c>
      <c r="V5374" s="233" t="str">
        <f t="shared" si="171"/>
        <v>0915</v>
      </c>
      <c r="W5374" s="4">
        <f t="shared" si="172"/>
        <v>2005</v>
      </c>
    </row>
    <row r="5375" spans="19:23" x14ac:dyDescent="0.2">
      <c r="S5375" s="28" t="s">
        <v>343</v>
      </c>
      <c r="T5375" s="5">
        <v>2005</v>
      </c>
      <c r="U5375" s="233">
        <v>38611</v>
      </c>
      <c r="V5375" s="233" t="str">
        <f t="shared" si="171"/>
        <v>0916</v>
      </c>
      <c r="W5375" s="4">
        <f t="shared" si="172"/>
        <v>2005</v>
      </c>
    </row>
    <row r="5376" spans="19:23" x14ac:dyDescent="0.2">
      <c r="S5376" s="28" t="s">
        <v>344</v>
      </c>
      <c r="T5376" s="5">
        <v>2005</v>
      </c>
      <c r="U5376" s="233">
        <v>38612</v>
      </c>
      <c r="V5376" s="233" t="str">
        <f t="shared" si="171"/>
        <v>0917</v>
      </c>
      <c r="W5376" s="4">
        <f t="shared" si="172"/>
        <v>2005</v>
      </c>
    </row>
    <row r="5377" spans="19:23" x14ac:dyDescent="0.2">
      <c r="S5377" s="28" t="s">
        <v>345</v>
      </c>
      <c r="T5377" s="5">
        <v>2005</v>
      </c>
      <c r="U5377" s="233">
        <v>38613</v>
      </c>
      <c r="V5377" s="233" t="str">
        <f t="shared" si="171"/>
        <v>0918</v>
      </c>
      <c r="W5377" s="4">
        <f t="shared" si="172"/>
        <v>2005</v>
      </c>
    </row>
    <row r="5378" spans="19:23" x14ac:dyDescent="0.2">
      <c r="S5378" s="28" t="s">
        <v>346</v>
      </c>
      <c r="T5378" s="5">
        <v>2005</v>
      </c>
      <c r="U5378" s="233">
        <v>38614</v>
      </c>
      <c r="V5378" s="233" t="str">
        <f t="shared" si="171"/>
        <v>0919</v>
      </c>
      <c r="W5378" s="4">
        <f t="shared" si="172"/>
        <v>2005</v>
      </c>
    </row>
    <row r="5379" spans="19:23" x14ac:dyDescent="0.2">
      <c r="S5379" s="28" t="s">
        <v>347</v>
      </c>
      <c r="T5379" s="5">
        <v>2005</v>
      </c>
      <c r="U5379" s="233">
        <v>38615</v>
      </c>
      <c r="V5379" s="233" t="str">
        <f t="shared" si="171"/>
        <v>0920</v>
      </c>
      <c r="W5379" s="4">
        <f t="shared" si="172"/>
        <v>2005</v>
      </c>
    </row>
    <row r="5380" spans="19:23" x14ac:dyDescent="0.2">
      <c r="S5380" s="28" t="s">
        <v>348</v>
      </c>
      <c r="T5380" s="5">
        <v>2005</v>
      </c>
      <c r="U5380" s="233">
        <v>38616</v>
      </c>
      <c r="V5380" s="233" t="str">
        <f t="shared" ref="V5380:V5443" si="173">TEXT(MONTH(U5380),"00") &amp;TEXT(DAY(U5380),"00")</f>
        <v>0921</v>
      </c>
      <c r="W5380" s="4">
        <f t="shared" ref="W5380:W5443" si="174">YEAR(U5380)</f>
        <v>2005</v>
      </c>
    </row>
    <row r="5381" spans="19:23" x14ac:dyDescent="0.2">
      <c r="S5381" s="28" t="s">
        <v>349</v>
      </c>
      <c r="T5381" s="5">
        <v>2005</v>
      </c>
      <c r="U5381" s="233">
        <v>38617</v>
      </c>
      <c r="V5381" s="233" t="str">
        <f t="shared" si="173"/>
        <v>0922</v>
      </c>
      <c r="W5381" s="4">
        <f t="shared" si="174"/>
        <v>2005</v>
      </c>
    </row>
    <row r="5382" spans="19:23" x14ac:dyDescent="0.2">
      <c r="S5382" s="28" t="s">
        <v>350</v>
      </c>
      <c r="T5382" s="5">
        <v>2005</v>
      </c>
      <c r="U5382" s="233">
        <v>38618</v>
      </c>
      <c r="V5382" s="233" t="str">
        <f t="shared" si="173"/>
        <v>0923</v>
      </c>
      <c r="W5382" s="4">
        <f t="shared" si="174"/>
        <v>2005</v>
      </c>
    </row>
    <row r="5383" spans="19:23" x14ac:dyDescent="0.2">
      <c r="S5383" s="28" t="s">
        <v>351</v>
      </c>
      <c r="T5383" s="5">
        <v>2005</v>
      </c>
      <c r="U5383" s="233">
        <v>38619</v>
      </c>
      <c r="V5383" s="233" t="str">
        <f t="shared" si="173"/>
        <v>0924</v>
      </c>
      <c r="W5383" s="4">
        <f t="shared" si="174"/>
        <v>2005</v>
      </c>
    </row>
    <row r="5384" spans="19:23" x14ac:dyDescent="0.2">
      <c r="S5384" s="28" t="s">
        <v>352</v>
      </c>
      <c r="T5384" s="5">
        <v>2005</v>
      </c>
      <c r="U5384" s="233">
        <v>38620</v>
      </c>
      <c r="V5384" s="233" t="str">
        <f t="shared" si="173"/>
        <v>0925</v>
      </c>
      <c r="W5384" s="4">
        <f t="shared" si="174"/>
        <v>2005</v>
      </c>
    </row>
    <row r="5385" spans="19:23" x14ac:dyDescent="0.2">
      <c r="S5385" s="28" t="s">
        <v>353</v>
      </c>
      <c r="T5385" s="5">
        <v>2005</v>
      </c>
      <c r="U5385" s="233">
        <v>38621</v>
      </c>
      <c r="V5385" s="233" t="str">
        <f t="shared" si="173"/>
        <v>0926</v>
      </c>
      <c r="W5385" s="4">
        <f t="shared" si="174"/>
        <v>2005</v>
      </c>
    </row>
    <row r="5386" spans="19:23" x14ac:dyDescent="0.2">
      <c r="S5386" s="28" t="s">
        <v>354</v>
      </c>
      <c r="T5386" s="5">
        <v>2005</v>
      </c>
      <c r="U5386" s="233">
        <v>38622</v>
      </c>
      <c r="V5386" s="233" t="str">
        <f t="shared" si="173"/>
        <v>0927</v>
      </c>
      <c r="W5386" s="4">
        <f t="shared" si="174"/>
        <v>2005</v>
      </c>
    </row>
    <row r="5387" spans="19:23" x14ac:dyDescent="0.2">
      <c r="S5387" s="28" t="s">
        <v>355</v>
      </c>
      <c r="T5387" s="5">
        <v>2005</v>
      </c>
      <c r="U5387" s="233">
        <v>38623</v>
      </c>
      <c r="V5387" s="233" t="str">
        <f t="shared" si="173"/>
        <v>0928</v>
      </c>
      <c r="W5387" s="4">
        <f t="shared" si="174"/>
        <v>2005</v>
      </c>
    </row>
    <row r="5388" spans="19:23" x14ac:dyDescent="0.2">
      <c r="S5388" s="28" t="s">
        <v>356</v>
      </c>
      <c r="T5388" s="5">
        <v>2005</v>
      </c>
      <c r="U5388" s="233">
        <v>38624</v>
      </c>
      <c r="V5388" s="233" t="str">
        <f t="shared" si="173"/>
        <v>0929</v>
      </c>
      <c r="W5388" s="4">
        <f t="shared" si="174"/>
        <v>2005</v>
      </c>
    </row>
    <row r="5389" spans="19:23" x14ac:dyDescent="0.2">
      <c r="S5389" s="28" t="s">
        <v>357</v>
      </c>
      <c r="T5389" s="5">
        <v>2005</v>
      </c>
      <c r="U5389" s="233">
        <v>38625</v>
      </c>
      <c r="V5389" s="233" t="str">
        <f t="shared" si="173"/>
        <v>0930</v>
      </c>
      <c r="W5389" s="4">
        <f t="shared" si="174"/>
        <v>2005</v>
      </c>
    </row>
    <row r="5390" spans="19:23" x14ac:dyDescent="0.2">
      <c r="S5390" s="28" t="s">
        <v>358</v>
      </c>
      <c r="T5390" s="5">
        <v>2005</v>
      </c>
      <c r="U5390" s="233">
        <v>38626</v>
      </c>
      <c r="V5390" s="233" t="str">
        <f t="shared" si="173"/>
        <v>1001</v>
      </c>
      <c r="W5390" s="4">
        <f t="shared" si="174"/>
        <v>2005</v>
      </c>
    </row>
    <row r="5391" spans="19:23" x14ac:dyDescent="0.2">
      <c r="S5391" s="28" t="s">
        <v>359</v>
      </c>
      <c r="T5391" s="5">
        <v>2005</v>
      </c>
      <c r="U5391" s="233">
        <v>38627</v>
      </c>
      <c r="V5391" s="233" t="str">
        <f t="shared" si="173"/>
        <v>1002</v>
      </c>
      <c r="W5391" s="4">
        <f t="shared" si="174"/>
        <v>2005</v>
      </c>
    </row>
    <row r="5392" spans="19:23" x14ac:dyDescent="0.2">
      <c r="S5392" s="28" t="s">
        <v>360</v>
      </c>
      <c r="T5392" s="5">
        <v>2005</v>
      </c>
      <c r="U5392" s="233">
        <v>38628</v>
      </c>
      <c r="V5392" s="233" t="str">
        <f t="shared" si="173"/>
        <v>1003</v>
      </c>
      <c r="W5392" s="4">
        <f t="shared" si="174"/>
        <v>2005</v>
      </c>
    </row>
    <row r="5393" spans="19:23" x14ac:dyDescent="0.2">
      <c r="S5393" s="28" t="s">
        <v>361</v>
      </c>
      <c r="T5393" s="5">
        <v>2005</v>
      </c>
      <c r="U5393" s="233">
        <v>38629</v>
      </c>
      <c r="V5393" s="233" t="str">
        <f t="shared" si="173"/>
        <v>1004</v>
      </c>
      <c r="W5393" s="4">
        <f t="shared" si="174"/>
        <v>2005</v>
      </c>
    </row>
    <row r="5394" spans="19:23" x14ac:dyDescent="0.2">
      <c r="S5394" s="28" t="s">
        <v>362</v>
      </c>
      <c r="T5394" s="5">
        <v>2005</v>
      </c>
      <c r="U5394" s="233">
        <v>38630</v>
      </c>
      <c r="V5394" s="233" t="str">
        <f t="shared" si="173"/>
        <v>1005</v>
      </c>
      <c r="W5394" s="4">
        <f t="shared" si="174"/>
        <v>2005</v>
      </c>
    </row>
    <row r="5395" spans="19:23" x14ac:dyDescent="0.2">
      <c r="S5395" s="28" t="s">
        <v>363</v>
      </c>
      <c r="T5395" s="5">
        <v>2005</v>
      </c>
      <c r="U5395" s="233">
        <v>38631</v>
      </c>
      <c r="V5395" s="233" t="str">
        <f t="shared" si="173"/>
        <v>1006</v>
      </c>
      <c r="W5395" s="4">
        <f t="shared" si="174"/>
        <v>2005</v>
      </c>
    </row>
    <row r="5396" spans="19:23" x14ac:dyDescent="0.2">
      <c r="S5396" s="28" t="s">
        <v>364</v>
      </c>
      <c r="T5396" s="5">
        <v>2005</v>
      </c>
      <c r="U5396" s="233">
        <v>38632</v>
      </c>
      <c r="V5396" s="233" t="str">
        <f t="shared" si="173"/>
        <v>1007</v>
      </c>
      <c r="W5396" s="4">
        <f t="shared" si="174"/>
        <v>2005</v>
      </c>
    </row>
    <row r="5397" spans="19:23" x14ac:dyDescent="0.2">
      <c r="S5397" s="28" t="s">
        <v>365</v>
      </c>
      <c r="T5397" s="5">
        <v>2005</v>
      </c>
      <c r="U5397" s="233">
        <v>38633</v>
      </c>
      <c r="V5397" s="233" t="str">
        <f t="shared" si="173"/>
        <v>1008</v>
      </c>
      <c r="W5397" s="4">
        <f t="shared" si="174"/>
        <v>2005</v>
      </c>
    </row>
    <row r="5398" spans="19:23" x14ac:dyDescent="0.2">
      <c r="S5398" s="28" t="s">
        <v>366</v>
      </c>
      <c r="T5398" s="5">
        <v>2005</v>
      </c>
      <c r="U5398" s="233">
        <v>38634</v>
      </c>
      <c r="V5398" s="233" t="str">
        <f t="shared" si="173"/>
        <v>1009</v>
      </c>
      <c r="W5398" s="4">
        <f t="shared" si="174"/>
        <v>2005</v>
      </c>
    </row>
    <row r="5399" spans="19:23" x14ac:dyDescent="0.2">
      <c r="S5399" s="28" t="s">
        <v>367</v>
      </c>
      <c r="T5399" s="5">
        <v>2005</v>
      </c>
      <c r="U5399" s="233">
        <v>38635</v>
      </c>
      <c r="V5399" s="233" t="str">
        <f t="shared" si="173"/>
        <v>1010</v>
      </c>
      <c r="W5399" s="4">
        <f t="shared" si="174"/>
        <v>2005</v>
      </c>
    </row>
    <row r="5400" spans="19:23" x14ac:dyDescent="0.2">
      <c r="S5400" s="28" t="s">
        <v>368</v>
      </c>
      <c r="T5400" s="5">
        <v>2005</v>
      </c>
      <c r="U5400" s="233">
        <v>38636</v>
      </c>
      <c r="V5400" s="233" t="str">
        <f t="shared" si="173"/>
        <v>1011</v>
      </c>
      <c r="W5400" s="4">
        <f t="shared" si="174"/>
        <v>2005</v>
      </c>
    </row>
    <row r="5401" spans="19:23" x14ac:dyDescent="0.2">
      <c r="S5401" s="28" t="s">
        <v>369</v>
      </c>
      <c r="T5401" s="5">
        <v>2005</v>
      </c>
      <c r="U5401" s="233">
        <v>38637</v>
      </c>
      <c r="V5401" s="233" t="str">
        <f t="shared" si="173"/>
        <v>1012</v>
      </c>
      <c r="W5401" s="4">
        <f t="shared" si="174"/>
        <v>2005</v>
      </c>
    </row>
    <row r="5402" spans="19:23" x14ac:dyDescent="0.2">
      <c r="S5402" s="28" t="s">
        <v>370</v>
      </c>
      <c r="T5402" s="5">
        <v>2005</v>
      </c>
      <c r="U5402" s="233">
        <v>38638</v>
      </c>
      <c r="V5402" s="233" t="str">
        <f t="shared" si="173"/>
        <v>1013</v>
      </c>
      <c r="W5402" s="4">
        <f t="shared" si="174"/>
        <v>2005</v>
      </c>
    </row>
    <row r="5403" spans="19:23" x14ac:dyDescent="0.2">
      <c r="S5403" s="28" t="s">
        <v>371</v>
      </c>
      <c r="T5403" s="5">
        <v>2005</v>
      </c>
      <c r="U5403" s="233">
        <v>38639</v>
      </c>
      <c r="V5403" s="233" t="str">
        <f t="shared" si="173"/>
        <v>1014</v>
      </c>
      <c r="W5403" s="4">
        <f t="shared" si="174"/>
        <v>2005</v>
      </c>
    </row>
    <row r="5404" spans="19:23" x14ac:dyDescent="0.2">
      <c r="S5404" s="28" t="s">
        <v>372</v>
      </c>
      <c r="T5404" s="5">
        <v>2005</v>
      </c>
      <c r="U5404" s="233">
        <v>38640</v>
      </c>
      <c r="V5404" s="233" t="str">
        <f t="shared" si="173"/>
        <v>1015</v>
      </c>
      <c r="W5404" s="4">
        <f t="shared" si="174"/>
        <v>2005</v>
      </c>
    </row>
    <row r="5405" spans="19:23" x14ac:dyDescent="0.2">
      <c r="S5405" s="28" t="s">
        <v>373</v>
      </c>
      <c r="T5405" s="5">
        <v>2005</v>
      </c>
      <c r="U5405" s="233">
        <v>38641</v>
      </c>
      <c r="V5405" s="233" t="str">
        <f t="shared" si="173"/>
        <v>1016</v>
      </c>
      <c r="W5405" s="4">
        <f t="shared" si="174"/>
        <v>2005</v>
      </c>
    </row>
    <row r="5406" spans="19:23" x14ac:dyDescent="0.2">
      <c r="S5406" s="28" t="s">
        <v>374</v>
      </c>
      <c r="T5406" s="5">
        <v>2005</v>
      </c>
      <c r="U5406" s="233">
        <v>38642</v>
      </c>
      <c r="V5406" s="233" t="str">
        <f t="shared" si="173"/>
        <v>1017</v>
      </c>
      <c r="W5406" s="4">
        <f t="shared" si="174"/>
        <v>2005</v>
      </c>
    </row>
    <row r="5407" spans="19:23" x14ac:dyDescent="0.2">
      <c r="S5407" s="28" t="s">
        <v>375</v>
      </c>
      <c r="T5407" s="5">
        <v>2005</v>
      </c>
      <c r="U5407" s="233">
        <v>38643</v>
      </c>
      <c r="V5407" s="233" t="str">
        <f t="shared" si="173"/>
        <v>1018</v>
      </c>
      <c r="W5407" s="4">
        <f t="shared" si="174"/>
        <v>2005</v>
      </c>
    </row>
    <row r="5408" spans="19:23" x14ac:dyDescent="0.2">
      <c r="S5408" s="28" t="s">
        <v>376</v>
      </c>
      <c r="T5408" s="5">
        <v>2005</v>
      </c>
      <c r="U5408" s="233">
        <v>38644</v>
      </c>
      <c r="V5408" s="233" t="str">
        <f t="shared" si="173"/>
        <v>1019</v>
      </c>
      <c r="W5408" s="4">
        <f t="shared" si="174"/>
        <v>2005</v>
      </c>
    </row>
    <row r="5409" spans="19:23" x14ac:dyDescent="0.2">
      <c r="S5409" s="28" t="s">
        <v>377</v>
      </c>
      <c r="T5409" s="5">
        <v>2005</v>
      </c>
      <c r="U5409" s="233">
        <v>38645</v>
      </c>
      <c r="V5409" s="233" t="str">
        <f t="shared" si="173"/>
        <v>1020</v>
      </c>
      <c r="W5409" s="4">
        <f t="shared" si="174"/>
        <v>2005</v>
      </c>
    </row>
    <row r="5410" spans="19:23" x14ac:dyDescent="0.2">
      <c r="S5410" s="28" t="s">
        <v>378</v>
      </c>
      <c r="T5410" s="5">
        <v>2005</v>
      </c>
      <c r="U5410" s="233">
        <v>38646</v>
      </c>
      <c r="V5410" s="233" t="str">
        <f t="shared" si="173"/>
        <v>1021</v>
      </c>
      <c r="W5410" s="4">
        <f t="shared" si="174"/>
        <v>2005</v>
      </c>
    </row>
    <row r="5411" spans="19:23" x14ac:dyDescent="0.2">
      <c r="S5411" s="28" t="s">
        <v>379</v>
      </c>
      <c r="T5411" s="5">
        <v>2005</v>
      </c>
      <c r="U5411" s="233">
        <v>38647</v>
      </c>
      <c r="V5411" s="233" t="str">
        <f t="shared" si="173"/>
        <v>1022</v>
      </c>
      <c r="W5411" s="4">
        <f t="shared" si="174"/>
        <v>2005</v>
      </c>
    </row>
    <row r="5412" spans="19:23" x14ac:dyDescent="0.2">
      <c r="S5412" s="28" t="s">
        <v>380</v>
      </c>
      <c r="T5412" s="5">
        <v>2005</v>
      </c>
      <c r="U5412" s="233">
        <v>38648</v>
      </c>
      <c r="V5412" s="233" t="str">
        <f t="shared" si="173"/>
        <v>1023</v>
      </c>
      <c r="W5412" s="4">
        <f t="shared" si="174"/>
        <v>2005</v>
      </c>
    </row>
    <row r="5413" spans="19:23" x14ac:dyDescent="0.2">
      <c r="S5413" s="28" t="s">
        <v>381</v>
      </c>
      <c r="T5413" s="5">
        <v>2005</v>
      </c>
      <c r="U5413" s="233">
        <v>38649</v>
      </c>
      <c r="V5413" s="233" t="str">
        <f t="shared" si="173"/>
        <v>1024</v>
      </c>
      <c r="W5413" s="4">
        <f t="shared" si="174"/>
        <v>2005</v>
      </c>
    </row>
    <row r="5414" spans="19:23" x14ac:dyDescent="0.2">
      <c r="S5414" s="28" t="s">
        <v>382</v>
      </c>
      <c r="T5414" s="5">
        <v>2005</v>
      </c>
      <c r="U5414" s="233">
        <v>38650</v>
      </c>
      <c r="V5414" s="233" t="str">
        <f t="shared" si="173"/>
        <v>1025</v>
      </c>
      <c r="W5414" s="4">
        <f t="shared" si="174"/>
        <v>2005</v>
      </c>
    </row>
    <row r="5415" spans="19:23" x14ac:dyDescent="0.2">
      <c r="S5415" s="28" t="s">
        <v>383</v>
      </c>
      <c r="T5415" s="5">
        <v>2005</v>
      </c>
      <c r="U5415" s="233">
        <v>38651</v>
      </c>
      <c r="V5415" s="233" t="str">
        <f t="shared" si="173"/>
        <v>1026</v>
      </c>
      <c r="W5415" s="4">
        <f t="shared" si="174"/>
        <v>2005</v>
      </c>
    </row>
    <row r="5416" spans="19:23" x14ac:dyDescent="0.2">
      <c r="S5416" s="28" t="s">
        <v>384</v>
      </c>
      <c r="T5416" s="5">
        <v>2005</v>
      </c>
      <c r="U5416" s="233">
        <v>38652</v>
      </c>
      <c r="V5416" s="233" t="str">
        <f t="shared" si="173"/>
        <v>1027</v>
      </c>
      <c r="W5416" s="4">
        <f t="shared" si="174"/>
        <v>2005</v>
      </c>
    </row>
    <row r="5417" spans="19:23" x14ac:dyDescent="0.2">
      <c r="S5417" s="28" t="s">
        <v>385</v>
      </c>
      <c r="T5417" s="5">
        <v>2005</v>
      </c>
      <c r="U5417" s="233">
        <v>38653</v>
      </c>
      <c r="V5417" s="233" t="str">
        <f t="shared" si="173"/>
        <v>1028</v>
      </c>
      <c r="W5417" s="4">
        <f t="shared" si="174"/>
        <v>2005</v>
      </c>
    </row>
    <row r="5418" spans="19:23" x14ac:dyDescent="0.2">
      <c r="S5418" s="28" t="s">
        <v>386</v>
      </c>
      <c r="T5418" s="5">
        <v>2005</v>
      </c>
      <c r="U5418" s="233">
        <v>38654</v>
      </c>
      <c r="V5418" s="233" t="str">
        <f t="shared" si="173"/>
        <v>1029</v>
      </c>
      <c r="W5418" s="4">
        <f t="shared" si="174"/>
        <v>2005</v>
      </c>
    </row>
    <row r="5419" spans="19:23" x14ac:dyDescent="0.2">
      <c r="S5419" s="28" t="s">
        <v>387</v>
      </c>
      <c r="T5419" s="5">
        <v>2005</v>
      </c>
      <c r="U5419" s="233">
        <v>38655</v>
      </c>
      <c r="V5419" s="233" t="str">
        <f t="shared" si="173"/>
        <v>1030</v>
      </c>
      <c r="W5419" s="4">
        <f t="shared" si="174"/>
        <v>2005</v>
      </c>
    </row>
    <row r="5420" spans="19:23" x14ac:dyDescent="0.2">
      <c r="S5420" s="28" t="s">
        <v>388</v>
      </c>
      <c r="T5420" s="5">
        <v>2005</v>
      </c>
      <c r="U5420" s="233">
        <v>38656</v>
      </c>
      <c r="V5420" s="233" t="str">
        <f t="shared" si="173"/>
        <v>1031</v>
      </c>
      <c r="W5420" s="4">
        <f t="shared" si="174"/>
        <v>2005</v>
      </c>
    </row>
    <row r="5421" spans="19:23" x14ac:dyDescent="0.2">
      <c r="S5421" s="28" t="s">
        <v>389</v>
      </c>
      <c r="T5421" s="5">
        <v>2005</v>
      </c>
      <c r="U5421" s="233">
        <v>38657</v>
      </c>
      <c r="V5421" s="233" t="str">
        <f t="shared" si="173"/>
        <v>1101</v>
      </c>
      <c r="W5421" s="4">
        <f t="shared" si="174"/>
        <v>2005</v>
      </c>
    </row>
    <row r="5422" spans="19:23" x14ac:dyDescent="0.2">
      <c r="S5422" s="28" t="s">
        <v>390</v>
      </c>
      <c r="T5422" s="5">
        <v>2005</v>
      </c>
      <c r="U5422" s="233">
        <v>38658</v>
      </c>
      <c r="V5422" s="233" t="str">
        <f t="shared" si="173"/>
        <v>1102</v>
      </c>
      <c r="W5422" s="4">
        <f t="shared" si="174"/>
        <v>2005</v>
      </c>
    </row>
    <row r="5423" spans="19:23" x14ac:dyDescent="0.2">
      <c r="S5423" s="28" t="s">
        <v>391</v>
      </c>
      <c r="T5423" s="5">
        <v>2005</v>
      </c>
      <c r="U5423" s="233">
        <v>38659</v>
      </c>
      <c r="V5423" s="233" t="str">
        <f t="shared" si="173"/>
        <v>1103</v>
      </c>
      <c r="W5423" s="4">
        <f t="shared" si="174"/>
        <v>2005</v>
      </c>
    </row>
    <row r="5424" spans="19:23" x14ac:dyDescent="0.2">
      <c r="S5424" s="28" t="s">
        <v>392</v>
      </c>
      <c r="T5424" s="5">
        <v>2005</v>
      </c>
      <c r="U5424" s="233">
        <v>38660</v>
      </c>
      <c r="V5424" s="233" t="str">
        <f t="shared" si="173"/>
        <v>1104</v>
      </c>
      <c r="W5424" s="4">
        <f t="shared" si="174"/>
        <v>2005</v>
      </c>
    </row>
    <row r="5425" spans="19:23" x14ac:dyDescent="0.2">
      <c r="S5425" s="28" t="s">
        <v>393</v>
      </c>
      <c r="T5425" s="5">
        <v>2005</v>
      </c>
      <c r="U5425" s="233">
        <v>38661</v>
      </c>
      <c r="V5425" s="233" t="str">
        <f t="shared" si="173"/>
        <v>1105</v>
      </c>
      <c r="W5425" s="4">
        <f t="shared" si="174"/>
        <v>2005</v>
      </c>
    </row>
    <row r="5426" spans="19:23" x14ac:dyDescent="0.2">
      <c r="S5426" s="28" t="s">
        <v>394</v>
      </c>
      <c r="T5426" s="5">
        <v>2005</v>
      </c>
      <c r="U5426" s="233">
        <v>38662</v>
      </c>
      <c r="V5426" s="233" t="str">
        <f t="shared" si="173"/>
        <v>1106</v>
      </c>
      <c r="W5426" s="4">
        <f t="shared" si="174"/>
        <v>2005</v>
      </c>
    </row>
    <row r="5427" spans="19:23" x14ac:dyDescent="0.2">
      <c r="S5427" s="28" t="s">
        <v>395</v>
      </c>
      <c r="T5427" s="5">
        <v>2005</v>
      </c>
      <c r="U5427" s="233">
        <v>38663</v>
      </c>
      <c r="V5427" s="233" t="str">
        <f t="shared" si="173"/>
        <v>1107</v>
      </c>
      <c r="W5427" s="4">
        <f t="shared" si="174"/>
        <v>2005</v>
      </c>
    </row>
    <row r="5428" spans="19:23" x14ac:dyDescent="0.2">
      <c r="S5428" s="28" t="s">
        <v>396</v>
      </c>
      <c r="T5428" s="5">
        <v>2005</v>
      </c>
      <c r="U5428" s="233">
        <v>38664</v>
      </c>
      <c r="V5428" s="233" t="str">
        <f t="shared" si="173"/>
        <v>1108</v>
      </c>
      <c r="W5428" s="4">
        <f t="shared" si="174"/>
        <v>2005</v>
      </c>
    </row>
    <row r="5429" spans="19:23" x14ac:dyDescent="0.2">
      <c r="S5429" s="28" t="s">
        <v>397</v>
      </c>
      <c r="T5429" s="5">
        <v>2005</v>
      </c>
      <c r="U5429" s="233">
        <v>38665</v>
      </c>
      <c r="V5429" s="233" t="str">
        <f t="shared" si="173"/>
        <v>1109</v>
      </c>
      <c r="W5429" s="4">
        <f t="shared" si="174"/>
        <v>2005</v>
      </c>
    </row>
    <row r="5430" spans="19:23" x14ac:dyDescent="0.2">
      <c r="S5430" s="28" t="s">
        <v>398</v>
      </c>
      <c r="T5430" s="5">
        <v>2005</v>
      </c>
      <c r="U5430" s="233">
        <v>38666</v>
      </c>
      <c r="V5430" s="233" t="str">
        <f t="shared" si="173"/>
        <v>1110</v>
      </c>
      <c r="W5430" s="4">
        <f t="shared" si="174"/>
        <v>2005</v>
      </c>
    </row>
    <row r="5431" spans="19:23" x14ac:dyDescent="0.2">
      <c r="S5431" s="28" t="s">
        <v>399</v>
      </c>
      <c r="T5431" s="5">
        <v>2005</v>
      </c>
      <c r="U5431" s="233">
        <v>38667</v>
      </c>
      <c r="V5431" s="233" t="str">
        <f t="shared" si="173"/>
        <v>1111</v>
      </c>
      <c r="W5431" s="4">
        <f t="shared" si="174"/>
        <v>2005</v>
      </c>
    </row>
    <row r="5432" spans="19:23" x14ac:dyDescent="0.2">
      <c r="S5432" s="28" t="s">
        <v>400</v>
      </c>
      <c r="T5432" s="5">
        <v>2005</v>
      </c>
      <c r="U5432" s="233">
        <v>38668</v>
      </c>
      <c r="V5432" s="233" t="str">
        <f t="shared" si="173"/>
        <v>1112</v>
      </c>
      <c r="W5432" s="4">
        <f t="shared" si="174"/>
        <v>2005</v>
      </c>
    </row>
    <row r="5433" spans="19:23" x14ac:dyDescent="0.2">
      <c r="S5433" s="28" t="s">
        <v>401</v>
      </c>
      <c r="T5433" s="5">
        <v>2005</v>
      </c>
      <c r="U5433" s="233">
        <v>38669</v>
      </c>
      <c r="V5433" s="233" t="str">
        <f t="shared" si="173"/>
        <v>1113</v>
      </c>
      <c r="W5433" s="4">
        <f t="shared" si="174"/>
        <v>2005</v>
      </c>
    </row>
    <row r="5434" spans="19:23" x14ac:dyDescent="0.2">
      <c r="S5434" s="28" t="s">
        <v>402</v>
      </c>
      <c r="T5434" s="5">
        <v>2005</v>
      </c>
      <c r="U5434" s="233">
        <v>38670</v>
      </c>
      <c r="V5434" s="233" t="str">
        <f t="shared" si="173"/>
        <v>1114</v>
      </c>
      <c r="W5434" s="4">
        <f t="shared" si="174"/>
        <v>2005</v>
      </c>
    </row>
    <row r="5435" spans="19:23" x14ac:dyDescent="0.2">
      <c r="S5435" s="28" t="s">
        <v>403</v>
      </c>
      <c r="T5435" s="5">
        <v>2005</v>
      </c>
      <c r="U5435" s="233">
        <v>38671</v>
      </c>
      <c r="V5435" s="233" t="str">
        <f t="shared" si="173"/>
        <v>1115</v>
      </c>
      <c r="W5435" s="4">
        <f t="shared" si="174"/>
        <v>2005</v>
      </c>
    </row>
    <row r="5436" spans="19:23" x14ac:dyDescent="0.2">
      <c r="S5436" s="28" t="s">
        <v>404</v>
      </c>
      <c r="T5436" s="5">
        <v>2005</v>
      </c>
      <c r="U5436" s="233">
        <v>38672</v>
      </c>
      <c r="V5436" s="233" t="str">
        <f t="shared" si="173"/>
        <v>1116</v>
      </c>
      <c r="W5436" s="4">
        <f t="shared" si="174"/>
        <v>2005</v>
      </c>
    </row>
    <row r="5437" spans="19:23" x14ac:dyDescent="0.2">
      <c r="S5437" s="28" t="s">
        <v>405</v>
      </c>
      <c r="T5437" s="5">
        <v>2005</v>
      </c>
      <c r="U5437" s="233">
        <v>38673</v>
      </c>
      <c r="V5437" s="233" t="str">
        <f t="shared" si="173"/>
        <v>1117</v>
      </c>
      <c r="W5437" s="4">
        <f t="shared" si="174"/>
        <v>2005</v>
      </c>
    </row>
    <row r="5438" spans="19:23" x14ac:dyDescent="0.2">
      <c r="S5438" s="28" t="s">
        <v>406</v>
      </c>
      <c r="T5438" s="5">
        <v>2005</v>
      </c>
      <c r="U5438" s="233">
        <v>38674</v>
      </c>
      <c r="V5438" s="233" t="str">
        <f t="shared" si="173"/>
        <v>1118</v>
      </c>
      <c r="W5438" s="4">
        <f t="shared" si="174"/>
        <v>2005</v>
      </c>
    </row>
    <row r="5439" spans="19:23" x14ac:dyDescent="0.2">
      <c r="S5439" s="28" t="s">
        <v>407</v>
      </c>
      <c r="T5439" s="5">
        <v>2005</v>
      </c>
      <c r="U5439" s="233">
        <v>38675</v>
      </c>
      <c r="V5439" s="233" t="str">
        <f t="shared" si="173"/>
        <v>1119</v>
      </c>
      <c r="W5439" s="4">
        <f t="shared" si="174"/>
        <v>2005</v>
      </c>
    </row>
    <row r="5440" spans="19:23" x14ac:dyDescent="0.2">
      <c r="S5440" s="28" t="s">
        <v>408</v>
      </c>
      <c r="T5440" s="5">
        <v>2005</v>
      </c>
      <c r="U5440" s="233">
        <v>38676</v>
      </c>
      <c r="V5440" s="233" t="str">
        <f t="shared" si="173"/>
        <v>1120</v>
      </c>
      <c r="W5440" s="4">
        <f t="shared" si="174"/>
        <v>2005</v>
      </c>
    </row>
    <row r="5441" spans="19:23" x14ac:dyDescent="0.2">
      <c r="S5441" s="28" t="s">
        <v>409</v>
      </c>
      <c r="T5441" s="5">
        <v>2005</v>
      </c>
      <c r="U5441" s="233">
        <v>38677</v>
      </c>
      <c r="V5441" s="233" t="str">
        <f t="shared" si="173"/>
        <v>1121</v>
      </c>
      <c r="W5441" s="4">
        <f t="shared" si="174"/>
        <v>2005</v>
      </c>
    </row>
    <row r="5442" spans="19:23" x14ac:dyDescent="0.2">
      <c r="S5442" s="28" t="s">
        <v>410</v>
      </c>
      <c r="T5442" s="5">
        <v>2005</v>
      </c>
      <c r="U5442" s="233">
        <v>38678</v>
      </c>
      <c r="V5442" s="233" t="str">
        <f t="shared" si="173"/>
        <v>1122</v>
      </c>
      <c r="W5442" s="4">
        <f t="shared" si="174"/>
        <v>2005</v>
      </c>
    </row>
    <row r="5443" spans="19:23" x14ac:dyDescent="0.2">
      <c r="S5443" s="28" t="s">
        <v>411</v>
      </c>
      <c r="T5443" s="5">
        <v>2005</v>
      </c>
      <c r="U5443" s="233">
        <v>38679</v>
      </c>
      <c r="V5443" s="233" t="str">
        <f t="shared" si="173"/>
        <v>1123</v>
      </c>
      <c r="W5443" s="4">
        <f t="shared" si="174"/>
        <v>2005</v>
      </c>
    </row>
    <row r="5444" spans="19:23" x14ac:dyDescent="0.2">
      <c r="S5444" s="28" t="s">
        <v>412</v>
      </c>
      <c r="T5444" s="5">
        <v>2005</v>
      </c>
      <c r="U5444" s="233">
        <v>38680</v>
      </c>
      <c r="V5444" s="233" t="str">
        <f t="shared" ref="V5444:V5507" si="175">TEXT(MONTH(U5444),"00") &amp;TEXT(DAY(U5444),"00")</f>
        <v>1124</v>
      </c>
      <c r="W5444" s="4">
        <f t="shared" ref="W5444:W5507" si="176">YEAR(U5444)</f>
        <v>2005</v>
      </c>
    </row>
    <row r="5445" spans="19:23" x14ac:dyDescent="0.2">
      <c r="S5445" s="28" t="s">
        <v>413</v>
      </c>
      <c r="T5445" s="5">
        <v>2005</v>
      </c>
      <c r="U5445" s="233">
        <v>38681</v>
      </c>
      <c r="V5445" s="233" t="str">
        <f t="shared" si="175"/>
        <v>1125</v>
      </c>
      <c r="W5445" s="4">
        <f t="shared" si="176"/>
        <v>2005</v>
      </c>
    </row>
    <row r="5446" spans="19:23" x14ac:dyDescent="0.2">
      <c r="S5446" s="28" t="s">
        <v>414</v>
      </c>
      <c r="T5446" s="5">
        <v>2005</v>
      </c>
      <c r="U5446" s="233">
        <v>38682</v>
      </c>
      <c r="V5446" s="233" t="str">
        <f t="shared" si="175"/>
        <v>1126</v>
      </c>
      <c r="W5446" s="4">
        <f t="shared" si="176"/>
        <v>2005</v>
      </c>
    </row>
    <row r="5447" spans="19:23" x14ac:dyDescent="0.2">
      <c r="S5447" s="28" t="s">
        <v>415</v>
      </c>
      <c r="T5447" s="5">
        <v>2005</v>
      </c>
      <c r="U5447" s="233">
        <v>38683</v>
      </c>
      <c r="V5447" s="233" t="str">
        <f t="shared" si="175"/>
        <v>1127</v>
      </c>
      <c r="W5447" s="4">
        <f t="shared" si="176"/>
        <v>2005</v>
      </c>
    </row>
    <row r="5448" spans="19:23" x14ac:dyDescent="0.2">
      <c r="S5448" s="28" t="s">
        <v>416</v>
      </c>
      <c r="T5448" s="5">
        <v>2005</v>
      </c>
      <c r="U5448" s="233">
        <v>38684</v>
      </c>
      <c r="V5448" s="233" t="str">
        <f t="shared" si="175"/>
        <v>1128</v>
      </c>
      <c r="W5448" s="4">
        <f t="shared" si="176"/>
        <v>2005</v>
      </c>
    </row>
    <row r="5449" spans="19:23" x14ac:dyDescent="0.2">
      <c r="S5449" s="28" t="s">
        <v>417</v>
      </c>
      <c r="T5449" s="5">
        <v>2005</v>
      </c>
      <c r="U5449" s="233">
        <v>38685</v>
      </c>
      <c r="V5449" s="233" t="str">
        <f t="shared" si="175"/>
        <v>1129</v>
      </c>
      <c r="W5449" s="4">
        <f t="shared" si="176"/>
        <v>2005</v>
      </c>
    </row>
    <row r="5450" spans="19:23" x14ac:dyDescent="0.2">
      <c r="S5450" s="28" t="s">
        <v>418</v>
      </c>
      <c r="T5450" s="5">
        <v>2005</v>
      </c>
      <c r="U5450" s="233">
        <v>38686</v>
      </c>
      <c r="V5450" s="233" t="str">
        <f t="shared" si="175"/>
        <v>1130</v>
      </c>
      <c r="W5450" s="4">
        <f t="shared" si="176"/>
        <v>2005</v>
      </c>
    </row>
    <row r="5451" spans="19:23" x14ac:dyDescent="0.2">
      <c r="S5451" s="28" t="s">
        <v>419</v>
      </c>
      <c r="T5451" s="5">
        <v>2005</v>
      </c>
      <c r="U5451" s="233">
        <v>38687</v>
      </c>
      <c r="V5451" s="233" t="str">
        <f t="shared" si="175"/>
        <v>1201</v>
      </c>
      <c r="W5451" s="4">
        <f t="shared" si="176"/>
        <v>2005</v>
      </c>
    </row>
    <row r="5452" spans="19:23" x14ac:dyDescent="0.2">
      <c r="S5452" s="28" t="s">
        <v>420</v>
      </c>
      <c r="T5452" s="5">
        <v>2005</v>
      </c>
      <c r="U5452" s="233">
        <v>38688</v>
      </c>
      <c r="V5452" s="233" t="str">
        <f t="shared" si="175"/>
        <v>1202</v>
      </c>
      <c r="W5452" s="4">
        <f t="shared" si="176"/>
        <v>2005</v>
      </c>
    </row>
    <row r="5453" spans="19:23" x14ac:dyDescent="0.2">
      <c r="S5453" s="28" t="s">
        <v>421</v>
      </c>
      <c r="T5453" s="5">
        <v>2005</v>
      </c>
      <c r="U5453" s="233">
        <v>38689</v>
      </c>
      <c r="V5453" s="233" t="str">
        <f t="shared" si="175"/>
        <v>1203</v>
      </c>
      <c r="W5453" s="4">
        <f t="shared" si="176"/>
        <v>2005</v>
      </c>
    </row>
    <row r="5454" spans="19:23" x14ac:dyDescent="0.2">
      <c r="S5454" s="28" t="s">
        <v>422</v>
      </c>
      <c r="T5454" s="5">
        <v>2005</v>
      </c>
      <c r="U5454" s="233">
        <v>38690</v>
      </c>
      <c r="V5454" s="233" t="str">
        <f t="shared" si="175"/>
        <v>1204</v>
      </c>
      <c r="W5454" s="4">
        <f t="shared" si="176"/>
        <v>2005</v>
      </c>
    </row>
    <row r="5455" spans="19:23" x14ac:dyDescent="0.2">
      <c r="S5455" s="28" t="s">
        <v>423</v>
      </c>
      <c r="T5455" s="5">
        <v>2005</v>
      </c>
      <c r="U5455" s="233">
        <v>38691</v>
      </c>
      <c r="V5455" s="233" t="str">
        <f t="shared" si="175"/>
        <v>1205</v>
      </c>
      <c r="W5455" s="4">
        <f t="shared" si="176"/>
        <v>2005</v>
      </c>
    </row>
    <row r="5456" spans="19:23" x14ac:dyDescent="0.2">
      <c r="S5456" s="28" t="s">
        <v>424</v>
      </c>
      <c r="T5456" s="5">
        <v>2005</v>
      </c>
      <c r="U5456" s="233">
        <v>38692</v>
      </c>
      <c r="V5456" s="233" t="str">
        <f t="shared" si="175"/>
        <v>1206</v>
      </c>
      <c r="W5456" s="4">
        <f t="shared" si="176"/>
        <v>2005</v>
      </c>
    </row>
    <row r="5457" spans="19:23" x14ac:dyDescent="0.2">
      <c r="S5457" s="28" t="s">
        <v>425</v>
      </c>
      <c r="T5457" s="5">
        <v>2005</v>
      </c>
      <c r="U5457" s="233">
        <v>38693</v>
      </c>
      <c r="V5457" s="233" t="str">
        <f t="shared" si="175"/>
        <v>1207</v>
      </c>
      <c r="W5457" s="4">
        <f t="shared" si="176"/>
        <v>2005</v>
      </c>
    </row>
    <row r="5458" spans="19:23" x14ac:dyDescent="0.2">
      <c r="S5458" s="28" t="s">
        <v>426</v>
      </c>
      <c r="T5458" s="5">
        <v>2005</v>
      </c>
      <c r="U5458" s="233">
        <v>38694</v>
      </c>
      <c r="V5458" s="233" t="str">
        <f t="shared" si="175"/>
        <v>1208</v>
      </c>
      <c r="W5458" s="4">
        <f t="shared" si="176"/>
        <v>2005</v>
      </c>
    </row>
    <row r="5459" spans="19:23" x14ac:dyDescent="0.2">
      <c r="S5459" s="28" t="s">
        <v>427</v>
      </c>
      <c r="T5459" s="5">
        <v>2005</v>
      </c>
      <c r="U5459" s="233">
        <v>38695</v>
      </c>
      <c r="V5459" s="233" t="str">
        <f t="shared" si="175"/>
        <v>1209</v>
      </c>
      <c r="W5459" s="4">
        <f t="shared" si="176"/>
        <v>2005</v>
      </c>
    </row>
    <row r="5460" spans="19:23" x14ac:dyDescent="0.2">
      <c r="S5460" s="28" t="s">
        <v>428</v>
      </c>
      <c r="T5460" s="5">
        <v>2005</v>
      </c>
      <c r="U5460" s="233">
        <v>38696</v>
      </c>
      <c r="V5460" s="233" t="str">
        <f t="shared" si="175"/>
        <v>1210</v>
      </c>
      <c r="W5460" s="4">
        <f t="shared" si="176"/>
        <v>2005</v>
      </c>
    </row>
    <row r="5461" spans="19:23" x14ac:dyDescent="0.2">
      <c r="S5461" s="28" t="s">
        <v>429</v>
      </c>
      <c r="T5461" s="5">
        <v>2005</v>
      </c>
      <c r="U5461" s="233">
        <v>38697</v>
      </c>
      <c r="V5461" s="233" t="str">
        <f t="shared" si="175"/>
        <v>1211</v>
      </c>
      <c r="W5461" s="4">
        <f t="shared" si="176"/>
        <v>2005</v>
      </c>
    </row>
    <row r="5462" spans="19:23" x14ac:dyDescent="0.2">
      <c r="S5462" s="28" t="s">
        <v>430</v>
      </c>
      <c r="T5462" s="5">
        <v>2005</v>
      </c>
      <c r="U5462" s="233">
        <v>38698</v>
      </c>
      <c r="V5462" s="233" t="str">
        <f t="shared" si="175"/>
        <v>1212</v>
      </c>
      <c r="W5462" s="4">
        <f t="shared" si="176"/>
        <v>2005</v>
      </c>
    </row>
    <row r="5463" spans="19:23" x14ac:dyDescent="0.2">
      <c r="S5463" s="28" t="s">
        <v>431</v>
      </c>
      <c r="T5463" s="5">
        <v>2005</v>
      </c>
      <c r="U5463" s="233">
        <v>38699</v>
      </c>
      <c r="V5463" s="233" t="str">
        <f t="shared" si="175"/>
        <v>1213</v>
      </c>
      <c r="W5463" s="4">
        <f t="shared" si="176"/>
        <v>2005</v>
      </c>
    </row>
    <row r="5464" spans="19:23" x14ac:dyDescent="0.2">
      <c r="S5464" s="28" t="s">
        <v>432</v>
      </c>
      <c r="T5464" s="5">
        <v>2005</v>
      </c>
      <c r="U5464" s="233">
        <v>38700</v>
      </c>
      <c r="V5464" s="233" t="str">
        <f t="shared" si="175"/>
        <v>1214</v>
      </c>
      <c r="W5464" s="4">
        <f t="shared" si="176"/>
        <v>2005</v>
      </c>
    </row>
    <row r="5465" spans="19:23" x14ac:dyDescent="0.2">
      <c r="S5465" s="28" t="s">
        <v>433</v>
      </c>
      <c r="T5465" s="5">
        <v>2005</v>
      </c>
      <c r="U5465" s="233">
        <v>38701</v>
      </c>
      <c r="V5465" s="233" t="str">
        <f t="shared" si="175"/>
        <v>1215</v>
      </c>
      <c r="W5465" s="4">
        <f t="shared" si="176"/>
        <v>2005</v>
      </c>
    </row>
    <row r="5466" spans="19:23" x14ac:dyDescent="0.2">
      <c r="S5466" s="28" t="s">
        <v>434</v>
      </c>
      <c r="T5466" s="5">
        <v>2005</v>
      </c>
      <c r="U5466" s="233">
        <v>38702</v>
      </c>
      <c r="V5466" s="233" t="str">
        <f t="shared" si="175"/>
        <v>1216</v>
      </c>
      <c r="W5466" s="4">
        <f t="shared" si="176"/>
        <v>2005</v>
      </c>
    </row>
    <row r="5467" spans="19:23" x14ac:dyDescent="0.2">
      <c r="S5467" s="28" t="s">
        <v>435</v>
      </c>
      <c r="T5467" s="5">
        <v>2005</v>
      </c>
      <c r="U5467" s="233">
        <v>38703</v>
      </c>
      <c r="V5467" s="233" t="str">
        <f t="shared" si="175"/>
        <v>1217</v>
      </c>
      <c r="W5467" s="4">
        <f t="shared" si="176"/>
        <v>2005</v>
      </c>
    </row>
    <row r="5468" spans="19:23" x14ac:dyDescent="0.2">
      <c r="S5468" s="28" t="s">
        <v>436</v>
      </c>
      <c r="T5468" s="5">
        <v>2005</v>
      </c>
      <c r="U5468" s="233">
        <v>38704</v>
      </c>
      <c r="V5468" s="233" t="str">
        <f t="shared" si="175"/>
        <v>1218</v>
      </c>
      <c r="W5468" s="4">
        <f t="shared" si="176"/>
        <v>2005</v>
      </c>
    </row>
    <row r="5469" spans="19:23" x14ac:dyDescent="0.2">
      <c r="S5469" s="28" t="s">
        <v>437</v>
      </c>
      <c r="T5469" s="5">
        <v>2005</v>
      </c>
      <c r="U5469" s="233">
        <v>38705</v>
      </c>
      <c r="V5469" s="233" t="str">
        <f t="shared" si="175"/>
        <v>1219</v>
      </c>
      <c r="W5469" s="4">
        <f t="shared" si="176"/>
        <v>2005</v>
      </c>
    </row>
    <row r="5470" spans="19:23" x14ac:dyDescent="0.2">
      <c r="S5470" s="28" t="s">
        <v>438</v>
      </c>
      <c r="T5470" s="5">
        <v>2005</v>
      </c>
      <c r="U5470" s="233">
        <v>38706</v>
      </c>
      <c r="V5470" s="233" t="str">
        <f t="shared" si="175"/>
        <v>1220</v>
      </c>
      <c r="W5470" s="4">
        <f t="shared" si="176"/>
        <v>2005</v>
      </c>
    </row>
    <row r="5471" spans="19:23" x14ac:dyDescent="0.2">
      <c r="S5471" s="28" t="s">
        <v>439</v>
      </c>
      <c r="T5471" s="5">
        <v>2005</v>
      </c>
      <c r="U5471" s="233">
        <v>38707</v>
      </c>
      <c r="V5471" s="233" t="str">
        <f t="shared" si="175"/>
        <v>1221</v>
      </c>
      <c r="W5471" s="4">
        <f t="shared" si="176"/>
        <v>2005</v>
      </c>
    </row>
    <row r="5472" spans="19:23" x14ac:dyDescent="0.2">
      <c r="S5472" s="28" t="s">
        <v>440</v>
      </c>
      <c r="T5472" s="5">
        <v>2005</v>
      </c>
      <c r="U5472" s="233">
        <v>38708</v>
      </c>
      <c r="V5472" s="233" t="str">
        <f t="shared" si="175"/>
        <v>1222</v>
      </c>
      <c r="W5472" s="4">
        <f t="shared" si="176"/>
        <v>2005</v>
      </c>
    </row>
    <row r="5473" spans="19:23" x14ac:dyDescent="0.2">
      <c r="S5473" s="28" t="s">
        <v>441</v>
      </c>
      <c r="T5473" s="5">
        <v>2005</v>
      </c>
      <c r="U5473" s="233">
        <v>38709</v>
      </c>
      <c r="V5473" s="233" t="str">
        <f t="shared" si="175"/>
        <v>1223</v>
      </c>
      <c r="W5473" s="4">
        <f t="shared" si="176"/>
        <v>2005</v>
      </c>
    </row>
    <row r="5474" spans="19:23" x14ac:dyDescent="0.2">
      <c r="S5474" s="28" t="s">
        <v>442</v>
      </c>
      <c r="T5474" s="5">
        <v>2005</v>
      </c>
      <c r="U5474" s="233">
        <v>38710</v>
      </c>
      <c r="V5474" s="233" t="str">
        <f t="shared" si="175"/>
        <v>1224</v>
      </c>
      <c r="W5474" s="4">
        <f t="shared" si="176"/>
        <v>2005</v>
      </c>
    </row>
    <row r="5475" spans="19:23" x14ac:dyDescent="0.2">
      <c r="S5475" s="28" t="s">
        <v>443</v>
      </c>
      <c r="T5475" s="5">
        <v>2005</v>
      </c>
      <c r="U5475" s="233">
        <v>38711</v>
      </c>
      <c r="V5475" s="233" t="str">
        <f t="shared" si="175"/>
        <v>1225</v>
      </c>
      <c r="W5475" s="4">
        <f t="shared" si="176"/>
        <v>2005</v>
      </c>
    </row>
    <row r="5476" spans="19:23" x14ac:dyDescent="0.2">
      <c r="S5476" s="28" t="s">
        <v>444</v>
      </c>
      <c r="T5476" s="5">
        <v>2005</v>
      </c>
      <c r="U5476" s="233">
        <v>38712</v>
      </c>
      <c r="V5476" s="233" t="str">
        <f t="shared" si="175"/>
        <v>1226</v>
      </c>
      <c r="W5476" s="4">
        <f t="shared" si="176"/>
        <v>2005</v>
      </c>
    </row>
    <row r="5477" spans="19:23" x14ac:dyDescent="0.2">
      <c r="S5477" s="28" t="s">
        <v>445</v>
      </c>
      <c r="T5477" s="5">
        <v>2005</v>
      </c>
      <c r="U5477" s="233">
        <v>38713</v>
      </c>
      <c r="V5477" s="233" t="str">
        <f t="shared" si="175"/>
        <v>1227</v>
      </c>
      <c r="W5477" s="4">
        <f t="shared" si="176"/>
        <v>2005</v>
      </c>
    </row>
    <row r="5478" spans="19:23" x14ac:dyDescent="0.2">
      <c r="S5478" s="28" t="s">
        <v>446</v>
      </c>
      <c r="T5478" s="5">
        <v>2005</v>
      </c>
      <c r="U5478" s="233">
        <v>38714</v>
      </c>
      <c r="V5478" s="233" t="str">
        <f t="shared" si="175"/>
        <v>1228</v>
      </c>
      <c r="W5478" s="4">
        <f t="shared" si="176"/>
        <v>2005</v>
      </c>
    </row>
    <row r="5479" spans="19:23" x14ac:dyDescent="0.2">
      <c r="S5479" s="28" t="s">
        <v>447</v>
      </c>
      <c r="T5479" s="5">
        <v>2005</v>
      </c>
      <c r="U5479" s="233">
        <v>38715</v>
      </c>
      <c r="V5479" s="233" t="str">
        <f t="shared" si="175"/>
        <v>1229</v>
      </c>
      <c r="W5479" s="4">
        <f t="shared" si="176"/>
        <v>2005</v>
      </c>
    </row>
    <row r="5480" spans="19:23" x14ac:dyDescent="0.2">
      <c r="S5480" s="28" t="s">
        <v>448</v>
      </c>
      <c r="T5480" s="5">
        <v>2005</v>
      </c>
      <c r="U5480" s="233">
        <v>38716</v>
      </c>
      <c r="V5480" s="233" t="str">
        <f t="shared" si="175"/>
        <v>1230</v>
      </c>
      <c r="W5480" s="4">
        <f t="shared" si="176"/>
        <v>2005</v>
      </c>
    </row>
    <row r="5481" spans="19:23" x14ac:dyDescent="0.2">
      <c r="S5481" s="28" t="s">
        <v>449</v>
      </c>
      <c r="T5481" s="5">
        <v>2005</v>
      </c>
      <c r="U5481" s="233">
        <v>38717</v>
      </c>
      <c r="V5481" s="233" t="str">
        <f t="shared" si="175"/>
        <v>1231</v>
      </c>
      <c r="W5481" s="4">
        <f t="shared" si="176"/>
        <v>2005</v>
      </c>
    </row>
    <row r="5482" spans="19:23" x14ac:dyDescent="0.2">
      <c r="S5482" s="28" t="s">
        <v>450</v>
      </c>
      <c r="T5482" s="5">
        <v>2006</v>
      </c>
      <c r="U5482" s="233">
        <v>38718</v>
      </c>
      <c r="V5482" s="233" t="str">
        <f t="shared" si="175"/>
        <v>0101</v>
      </c>
      <c r="W5482" s="4">
        <f t="shared" si="176"/>
        <v>2006</v>
      </c>
    </row>
    <row r="5483" spans="19:23" x14ac:dyDescent="0.2">
      <c r="S5483" s="28" t="s">
        <v>90</v>
      </c>
      <c r="T5483" s="5">
        <v>2006</v>
      </c>
      <c r="U5483" s="233">
        <v>38719</v>
      </c>
      <c r="V5483" s="233" t="str">
        <f t="shared" si="175"/>
        <v>0102</v>
      </c>
      <c r="W5483" s="4">
        <f t="shared" si="176"/>
        <v>2006</v>
      </c>
    </row>
    <row r="5484" spans="19:23" x14ac:dyDescent="0.2">
      <c r="S5484" s="28" t="s">
        <v>91</v>
      </c>
      <c r="T5484" s="5">
        <v>2006</v>
      </c>
      <c r="U5484" s="233">
        <v>38720</v>
      </c>
      <c r="V5484" s="233" t="str">
        <f t="shared" si="175"/>
        <v>0103</v>
      </c>
      <c r="W5484" s="4">
        <f t="shared" si="176"/>
        <v>2006</v>
      </c>
    </row>
    <row r="5485" spans="19:23" x14ac:dyDescent="0.2">
      <c r="S5485" s="28" t="s">
        <v>92</v>
      </c>
      <c r="T5485" s="5">
        <v>2006</v>
      </c>
      <c r="U5485" s="233">
        <v>38721</v>
      </c>
      <c r="V5485" s="233" t="str">
        <f t="shared" si="175"/>
        <v>0104</v>
      </c>
      <c r="W5485" s="4">
        <f t="shared" si="176"/>
        <v>2006</v>
      </c>
    </row>
    <row r="5486" spans="19:23" x14ac:dyDescent="0.2">
      <c r="S5486" s="28" t="s">
        <v>93</v>
      </c>
      <c r="T5486" s="5">
        <v>2006</v>
      </c>
      <c r="U5486" s="233">
        <v>38722</v>
      </c>
      <c r="V5486" s="233" t="str">
        <f t="shared" si="175"/>
        <v>0105</v>
      </c>
      <c r="W5486" s="4">
        <f t="shared" si="176"/>
        <v>2006</v>
      </c>
    </row>
    <row r="5487" spans="19:23" x14ac:dyDescent="0.2">
      <c r="S5487" s="28" t="s">
        <v>94</v>
      </c>
      <c r="T5487" s="5">
        <v>2006</v>
      </c>
      <c r="U5487" s="233">
        <v>38723</v>
      </c>
      <c r="V5487" s="233" t="str">
        <f t="shared" si="175"/>
        <v>0106</v>
      </c>
      <c r="W5487" s="4">
        <f t="shared" si="176"/>
        <v>2006</v>
      </c>
    </row>
    <row r="5488" spans="19:23" x14ac:dyDescent="0.2">
      <c r="S5488" s="28" t="s">
        <v>95</v>
      </c>
      <c r="T5488" s="5">
        <v>2006</v>
      </c>
      <c r="U5488" s="233">
        <v>38724</v>
      </c>
      <c r="V5488" s="233" t="str">
        <f t="shared" si="175"/>
        <v>0107</v>
      </c>
      <c r="W5488" s="4">
        <f t="shared" si="176"/>
        <v>2006</v>
      </c>
    </row>
    <row r="5489" spans="19:23" x14ac:dyDescent="0.2">
      <c r="S5489" s="28" t="s">
        <v>96</v>
      </c>
      <c r="T5489" s="5">
        <v>2006</v>
      </c>
      <c r="U5489" s="233">
        <v>38725</v>
      </c>
      <c r="V5489" s="233" t="str">
        <f t="shared" si="175"/>
        <v>0108</v>
      </c>
      <c r="W5489" s="4">
        <f t="shared" si="176"/>
        <v>2006</v>
      </c>
    </row>
    <row r="5490" spans="19:23" x14ac:dyDescent="0.2">
      <c r="S5490" s="28" t="s">
        <v>97</v>
      </c>
      <c r="T5490" s="5">
        <v>2006</v>
      </c>
      <c r="U5490" s="233">
        <v>38726</v>
      </c>
      <c r="V5490" s="233" t="str">
        <f t="shared" si="175"/>
        <v>0109</v>
      </c>
      <c r="W5490" s="4">
        <f t="shared" si="176"/>
        <v>2006</v>
      </c>
    </row>
    <row r="5491" spans="19:23" x14ac:dyDescent="0.2">
      <c r="S5491" s="28" t="s">
        <v>98</v>
      </c>
      <c r="T5491" s="5">
        <v>2006</v>
      </c>
      <c r="U5491" s="233">
        <v>38727</v>
      </c>
      <c r="V5491" s="233" t="str">
        <f t="shared" si="175"/>
        <v>0110</v>
      </c>
      <c r="W5491" s="4">
        <f t="shared" si="176"/>
        <v>2006</v>
      </c>
    </row>
    <row r="5492" spans="19:23" x14ac:dyDescent="0.2">
      <c r="S5492" s="28" t="s">
        <v>99</v>
      </c>
      <c r="T5492" s="5">
        <v>2006</v>
      </c>
      <c r="U5492" s="233">
        <v>38728</v>
      </c>
      <c r="V5492" s="233" t="str">
        <f t="shared" si="175"/>
        <v>0111</v>
      </c>
      <c r="W5492" s="4">
        <f t="shared" si="176"/>
        <v>2006</v>
      </c>
    </row>
    <row r="5493" spans="19:23" x14ac:dyDescent="0.2">
      <c r="S5493" s="28" t="s">
        <v>100</v>
      </c>
      <c r="T5493" s="5">
        <v>2006</v>
      </c>
      <c r="U5493" s="233">
        <v>38729</v>
      </c>
      <c r="V5493" s="233" t="str">
        <f t="shared" si="175"/>
        <v>0112</v>
      </c>
      <c r="W5493" s="4">
        <f t="shared" si="176"/>
        <v>2006</v>
      </c>
    </row>
    <row r="5494" spans="19:23" x14ac:dyDescent="0.2">
      <c r="S5494" s="28" t="s">
        <v>101</v>
      </c>
      <c r="T5494" s="5">
        <v>2006</v>
      </c>
      <c r="U5494" s="233">
        <v>38730</v>
      </c>
      <c r="V5494" s="233" t="str">
        <f t="shared" si="175"/>
        <v>0113</v>
      </c>
      <c r="W5494" s="4">
        <f t="shared" si="176"/>
        <v>2006</v>
      </c>
    </row>
    <row r="5495" spans="19:23" x14ac:dyDescent="0.2">
      <c r="S5495" s="28" t="s">
        <v>102</v>
      </c>
      <c r="T5495" s="5">
        <v>2006</v>
      </c>
      <c r="U5495" s="233">
        <v>38731</v>
      </c>
      <c r="V5495" s="233" t="str">
        <f t="shared" si="175"/>
        <v>0114</v>
      </c>
      <c r="W5495" s="4">
        <f t="shared" si="176"/>
        <v>2006</v>
      </c>
    </row>
    <row r="5496" spans="19:23" x14ac:dyDescent="0.2">
      <c r="S5496" s="28" t="s">
        <v>103</v>
      </c>
      <c r="T5496" s="5">
        <v>2006</v>
      </c>
      <c r="U5496" s="233">
        <v>38732</v>
      </c>
      <c r="V5496" s="233" t="str">
        <f t="shared" si="175"/>
        <v>0115</v>
      </c>
      <c r="W5496" s="4">
        <f t="shared" si="176"/>
        <v>2006</v>
      </c>
    </row>
    <row r="5497" spans="19:23" x14ac:dyDescent="0.2">
      <c r="S5497" s="28" t="s">
        <v>104</v>
      </c>
      <c r="T5497" s="5">
        <v>2006</v>
      </c>
      <c r="U5497" s="233">
        <v>38733</v>
      </c>
      <c r="V5497" s="233" t="str">
        <f t="shared" si="175"/>
        <v>0116</v>
      </c>
      <c r="W5497" s="4">
        <f t="shared" si="176"/>
        <v>2006</v>
      </c>
    </row>
    <row r="5498" spans="19:23" x14ac:dyDescent="0.2">
      <c r="S5498" s="28" t="s">
        <v>105</v>
      </c>
      <c r="T5498" s="5">
        <v>2006</v>
      </c>
      <c r="U5498" s="233">
        <v>38734</v>
      </c>
      <c r="V5498" s="233" t="str">
        <f t="shared" si="175"/>
        <v>0117</v>
      </c>
      <c r="W5498" s="4">
        <f t="shared" si="176"/>
        <v>2006</v>
      </c>
    </row>
    <row r="5499" spans="19:23" x14ac:dyDescent="0.2">
      <c r="S5499" s="28" t="s">
        <v>106</v>
      </c>
      <c r="T5499" s="5">
        <v>2006</v>
      </c>
      <c r="U5499" s="233">
        <v>38735</v>
      </c>
      <c r="V5499" s="233" t="str">
        <f t="shared" si="175"/>
        <v>0118</v>
      </c>
      <c r="W5499" s="4">
        <f t="shared" si="176"/>
        <v>2006</v>
      </c>
    </row>
    <row r="5500" spans="19:23" x14ac:dyDescent="0.2">
      <c r="S5500" s="28" t="s">
        <v>107</v>
      </c>
      <c r="T5500" s="5">
        <v>2006</v>
      </c>
      <c r="U5500" s="233">
        <v>38736</v>
      </c>
      <c r="V5500" s="233" t="str">
        <f t="shared" si="175"/>
        <v>0119</v>
      </c>
      <c r="W5500" s="4">
        <f t="shared" si="176"/>
        <v>2006</v>
      </c>
    </row>
    <row r="5501" spans="19:23" x14ac:dyDescent="0.2">
      <c r="S5501" s="28" t="s">
        <v>108</v>
      </c>
      <c r="T5501" s="5">
        <v>2006</v>
      </c>
      <c r="U5501" s="233">
        <v>38737</v>
      </c>
      <c r="V5501" s="233" t="str">
        <f t="shared" si="175"/>
        <v>0120</v>
      </c>
      <c r="W5501" s="4">
        <f t="shared" si="176"/>
        <v>2006</v>
      </c>
    </row>
    <row r="5502" spans="19:23" x14ac:dyDescent="0.2">
      <c r="S5502" s="28" t="s">
        <v>109</v>
      </c>
      <c r="T5502" s="5">
        <v>2006</v>
      </c>
      <c r="U5502" s="233">
        <v>38738</v>
      </c>
      <c r="V5502" s="233" t="str">
        <f t="shared" si="175"/>
        <v>0121</v>
      </c>
      <c r="W5502" s="4">
        <f t="shared" si="176"/>
        <v>2006</v>
      </c>
    </row>
    <row r="5503" spans="19:23" x14ac:dyDescent="0.2">
      <c r="S5503" s="28" t="s">
        <v>110</v>
      </c>
      <c r="T5503" s="5">
        <v>2006</v>
      </c>
      <c r="U5503" s="233">
        <v>38739</v>
      </c>
      <c r="V5503" s="233" t="str">
        <f t="shared" si="175"/>
        <v>0122</v>
      </c>
      <c r="W5503" s="4">
        <f t="shared" si="176"/>
        <v>2006</v>
      </c>
    </row>
    <row r="5504" spans="19:23" x14ac:dyDescent="0.2">
      <c r="S5504" s="28" t="s">
        <v>111</v>
      </c>
      <c r="T5504" s="5">
        <v>2006</v>
      </c>
      <c r="U5504" s="233">
        <v>38740</v>
      </c>
      <c r="V5504" s="233" t="str">
        <f t="shared" si="175"/>
        <v>0123</v>
      </c>
      <c r="W5504" s="4">
        <f t="shared" si="176"/>
        <v>2006</v>
      </c>
    </row>
    <row r="5505" spans="19:23" x14ac:dyDescent="0.2">
      <c r="S5505" s="28" t="s">
        <v>112</v>
      </c>
      <c r="T5505" s="5">
        <v>2006</v>
      </c>
      <c r="U5505" s="233">
        <v>38741</v>
      </c>
      <c r="V5505" s="233" t="str">
        <f t="shared" si="175"/>
        <v>0124</v>
      </c>
      <c r="W5505" s="4">
        <f t="shared" si="176"/>
        <v>2006</v>
      </c>
    </row>
    <row r="5506" spans="19:23" x14ac:dyDescent="0.2">
      <c r="S5506" s="28" t="s">
        <v>113</v>
      </c>
      <c r="T5506" s="5">
        <v>2006</v>
      </c>
      <c r="U5506" s="233">
        <v>38742</v>
      </c>
      <c r="V5506" s="233" t="str">
        <f t="shared" si="175"/>
        <v>0125</v>
      </c>
      <c r="W5506" s="4">
        <f t="shared" si="176"/>
        <v>2006</v>
      </c>
    </row>
    <row r="5507" spans="19:23" x14ac:dyDescent="0.2">
      <c r="S5507" s="28" t="s">
        <v>114</v>
      </c>
      <c r="T5507" s="5">
        <v>2006</v>
      </c>
      <c r="U5507" s="233">
        <v>38743</v>
      </c>
      <c r="V5507" s="233" t="str">
        <f t="shared" si="175"/>
        <v>0126</v>
      </c>
      <c r="W5507" s="4">
        <f t="shared" si="176"/>
        <v>2006</v>
      </c>
    </row>
    <row r="5508" spans="19:23" x14ac:dyDescent="0.2">
      <c r="S5508" s="28" t="s">
        <v>115</v>
      </c>
      <c r="T5508" s="5">
        <v>2006</v>
      </c>
      <c r="U5508" s="233">
        <v>38744</v>
      </c>
      <c r="V5508" s="233" t="str">
        <f t="shared" ref="V5508:V5571" si="177">TEXT(MONTH(U5508),"00") &amp;TEXT(DAY(U5508),"00")</f>
        <v>0127</v>
      </c>
      <c r="W5508" s="4">
        <f t="shared" ref="W5508:W5571" si="178">YEAR(U5508)</f>
        <v>2006</v>
      </c>
    </row>
    <row r="5509" spans="19:23" x14ac:dyDescent="0.2">
      <c r="S5509" s="28" t="s">
        <v>116</v>
      </c>
      <c r="T5509" s="5">
        <v>2006</v>
      </c>
      <c r="U5509" s="233">
        <v>38745</v>
      </c>
      <c r="V5509" s="233" t="str">
        <f t="shared" si="177"/>
        <v>0128</v>
      </c>
      <c r="W5509" s="4">
        <f t="shared" si="178"/>
        <v>2006</v>
      </c>
    </row>
    <row r="5510" spans="19:23" x14ac:dyDescent="0.2">
      <c r="S5510" s="28" t="s">
        <v>117</v>
      </c>
      <c r="T5510" s="5">
        <v>2006</v>
      </c>
      <c r="U5510" s="233">
        <v>38746</v>
      </c>
      <c r="V5510" s="233" t="str">
        <f t="shared" si="177"/>
        <v>0129</v>
      </c>
      <c r="W5510" s="4">
        <f t="shared" si="178"/>
        <v>2006</v>
      </c>
    </row>
    <row r="5511" spans="19:23" x14ac:dyDescent="0.2">
      <c r="S5511" s="28" t="s">
        <v>118</v>
      </c>
      <c r="T5511" s="5">
        <v>2006</v>
      </c>
      <c r="U5511" s="233">
        <v>38747</v>
      </c>
      <c r="V5511" s="233" t="str">
        <f t="shared" si="177"/>
        <v>0130</v>
      </c>
      <c r="W5511" s="4">
        <f t="shared" si="178"/>
        <v>2006</v>
      </c>
    </row>
    <row r="5512" spans="19:23" x14ac:dyDescent="0.2">
      <c r="S5512" s="28" t="s">
        <v>119</v>
      </c>
      <c r="T5512" s="5">
        <v>2006</v>
      </c>
      <c r="U5512" s="233">
        <v>38748</v>
      </c>
      <c r="V5512" s="233" t="str">
        <f t="shared" si="177"/>
        <v>0131</v>
      </c>
      <c r="W5512" s="4">
        <f t="shared" si="178"/>
        <v>2006</v>
      </c>
    </row>
    <row r="5513" spans="19:23" x14ac:dyDescent="0.2">
      <c r="S5513" s="28" t="s">
        <v>120</v>
      </c>
      <c r="T5513" s="5">
        <v>2006</v>
      </c>
      <c r="U5513" s="233">
        <v>38749</v>
      </c>
      <c r="V5513" s="233" t="str">
        <f t="shared" si="177"/>
        <v>0201</v>
      </c>
      <c r="W5513" s="4">
        <f t="shared" si="178"/>
        <v>2006</v>
      </c>
    </row>
    <row r="5514" spans="19:23" x14ac:dyDescent="0.2">
      <c r="S5514" s="28" t="s">
        <v>121</v>
      </c>
      <c r="T5514" s="5">
        <v>2006</v>
      </c>
      <c r="U5514" s="233">
        <v>38750</v>
      </c>
      <c r="V5514" s="233" t="str">
        <f t="shared" si="177"/>
        <v>0202</v>
      </c>
      <c r="W5514" s="4">
        <f t="shared" si="178"/>
        <v>2006</v>
      </c>
    </row>
    <row r="5515" spans="19:23" x14ac:dyDescent="0.2">
      <c r="S5515" s="28" t="s">
        <v>122</v>
      </c>
      <c r="T5515" s="5">
        <v>2006</v>
      </c>
      <c r="U5515" s="233">
        <v>38751</v>
      </c>
      <c r="V5515" s="233" t="str">
        <f t="shared" si="177"/>
        <v>0203</v>
      </c>
      <c r="W5515" s="4">
        <f t="shared" si="178"/>
        <v>2006</v>
      </c>
    </row>
    <row r="5516" spans="19:23" x14ac:dyDescent="0.2">
      <c r="S5516" s="28" t="s">
        <v>123</v>
      </c>
      <c r="T5516" s="5">
        <v>2006</v>
      </c>
      <c r="U5516" s="233">
        <v>38752</v>
      </c>
      <c r="V5516" s="233" t="str">
        <f t="shared" si="177"/>
        <v>0204</v>
      </c>
      <c r="W5516" s="4">
        <f t="shared" si="178"/>
        <v>2006</v>
      </c>
    </row>
    <row r="5517" spans="19:23" x14ac:dyDescent="0.2">
      <c r="S5517" s="28" t="s">
        <v>124</v>
      </c>
      <c r="T5517" s="5">
        <v>2006</v>
      </c>
      <c r="U5517" s="233">
        <v>38753</v>
      </c>
      <c r="V5517" s="233" t="str">
        <f t="shared" si="177"/>
        <v>0205</v>
      </c>
      <c r="W5517" s="4">
        <f t="shared" si="178"/>
        <v>2006</v>
      </c>
    </row>
    <row r="5518" spans="19:23" x14ac:dyDescent="0.2">
      <c r="S5518" s="28" t="s">
        <v>125</v>
      </c>
      <c r="T5518" s="5">
        <v>2006</v>
      </c>
      <c r="U5518" s="233">
        <v>38754</v>
      </c>
      <c r="V5518" s="233" t="str">
        <f t="shared" si="177"/>
        <v>0206</v>
      </c>
      <c r="W5518" s="4">
        <f t="shared" si="178"/>
        <v>2006</v>
      </c>
    </row>
    <row r="5519" spans="19:23" x14ac:dyDescent="0.2">
      <c r="S5519" s="28" t="s">
        <v>126</v>
      </c>
      <c r="T5519" s="5">
        <v>2006</v>
      </c>
      <c r="U5519" s="233">
        <v>38755</v>
      </c>
      <c r="V5519" s="233" t="str">
        <f t="shared" si="177"/>
        <v>0207</v>
      </c>
      <c r="W5519" s="4">
        <f t="shared" si="178"/>
        <v>2006</v>
      </c>
    </row>
    <row r="5520" spans="19:23" x14ac:dyDescent="0.2">
      <c r="S5520" s="28" t="s">
        <v>86</v>
      </c>
      <c r="T5520" s="5">
        <v>2006</v>
      </c>
      <c r="U5520" s="233">
        <v>38756</v>
      </c>
      <c r="V5520" s="233" t="str">
        <f t="shared" si="177"/>
        <v>0208</v>
      </c>
      <c r="W5520" s="4">
        <f t="shared" si="178"/>
        <v>2006</v>
      </c>
    </row>
    <row r="5521" spans="19:23" x14ac:dyDescent="0.2">
      <c r="S5521" s="28" t="s">
        <v>87</v>
      </c>
      <c r="T5521" s="5">
        <v>2006</v>
      </c>
      <c r="U5521" s="233">
        <v>38757</v>
      </c>
      <c r="V5521" s="233" t="str">
        <f t="shared" si="177"/>
        <v>0209</v>
      </c>
      <c r="W5521" s="4">
        <f t="shared" si="178"/>
        <v>2006</v>
      </c>
    </row>
    <row r="5522" spans="19:23" x14ac:dyDescent="0.2">
      <c r="S5522" s="28" t="s">
        <v>88</v>
      </c>
      <c r="T5522" s="5">
        <v>2006</v>
      </c>
      <c r="U5522" s="233">
        <v>38758</v>
      </c>
      <c r="V5522" s="233" t="str">
        <f t="shared" si="177"/>
        <v>0210</v>
      </c>
      <c r="W5522" s="4">
        <f t="shared" si="178"/>
        <v>2006</v>
      </c>
    </row>
    <row r="5523" spans="19:23" x14ac:dyDescent="0.2">
      <c r="S5523" s="28" t="s">
        <v>89</v>
      </c>
      <c r="T5523" s="5">
        <v>2006</v>
      </c>
      <c r="U5523" s="233">
        <v>38759</v>
      </c>
      <c r="V5523" s="233" t="str">
        <f t="shared" si="177"/>
        <v>0211</v>
      </c>
      <c r="W5523" s="4">
        <f t="shared" si="178"/>
        <v>2006</v>
      </c>
    </row>
    <row r="5524" spans="19:23" x14ac:dyDescent="0.2">
      <c r="S5524" s="28" t="s">
        <v>127</v>
      </c>
      <c r="T5524" s="5">
        <v>2006</v>
      </c>
      <c r="U5524" s="233">
        <v>38760</v>
      </c>
      <c r="V5524" s="233" t="str">
        <f t="shared" si="177"/>
        <v>0212</v>
      </c>
      <c r="W5524" s="4">
        <f t="shared" si="178"/>
        <v>2006</v>
      </c>
    </row>
    <row r="5525" spans="19:23" x14ac:dyDescent="0.2">
      <c r="S5525" s="28" t="s">
        <v>128</v>
      </c>
      <c r="T5525" s="5">
        <v>2006</v>
      </c>
      <c r="U5525" s="233">
        <v>38761</v>
      </c>
      <c r="V5525" s="233" t="str">
        <f t="shared" si="177"/>
        <v>0213</v>
      </c>
      <c r="W5525" s="4">
        <f t="shared" si="178"/>
        <v>2006</v>
      </c>
    </row>
    <row r="5526" spans="19:23" x14ac:dyDescent="0.2">
      <c r="S5526" s="28" t="s">
        <v>129</v>
      </c>
      <c r="T5526" s="5">
        <v>2006</v>
      </c>
      <c r="U5526" s="233">
        <v>38762</v>
      </c>
      <c r="V5526" s="233" t="str">
        <f t="shared" si="177"/>
        <v>0214</v>
      </c>
      <c r="W5526" s="4">
        <f t="shared" si="178"/>
        <v>2006</v>
      </c>
    </row>
    <row r="5527" spans="19:23" x14ac:dyDescent="0.2">
      <c r="S5527" s="28" t="s">
        <v>130</v>
      </c>
      <c r="T5527" s="5">
        <v>2006</v>
      </c>
      <c r="U5527" s="233">
        <v>38763</v>
      </c>
      <c r="V5527" s="233" t="str">
        <f t="shared" si="177"/>
        <v>0215</v>
      </c>
      <c r="W5527" s="4">
        <f t="shared" si="178"/>
        <v>2006</v>
      </c>
    </row>
    <row r="5528" spans="19:23" x14ac:dyDescent="0.2">
      <c r="S5528" s="28" t="s">
        <v>131</v>
      </c>
      <c r="T5528" s="5">
        <v>2006</v>
      </c>
      <c r="U5528" s="233">
        <v>38764</v>
      </c>
      <c r="V5528" s="233" t="str">
        <f t="shared" si="177"/>
        <v>0216</v>
      </c>
      <c r="W5528" s="4">
        <f t="shared" si="178"/>
        <v>2006</v>
      </c>
    </row>
    <row r="5529" spans="19:23" x14ac:dyDescent="0.2">
      <c r="S5529" s="28" t="s">
        <v>132</v>
      </c>
      <c r="T5529" s="5">
        <v>2006</v>
      </c>
      <c r="U5529" s="233">
        <v>38765</v>
      </c>
      <c r="V5529" s="233" t="str">
        <f t="shared" si="177"/>
        <v>0217</v>
      </c>
      <c r="W5529" s="4">
        <f t="shared" si="178"/>
        <v>2006</v>
      </c>
    </row>
    <row r="5530" spans="19:23" x14ac:dyDescent="0.2">
      <c r="S5530" s="28" t="s">
        <v>133</v>
      </c>
      <c r="T5530" s="5">
        <v>2006</v>
      </c>
      <c r="U5530" s="233">
        <v>38766</v>
      </c>
      <c r="V5530" s="233" t="str">
        <f t="shared" si="177"/>
        <v>0218</v>
      </c>
      <c r="W5530" s="4">
        <f t="shared" si="178"/>
        <v>2006</v>
      </c>
    </row>
    <row r="5531" spans="19:23" x14ac:dyDescent="0.2">
      <c r="S5531" s="28" t="s">
        <v>134</v>
      </c>
      <c r="T5531" s="5">
        <v>2006</v>
      </c>
      <c r="U5531" s="233">
        <v>38767</v>
      </c>
      <c r="V5531" s="233" t="str">
        <f t="shared" si="177"/>
        <v>0219</v>
      </c>
      <c r="W5531" s="4">
        <f t="shared" si="178"/>
        <v>2006</v>
      </c>
    </row>
    <row r="5532" spans="19:23" x14ac:dyDescent="0.2">
      <c r="S5532" s="28" t="s">
        <v>135</v>
      </c>
      <c r="T5532" s="5">
        <v>2006</v>
      </c>
      <c r="U5532" s="233">
        <v>38768</v>
      </c>
      <c r="V5532" s="233" t="str">
        <f t="shared" si="177"/>
        <v>0220</v>
      </c>
      <c r="W5532" s="4">
        <f t="shared" si="178"/>
        <v>2006</v>
      </c>
    </row>
    <row r="5533" spans="19:23" x14ac:dyDescent="0.2">
      <c r="S5533" s="28" t="s">
        <v>136</v>
      </c>
      <c r="T5533" s="5">
        <v>2006</v>
      </c>
      <c r="U5533" s="233">
        <v>38769</v>
      </c>
      <c r="V5533" s="233" t="str">
        <f t="shared" si="177"/>
        <v>0221</v>
      </c>
      <c r="W5533" s="4">
        <f t="shared" si="178"/>
        <v>2006</v>
      </c>
    </row>
    <row r="5534" spans="19:23" x14ac:dyDescent="0.2">
      <c r="S5534" s="28" t="s">
        <v>137</v>
      </c>
      <c r="T5534" s="5">
        <v>2006</v>
      </c>
      <c r="U5534" s="233">
        <v>38770</v>
      </c>
      <c r="V5534" s="233" t="str">
        <f t="shared" si="177"/>
        <v>0222</v>
      </c>
      <c r="W5534" s="4">
        <f t="shared" si="178"/>
        <v>2006</v>
      </c>
    </row>
    <row r="5535" spans="19:23" x14ac:dyDescent="0.2">
      <c r="S5535" s="28" t="s">
        <v>138</v>
      </c>
      <c r="T5535" s="5">
        <v>2006</v>
      </c>
      <c r="U5535" s="233">
        <v>38771</v>
      </c>
      <c r="V5535" s="233" t="str">
        <f t="shared" si="177"/>
        <v>0223</v>
      </c>
      <c r="W5535" s="4">
        <f t="shared" si="178"/>
        <v>2006</v>
      </c>
    </row>
    <row r="5536" spans="19:23" x14ac:dyDescent="0.2">
      <c r="S5536" s="28" t="s">
        <v>139</v>
      </c>
      <c r="T5536" s="5">
        <v>2006</v>
      </c>
      <c r="U5536" s="233">
        <v>38772</v>
      </c>
      <c r="V5536" s="233" t="str">
        <f t="shared" si="177"/>
        <v>0224</v>
      </c>
      <c r="W5536" s="4">
        <f t="shared" si="178"/>
        <v>2006</v>
      </c>
    </row>
    <row r="5537" spans="19:23" x14ac:dyDescent="0.2">
      <c r="S5537" s="28" t="s">
        <v>140</v>
      </c>
      <c r="T5537" s="5">
        <v>2006</v>
      </c>
      <c r="U5537" s="233">
        <v>38773</v>
      </c>
      <c r="V5537" s="233" t="str">
        <f t="shared" si="177"/>
        <v>0225</v>
      </c>
      <c r="W5537" s="4">
        <f t="shared" si="178"/>
        <v>2006</v>
      </c>
    </row>
    <row r="5538" spans="19:23" x14ac:dyDescent="0.2">
      <c r="S5538" s="28" t="s">
        <v>141</v>
      </c>
      <c r="T5538" s="5">
        <v>2006</v>
      </c>
      <c r="U5538" s="233">
        <v>38774</v>
      </c>
      <c r="V5538" s="233" t="str">
        <f t="shared" si="177"/>
        <v>0226</v>
      </c>
      <c r="W5538" s="4">
        <f t="shared" si="178"/>
        <v>2006</v>
      </c>
    </row>
    <row r="5539" spans="19:23" x14ac:dyDescent="0.2">
      <c r="S5539" s="28" t="s">
        <v>142</v>
      </c>
      <c r="T5539" s="5">
        <v>2006</v>
      </c>
      <c r="U5539" s="233">
        <v>38775</v>
      </c>
      <c r="V5539" s="233" t="str">
        <f t="shared" si="177"/>
        <v>0227</v>
      </c>
      <c r="W5539" s="4">
        <f t="shared" si="178"/>
        <v>2006</v>
      </c>
    </row>
    <row r="5540" spans="19:23" x14ac:dyDescent="0.2">
      <c r="S5540" s="28" t="s">
        <v>143</v>
      </c>
      <c r="T5540" s="5">
        <v>2006</v>
      </c>
      <c r="U5540" s="233">
        <v>38776</v>
      </c>
      <c r="V5540" s="233" t="str">
        <f t="shared" si="177"/>
        <v>0228</v>
      </c>
      <c r="W5540" s="4">
        <f t="shared" si="178"/>
        <v>2006</v>
      </c>
    </row>
    <row r="5541" spans="19:23" x14ac:dyDescent="0.2">
      <c r="S5541" s="28" t="s">
        <v>144</v>
      </c>
      <c r="T5541" s="5">
        <v>2006</v>
      </c>
      <c r="U5541" s="233">
        <v>38777</v>
      </c>
      <c r="V5541" s="233" t="str">
        <f t="shared" si="177"/>
        <v>0301</v>
      </c>
      <c r="W5541" s="4">
        <f t="shared" si="178"/>
        <v>2006</v>
      </c>
    </row>
    <row r="5542" spans="19:23" x14ac:dyDescent="0.2">
      <c r="S5542" s="28" t="s">
        <v>145</v>
      </c>
      <c r="T5542" s="5">
        <v>2006</v>
      </c>
      <c r="U5542" s="233">
        <v>38778</v>
      </c>
      <c r="V5542" s="233" t="str">
        <f t="shared" si="177"/>
        <v>0302</v>
      </c>
      <c r="W5542" s="4">
        <f t="shared" si="178"/>
        <v>2006</v>
      </c>
    </row>
    <row r="5543" spans="19:23" x14ac:dyDescent="0.2">
      <c r="S5543" s="28" t="s">
        <v>146</v>
      </c>
      <c r="T5543" s="5">
        <v>2006</v>
      </c>
      <c r="U5543" s="233">
        <v>38779</v>
      </c>
      <c r="V5543" s="233" t="str">
        <f t="shared" si="177"/>
        <v>0303</v>
      </c>
      <c r="W5543" s="4">
        <f t="shared" si="178"/>
        <v>2006</v>
      </c>
    </row>
    <row r="5544" spans="19:23" x14ac:dyDescent="0.2">
      <c r="S5544" s="28" t="s">
        <v>147</v>
      </c>
      <c r="T5544" s="5">
        <v>2006</v>
      </c>
      <c r="U5544" s="233">
        <v>38780</v>
      </c>
      <c r="V5544" s="233" t="str">
        <f t="shared" si="177"/>
        <v>0304</v>
      </c>
      <c r="W5544" s="4">
        <f t="shared" si="178"/>
        <v>2006</v>
      </c>
    </row>
    <row r="5545" spans="19:23" x14ac:dyDescent="0.2">
      <c r="S5545" s="28" t="s">
        <v>148</v>
      </c>
      <c r="T5545" s="5">
        <v>2006</v>
      </c>
      <c r="U5545" s="233">
        <v>38781</v>
      </c>
      <c r="V5545" s="233" t="str">
        <f t="shared" si="177"/>
        <v>0305</v>
      </c>
      <c r="W5545" s="4">
        <f t="shared" si="178"/>
        <v>2006</v>
      </c>
    </row>
    <row r="5546" spans="19:23" x14ac:dyDescent="0.2">
      <c r="S5546" s="28" t="s">
        <v>149</v>
      </c>
      <c r="T5546" s="5">
        <v>2006</v>
      </c>
      <c r="U5546" s="233">
        <v>38782</v>
      </c>
      <c r="V5546" s="233" t="str">
        <f t="shared" si="177"/>
        <v>0306</v>
      </c>
      <c r="W5546" s="4">
        <f t="shared" si="178"/>
        <v>2006</v>
      </c>
    </row>
    <row r="5547" spans="19:23" x14ac:dyDescent="0.2">
      <c r="S5547" s="28" t="s">
        <v>150</v>
      </c>
      <c r="T5547" s="5">
        <v>2006</v>
      </c>
      <c r="U5547" s="233">
        <v>38783</v>
      </c>
      <c r="V5547" s="233" t="str">
        <f t="shared" si="177"/>
        <v>0307</v>
      </c>
      <c r="W5547" s="4">
        <f t="shared" si="178"/>
        <v>2006</v>
      </c>
    </row>
    <row r="5548" spans="19:23" x14ac:dyDescent="0.2">
      <c r="S5548" s="28" t="s">
        <v>151</v>
      </c>
      <c r="T5548" s="5">
        <v>2006</v>
      </c>
      <c r="U5548" s="233">
        <v>38784</v>
      </c>
      <c r="V5548" s="233" t="str">
        <f t="shared" si="177"/>
        <v>0308</v>
      </c>
      <c r="W5548" s="4">
        <f t="shared" si="178"/>
        <v>2006</v>
      </c>
    </row>
    <row r="5549" spans="19:23" x14ac:dyDescent="0.2">
      <c r="S5549" s="28" t="s">
        <v>152</v>
      </c>
      <c r="T5549" s="5">
        <v>2006</v>
      </c>
      <c r="U5549" s="233">
        <v>38785</v>
      </c>
      <c r="V5549" s="233" t="str">
        <f t="shared" si="177"/>
        <v>0309</v>
      </c>
      <c r="W5549" s="4">
        <f t="shared" si="178"/>
        <v>2006</v>
      </c>
    </row>
    <row r="5550" spans="19:23" x14ac:dyDescent="0.2">
      <c r="S5550" s="28" t="s">
        <v>153</v>
      </c>
      <c r="T5550" s="5">
        <v>2006</v>
      </c>
      <c r="U5550" s="233">
        <v>38786</v>
      </c>
      <c r="V5550" s="233" t="str">
        <f t="shared" si="177"/>
        <v>0310</v>
      </c>
      <c r="W5550" s="4">
        <f t="shared" si="178"/>
        <v>2006</v>
      </c>
    </row>
    <row r="5551" spans="19:23" x14ac:dyDescent="0.2">
      <c r="S5551" s="28" t="s">
        <v>154</v>
      </c>
      <c r="T5551" s="5">
        <v>2006</v>
      </c>
      <c r="U5551" s="233">
        <v>38787</v>
      </c>
      <c r="V5551" s="233" t="str">
        <f t="shared" si="177"/>
        <v>0311</v>
      </c>
      <c r="W5551" s="4">
        <f t="shared" si="178"/>
        <v>2006</v>
      </c>
    </row>
    <row r="5552" spans="19:23" x14ac:dyDescent="0.2">
      <c r="S5552" s="28" t="s">
        <v>155</v>
      </c>
      <c r="T5552" s="5">
        <v>2006</v>
      </c>
      <c r="U5552" s="233">
        <v>38788</v>
      </c>
      <c r="V5552" s="233" t="str">
        <f t="shared" si="177"/>
        <v>0312</v>
      </c>
      <c r="W5552" s="4">
        <f t="shared" si="178"/>
        <v>2006</v>
      </c>
    </row>
    <row r="5553" spans="19:23" x14ac:dyDescent="0.2">
      <c r="S5553" s="28" t="s">
        <v>156</v>
      </c>
      <c r="T5553" s="5">
        <v>2006</v>
      </c>
      <c r="U5553" s="233">
        <v>38789</v>
      </c>
      <c r="V5553" s="233" t="str">
        <f t="shared" si="177"/>
        <v>0313</v>
      </c>
      <c r="W5553" s="4">
        <f t="shared" si="178"/>
        <v>2006</v>
      </c>
    </row>
    <row r="5554" spans="19:23" x14ac:dyDescent="0.2">
      <c r="S5554" s="28" t="s">
        <v>157</v>
      </c>
      <c r="T5554" s="5">
        <v>2006</v>
      </c>
      <c r="U5554" s="233">
        <v>38790</v>
      </c>
      <c r="V5554" s="233" t="str">
        <f t="shared" si="177"/>
        <v>0314</v>
      </c>
      <c r="W5554" s="4">
        <f t="shared" si="178"/>
        <v>2006</v>
      </c>
    </row>
    <row r="5555" spans="19:23" x14ac:dyDescent="0.2">
      <c r="S5555" s="28" t="s">
        <v>158</v>
      </c>
      <c r="T5555" s="5">
        <v>2006</v>
      </c>
      <c r="U5555" s="233">
        <v>38791</v>
      </c>
      <c r="V5555" s="233" t="str">
        <f t="shared" si="177"/>
        <v>0315</v>
      </c>
      <c r="W5555" s="4">
        <f t="shared" si="178"/>
        <v>2006</v>
      </c>
    </row>
    <row r="5556" spans="19:23" x14ac:dyDescent="0.2">
      <c r="S5556" s="28" t="s">
        <v>159</v>
      </c>
      <c r="T5556" s="5">
        <v>2006</v>
      </c>
      <c r="U5556" s="233">
        <v>38792</v>
      </c>
      <c r="V5556" s="233" t="str">
        <f t="shared" si="177"/>
        <v>0316</v>
      </c>
      <c r="W5556" s="4">
        <f t="shared" si="178"/>
        <v>2006</v>
      </c>
    </row>
    <row r="5557" spans="19:23" x14ac:dyDescent="0.2">
      <c r="S5557" s="28" t="s">
        <v>160</v>
      </c>
      <c r="T5557" s="5">
        <v>2006</v>
      </c>
      <c r="U5557" s="233">
        <v>38793</v>
      </c>
      <c r="V5557" s="233" t="str">
        <f t="shared" si="177"/>
        <v>0317</v>
      </c>
      <c r="W5557" s="4">
        <f t="shared" si="178"/>
        <v>2006</v>
      </c>
    </row>
    <row r="5558" spans="19:23" x14ac:dyDescent="0.2">
      <c r="S5558" s="28" t="s">
        <v>161</v>
      </c>
      <c r="T5558" s="5">
        <v>2006</v>
      </c>
      <c r="U5558" s="233">
        <v>38794</v>
      </c>
      <c r="V5558" s="233" t="str">
        <f t="shared" si="177"/>
        <v>0318</v>
      </c>
      <c r="W5558" s="4">
        <f t="shared" si="178"/>
        <v>2006</v>
      </c>
    </row>
    <row r="5559" spans="19:23" x14ac:dyDescent="0.2">
      <c r="S5559" s="28" t="s">
        <v>162</v>
      </c>
      <c r="T5559" s="5">
        <v>2006</v>
      </c>
      <c r="U5559" s="233">
        <v>38795</v>
      </c>
      <c r="V5559" s="233" t="str">
        <f t="shared" si="177"/>
        <v>0319</v>
      </c>
      <c r="W5559" s="4">
        <f t="shared" si="178"/>
        <v>2006</v>
      </c>
    </row>
    <row r="5560" spans="19:23" x14ac:dyDescent="0.2">
      <c r="S5560" s="28" t="s">
        <v>163</v>
      </c>
      <c r="T5560" s="5">
        <v>2006</v>
      </c>
      <c r="U5560" s="233">
        <v>38796</v>
      </c>
      <c r="V5560" s="233" t="str">
        <f t="shared" si="177"/>
        <v>0320</v>
      </c>
      <c r="W5560" s="4">
        <f t="shared" si="178"/>
        <v>2006</v>
      </c>
    </row>
    <row r="5561" spans="19:23" x14ac:dyDescent="0.2">
      <c r="S5561" s="28" t="s">
        <v>164</v>
      </c>
      <c r="T5561" s="5">
        <v>2006</v>
      </c>
      <c r="U5561" s="233">
        <v>38797</v>
      </c>
      <c r="V5561" s="233" t="str">
        <f t="shared" si="177"/>
        <v>0321</v>
      </c>
      <c r="W5561" s="4">
        <f t="shared" si="178"/>
        <v>2006</v>
      </c>
    </row>
    <row r="5562" spans="19:23" x14ac:dyDescent="0.2">
      <c r="S5562" s="28" t="s">
        <v>165</v>
      </c>
      <c r="T5562" s="5">
        <v>2006</v>
      </c>
      <c r="U5562" s="233">
        <v>38798</v>
      </c>
      <c r="V5562" s="233" t="str">
        <f t="shared" si="177"/>
        <v>0322</v>
      </c>
      <c r="W5562" s="4">
        <f t="shared" si="178"/>
        <v>2006</v>
      </c>
    </row>
    <row r="5563" spans="19:23" x14ac:dyDescent="0.2">
      <c r="S5563" s="28" t="s">
        <v>166</v>
      </c>
      <c r="T5563" s="5">
        <v>2006</v>
      </c>
      <c r="U5563" s="233">
        <v>38799</v>
      </c>
      <c r="V5563" s="233" t="str">
        <f t="shared" si="177"/>
        <v>0323</v>
      </c>
      <c r="W5563" s="4">
        <f t="shared" si="178"/>
        <v>2006</v>
      </c>
    </row>
    <row r="5564" spans="19:23" x14ac:dyDescent="0.2">
      <c r="S5564" s="28" t="s">
        <v>167</v>
      </c>
      <c r="T5564" s="5">
        <v>2006</v>
      </c>
      <c r="U5564" s="233">
        <v>38800</v>
      </c>
      <c r="V5564" s="233" t="str">
        <f t="shared" si="177"/>
        <v>0324</v>
      </c>
      <c r="W5564" s="4">
        <f t="shared" si="178"/>
        <v>2006</v>
      </c>
    </row>
    <row r="5565" spans="19:23" x14ac:dyDescent="0.2">
      <c r="S5565" s="28" t="s">
        <v>168</v>
      </c>
      <c r="T5565" s="5">
        <v>2006</v>
      </c>
      <c r="U5565" s="233">
        <v>38801</v>
      </c>
      <c r="V5565" s="233" t="str">
        <f t="shared" si="177"/>
        <v>0325</v>
      </c>
      <c r="W5565" s="4">
        <f t="shared" si="178"/>
        <v>2006</v>
      </c>
    </row>
    <row r="5566" spans="19:23" x14ac:dyDescent="0.2">
      <c r="S5566" s="28" t="s">
        <v>169</v>
      </c>
      <c r="T5566" s="5">
        <v>2006</v>
      </c>
      <c r="U5566" s="233">
        <v>38802</v>
      </c>
      <c r="V5566" s="233" t="str">
        <f t="shared" si="177"/>
        <v>0326</v>
      </c>
      <c r="W5566" s="4">
        <f t="shared" si="178"/>
        <v>2006</v>
      </c>
    </row>
    <row r="5567" spans="19:23" x14ac:dyDescent="0.2">
      <c r="S5567" s="28" t="s">
        <v>170</v>
      </c>
      <c r="T5567" s="5">
        <v>2006</v>
      </c>
      <c r="U5567" s="233">
        <v>38803</v>
      </c>
      <c r="V5567" s="233" t="str">
        <f t="shared" si="177"/>
        <v>0327</v>
      </c>
      <c r="W5567" s="4">
        <f t="shared" si="178"/>
        <v>2006</v>
      </c>
    </row>
    <row r="5568" spans="19:23" x14ac:dyDescent="0.2">
      <c r="S5568" s="28" t="s">
        <v>171</v>
      </c>
      <c r="T5568" s="5">
        <v>2006</v>
      </c>
      <c r="U5568" s="233">
        <v>38804</v>
      </c>
      <c r="V5568" s="233" t="str">
        <f t="shared" si="177"/>
        <v>0328</v>
      </c>
      <c r="W5568" s="4">
        <f t="shared" si="178"/>
        <v>2006</v>
      </c>
    </row>
    <row r="5569" spans="19:23" x14ac:dyDescent="0.2">
      <c r="S5569" s="28" t="s">
        <v>172</v>
      </c>
      <c r="T5569" s="5">
        <v>2006</v>
      </c>
      <c r="U5569" s="233">
        <v>38805</v>
      </c>
      <c r="V5569" s="233" t="str">
        <f t="shared" si="177"/>
        <v>0329</v>
      </c>
      <c r="W5569" s="4">
        <f t="shared" si="178"/>
        <v>2006</v>
      </c>
    </row>
    <row r="5570" spans="19:23" x14ac:dyDescent="0.2">
      <c r="S5570" s="28" t="s">
        <v>173</v>
      </c>
      <c r="T5570" s="5">
        <v>2006</v>
      </c>
      <c r="U5570" s="233">
        <v>38806</v>
      </c>
      <c r="V5570" s="233" t="str">
        <f t="shared" si="177"/>
        <v>0330</v>
      </c>
      <c r="W5570" s="4">
        <f t="shared" si="178"/>
        <v>2006</v>
      </c>
    </row>
    <row r="5571" spans="19:23" x14ac:dyDescent="0.2">
      <c r="S5571" s="28" t="s">
        <v>174</v>
      </c>
      <c r="T5571" s="5">
        <v>2006</v>
      </c>
      <c r="U5571" s="233">
        <v>38807</v>
      </c>
      <c r="V5571" s="233" t="str">
        <f t="shared" si="177"/>
        <v>0331</v>
      </c>
      <c r="W5571" s="4">
        <f t="shared" si="178"/>
        <v>2006</v>
      </c>
    </row>
    <row r="5572" spans="19:23" x14ac:dyDescent="0.2">
      <c r="S5572" s="28" t="s">
        <v>175</v>
      </c>
      <c r="T5572" s="5">
        <v>2006</v>
      </c>
      <c r="U5572" s="233">
        <v>38808</v>
      </c>
      <c r="V5572" s="233" t="str">
        <f t="shared" ref="V5572:V5635" si="179">TEXT(MONTH(U5572),"00") &amp;TEXT(DAY(U5572),"00")</f>
        <v>0401</v>
      </c>
      <c r="W5572" s="4">
        <f t="shared" ref="W5572:W5635" si="180">YEAR(U5572)</f>
        <v>2006</v>
      </c>
    </row>
    <row r="5573" spans="19:23" x14ac:dyDescent="0.2">
      <c r="S5573" s="28" t="s">
        <v>176</v>
      </c>
      <c r="T5573" s="5">
        <v>2006</v>
      </c>
      <c r="U5573" s="233">
        <v>38809</v>
      </c>
      <c r="V5573" s="233" t="str">
        <f t="shared" si="179"/>
        <v>0402</v>
      </c>
      <c r="W5573" s="4">
        <f t="shared" si="180"/>
        <v>2006</v>
      </c>
    </row>
    <row r="5574" spans="19:23" x14ac:dyDescent="0.2">
      <c r="S5574" s="28" t="s">
        <v>177</v>
      </c>
      <c r="T5574" s="5">
        <v>2006</v>
      </c>
      <c r="U5574" s="233">
        <v>38810</v>
      </c>
      <c r="V5574" s="233" t="str">
        <f t="shared" si="179"/>
        <v>0403</v>
      </c>
      <c r="W5574" s="4">
        <f t="shared" si="180"/>
        <v>2006</v>
      </c>
    </row>
    <row r="5575" spans="19:23" x14ac:dyDescent="0.2">
      <c r="S5575" s="28" t="s">
        <v>178</v>
      </c>
      <c r="T5575" s="5">
        <v>2006</v>
      </c>
      <c r="U5575" s="233">
        <v>38811</v>
      </c>
      <c r="V5575" s="233" t="str">
        <f t="shared" si="179"/>
        <v>0404</v>
      </c>
      <c r="W5575" s="4">
        <f t="shared" si="180"/>
        <v>2006</v>
      </c>
    </row>
    <row r="5576" spans="19:23" x14ac:dyDescent="0.2">
      <c r="S5576" s="28" t="s">
        <v>179</v>
      </c>
      <c r="T5576" s="5">
        <v>2006</v>
      </c>
      <c r="U5576" s="233">
        <v>38812</v>
      </c>
      <c r="V5576" s="233" t="str">
        <f t="shared" si="179"/>
        <v>0405</v>
      </c>
      <c r="W5576" s="4">
        <f t="shared" si="180"/>
        <v>2006</v>
      </c>
    </row>
    <row r="5577" spans="19:23" x14ac:dyDescent="0.2">
      <c r="S5577" s="28" t="s">
        <v>180</v>
      </c>
      <c r="T5577" s="5">
        <v>2006</v>
      </c>
      <c r="U5577" s="233">
        <v>38813</v>
      </c>
      <c r="V5577" s="233" t="str">
        <f t="shared" si="179"/>
        <v>0406</v>
      </c>
      <c r="W5577" s="4">
        <f t="shared" si="180"/>
        <v>2006</v>
      </c>
    </row>
    <row r="5578" spans="19:23" x14ac:dyDescent="0.2">
      <c r="S5578" s="28" t="s">
        <v>181</v>
      </c>
      <c r="T5578" s="5">
        <v>2006</v>
      </c>
      <c r="U5578" s="233">
        <v>38814</v>
      </c>
      <c r="V5578" s="233" t="str">
        <f t="shared" si="179"/>
        <v>0407</v>
      </c>
      <c r="W5578" s="4">
        <f t="shared" si="180"/>
        <v>2006</v>
      </c>
    </row>
    <row r="5579" spans="19:23" x14ac:dyDescent="0.2">
      <c r="S5579" s="28" t="s">
        <v>182</v>
      </c>
      <c r="T5579" s="5">
        <v>2006</v>
      </c>
      <c r="U5579" s="233">
        <v>38815</v>
      </c>
      <c r="V5579" s="233" t="str">
        <f t="shared" si="179"/>
        <v>0408</v>
      </c>
      <c r="W5579" s="4">
        <f t="shared" si="180"/>
        <v>2006</v>
      </c>
    </row>
    <row r="5580" spans="19:23" x14ac:dyDescent="0.2">
      <c r="S5580" s="28" t="s">
        <v>183</v>
      </c>
      <c r="T5580" s="5">
        <v>2006</v>
      </c>
      <c r="U5580" s="233">
        <v>38816</v>
      </c>
      <c r="V5580" s="233" t="str">
        <f t="shared" si="179"/>
        <v>0409</v>
      </c>
      <c r="W5580" s="4">
        <f t="shared" si="180"/>
        <v>2006</v>
      </c>
    </row>
    <row r="5581" spans="19:23" x14ac:dyDescent="0.2">
      <c r="S5581" s="28" t="s">
        <v>184</v>
      </c>
      <c r="T5581" s="5">
        <v>2006</v>
      </c>
      <c r="U5581" s="233">
        <v>38817</v>
      </c>
      <c r="V5581" s="233" t="str">
        <f t="shared" si="179"/>
        <v>0410</v>
      </c>
      <c r="W5581" s="4">
        <f t="shared" si="180"/>
        <v>2006</v>
      </c>
    </row>
    <row r="5582" spans="19:23" x14ac:dyDescent="0.2">
      <c r="S5582" s="28" t="s">
        <v>185</v>
      </c>
      <c r="T5582" s="5">
        <v>2006</v>
      </c>
      <c r="U5582" s="233">
        <v>38818</v>
      </c>
      <c r="V5582" s="233" t="str">
        <f t="shared" si="179"/>
        <v>0411</v>
      </c>
      <c r="W5582" s="4">
        <f t="shared" si="180"/>
        <v>2006</v>
      </c>
    </row>
    <row r="5583" spans="19:23" x14ac:dyDescent="0.2">
      <c r="S5583" s="28" t="s">
        <v>186</v>
      </c>
      <c r="T5583" s="5">
        <v>2006</v>
      </c>
      <c r="U5583" s="233">
        <v>38819</v>
      </c>
      <c r="V5583" s="233" t="str">
        <f t="shared" si="179"/>
        <v>0412</v>
      </c>
      <c r="W5583" s="4">
        <f t="shared" si="180"/>
        <v>2006</v>
      </c>
    </row>
    <row r="5584" spans="19:23" x14ac:dyDescent="0.2">
      <c r="S5584" s="28" t="s">
        <v>187</v>
      </c>
      <c r="T5584" s="5">
        <v>2006</v>
      </c>
      <c r="U5584" s="233">
        <v>38820</v>
      </c>
      <c r="V5584" s="233" t="str">
        <f t="shared" si="179"/>
        <v>0413</v>
      </c>
      <c r="W5584" s="4">
        <f t="shared" si="180"/>
        <v>2006</v>
      </c>
    </row>
    <row r="5585" spans="19:23" x14ac:dyDescent="0.2">
      <c r="S5585" s="28" t="s">
        <v>188</v>
      </c>
      <c r="T5585" s="5">
        <v>2006</v>
      </c>
      <c r="U5585" s="233">
        <v>38821</v>
      </c>
      <c r="V5585" s="233" t="str">
        <f t="shared" si="179"/>
        <v>0414</v>
      </c>
      <c r="W5585" s="4">
        <f t="shared" si="180"/>
        <v>2006</v>
      </c>
    </row>
    <row r="5586" spans="19:23" x14ac:dyDescent="0.2">
      <c r="S5586" s="28" t="s">
        <v>189</v>
      </c>
      <c r="T5586" s="5">
        <v>2006</v>
      </c>
      <c r="U5586" s="233">
        <v>38822</v>
      </c>
      <c r="V5586" s="233" t="str">
        <f t="shared" si="179"/>
        <v>0415</v>
      </c>
      <c r="W5586" s="4">
        <f t="shared" si="180"/>
        <v>2006</v>
      </c>
    </row>
    <row r="5587" spans="19:23" x14ac:dyDescent="0.2">
      <c r="S5587" s="28" t="s">
        <v>190</v>
      </c>
      <c r="T5587" s="5">
        <v>2006</v>
      </c>
      <c r="U5587" s="233">
        <v>38823</v>
      </c>
      <c r="V5587" s="233" t="str">
        <f t="shared" si="179"/>
        <v>0416</v>
      </c>
      <c r="W5587" s="4">
        <f t="shared" si="180"/>
        <v>2006</v>
      </c>
    </row>
    <row r="5588" spans="19:23" x14ac:dyDescent="0.2">
      <c r="S5588" s="28" t="s">
        <v>191</v>
      </c>
      <c r="T5588" s="5">
        <v>2006</v>
      </c>
      <c r="U5588" s="233">
        <v>38824</v>
      </c>
      <c r="V5588" s="233" t="str">
        <f t="shared" si="179"/>
        <v>0417</v>
      </c>
      <c r="W5588" s="4">
        <f t="shared" si="180"/>
        <v>2006</v>
      </c>
    </row>
    <row r="5589" spans="19:23" x14ac:dyDescent="0.2">
      <c r="S5589" s="28" t="s">
        <v>192</v>
      </c>
      <c r="T5589" s="5">
        <v>2006</v>
      </c>
      <c r="U5589" s="233">
        <v>38825</v>
      </c>
      <c r="V5589" s="233" t="str">
        <f t="shared" si="179"/>
        <v>0418</v>
      </c>
      <c r="W5589" s="4">
        <f t="shared" si="180"/>
        <v>2006</v>
      </c>
    </row>
    <row r="5590" spans="19:23" x14ac:dyDescent="0.2">
      <c r="S5590" s="28" t="s">
        <v>193</v>
      </c>
      <c r="T5590" s="5">
        <v>2006</v>
      </c>
      <c r="U5590" s="233">
        <v>38826</v>
      </c>
      <c r="V5590" s="233" t="str">
        <f t="shared" si="179"/>
        <v>0419</v>
      </c>
      <c r="W5590" s="4">
        <f t="shared" si="180"/>
        <v>2006</v>
      </c>
    </row>
    <row r="5591" spans="19:23" x14ac:dyDescent="0.2">
      <c r="S5591" s="28" t="s">
        <v>194</v>
      </c>
      <c r="T5591" s="5">
        <v>2006</v>
      </c>
      <c r="U5591" s="233">
        <v>38827</v>
      </c>
      <c r="V5591" s="233" t="str">
        <f t="shared" si="179"/>
        <v>0420</v>
      </c>
      <c r="W5591" s="4">
        <f t="shared" si="180"/>
        <v>2006</v>
      </c>
    </row>
    <row r="5592" spans="19:23" x14ac:dyDescent="0.2">
      <c r="S5592" s="28" t="s">
        <v>195</v>
      </c>
      <c r="T5592" s="5">
        <v>2006</v>
      </c>
      <c r="U5592" s="233">
        <v>38828</v>
      </c>
      <c r="V5592" s="233" t="str">
        <f t="shared" si="179"/>
        <v>0421</v>
      </c>
      <c r="W5592" s="4">
        <f t="shared" si="180"/>
        <v>2006</v>
      </c>
    </row>
    <row r="5593" spans="19:23" x14ac:dyDescent="0.2">
      <c r="S5593" s="28" t="s">
        <v>196</v>
      </c>
      <c r="T5593" s="5">
        <v>2006</v>
      </c>
      <c r="U5593" s="233">
        <v>38829</v>
      </c>
      <c r="V5593" s="233" t="str">
        <f t="shared" si="179"/>
        <v>0422</v>
      </c>
      <c r="W5593" s="4">
        <f t="shared" si="180"/>
        <v>2006</v>
      </c>
    </row>
    <row r="5594" spans="19:23" x14ac:dyDescent="0.2">
      <c r="S5594" s="28" t="s">
        <v>197</v>
      </c>
      <c r="T5594" s="5">
        <v>2006</v>
      </c>
      <c r="U5594" s="233">
        <v>38830</v>
      </c>
      <c r="V5594" s="233" t="str">
        <f t="shared" si="179"/>
        <v>0423</v>
      </c>
      <c r="W5594" s="4">
        <f t="shared" si="180"/>
        <v>2006</v>
      </c>
    </row>
    <row r="5595" spans="19:23" x14ac:dyDescent="0.2">
      <c r="S5595" s="28" t="s">
        <v>198</v>
      </c>
      <c r="T5595" s="5">
        <v>2006</v>
      </c>
      <c r="U5595" s="233">
        <v>38831</v>
      </c>
      <c r="V5595" s="233" t="str">
        <f t="shared" si="179"/>
        <v>0424</v>
      </c>
      <c r="W5595" s="4">
        <f t="shared" si="180"/>
        <v>2006</v>
      </c>
    </row>
    <row r="5596" spans="19:23" x14ac:dyDescent="0.2">
      <c r="S5596" s="28" t="s">
        <v>199</v>
      </c>
      <c r="T5596" s="5">
        <v>2006</v>
      </c>
      <c r="U5596" s="233">
        <v>38832</v>
      </c>
      <c r="V5596" s="233" t="str">
        <f t="shared" si="179"/>
        <v>0425</v>
      </c>
      <c r="W5596" s="4">
        <f t="shared" si="180"/>
        <v>2006</v>
      </c>
    </row>
    <row r="5597" spans="19:23" x14ac:dyDescent="0.2">
      <c r="S5597" s="28" t="s">
        <v>200</v>
      </c>
      <c r="T5597" s="5">
        <v>2006</v>
      </c>
      <c r="U5597" s="233">
        <v>38833</v>
      </c>
      <c r="V5597" s="233" t="str">
        <f t="shared" si="179"/>
        <v>0426</v>
      </c>
      <c r="W5597" s="4">
        <f t="shared" si="180"/>
        <v>2006</v>
      </c>
    </row>
    <row r="5598" spans="19:23" x14ac:dyDescent="0.2">
      <c r="S5598" s="28" t="s">
        <v>201</v>
      </c>
      <c r="T5598" s="5">
        <v>2006</v>
      </c>
      <c r="U5598" s="233">
        <v>38834</v>
      </c>
      <c r="V5598" s="233" t="str">
        <f t="shared" si="179"/>
        <v>0427</v>
      </c>
      <c r="W5598" s="4">
        <f t="shared" si="180"/>
        <v>2006</v>
      </c>
    </row>
    <row r="5599" spans="19:23" x14ac:dyDescent="0.2">
      <c r="S5599" s="28" t="s">
        <v>202</v>
      </c>
      <c r="T5599" s="5">
        <v>2006</v>
      </c>
      <c r="U5599" s="233">
        <v>38835</v>
      </c>
      <c r="V5599" s="233" t="str">
        <f t="shared" si="179"/>
        <v>0428</v>
      </c>
      <c r="W5599" s="4">
        <f t="shared" si="180"/>
        <v>2006</v>
      </c>
    </row>
    <row r="5600" spans="19:23" x14ac:dyDescent="0.2">
      <c r="S5600" s="28" t="s">
        <v>203</v>
      </c>
      <c r="T5600" s="5">
        <v>2006</v>
      </c>
      <c r="U5600" s="233">
        <v>38836</v>
      </c>
      <c r="V5600" s="233" t="str">
        <f t="shared" si="179"/>
        <v>0429</v>
      </c>
      <c r="W5600" s="4">
        <f t="shared" si="180"/>
        <v>2006</v>
      </c>
    </row>
    <row r="5601" spans="19:23" x14ac:dyDescent="0.2">
      <c r="S5601" s="28" t="s">
        <v>204</v>
      </c>
      <c r="T5601" s="5">
        <v>2006</v>
      </c>
      <c r="U5601" s="233">
        <v>38837</v>
      </c>
      <c r="V5601" s="233" t="str">
        <f t="shared" si="179"/>
        <v>0430</v>
      </c>
      <c r="W5601" s="4">
        <f t="shared" si="180"/>
        <v>2006</v>
      </c>
    </row>
    <row r="5602" spans="19:23" x14ac:dyDescent="0.2">
      <c r="S5602" s="28" t="s">
        <v>205</v>
      </c>
      <c r="T5602" s="5">
        <v>2006</v>
      </c>
      <c r="U5602" s="233">
        <v>38838</v>
      </c>
      <c r="V5602" s="233" t="str">
        <f t="shared" si="179"/>
        <v>0501</v>
      </c>
      <c r="W5602" s="4">
        <f t="shared" si="180"/>
        <v>2006</v>
      </c>
    </row>
    <row r="5603" spans="19:23" x14ac:dyDescent="0.2">
      <c r="S5603" s="28" t="s">
        <v>206</v>
      </c>
      <c r="T5603" s="5">
        <v>2006</v>
      </c>
      <c r="U5603" s="233">
        <v>38839</v>
      </c>
      <c r="V5603" s="233" t="str">
        <f t="shared" si="179"/>
        <v>0502</v>
      </c>
      <c r="W5603" s="4">
        <f t="shared" si="180"/>
        <v>2006</v>
      </c>
    </row>
    <row r="5604" spans="19:23" x14ac:dyDescent="0.2">
      <c r="S5604" s="28" t="s">
        <v>207</v>
      </c>
      <c r="T5604" s="5">
        <v>2006</v>
      </c>
      <c r="U5604" s="233">
        <v>38840</v>
      </c>
      <c r="V5604" s="233" t="str">
        <f t="shared" si="179"/>
        <v>0503</v>
      </c>
      <c r="W5604" s="4">
        <f t="shared" si="180"/>
        <v>2006</v>
      </c>
    </row>
    <row r="5605" spans="19:23" x14ac:dyDescent="0.2">
      <c r="S5605" s="28" t="s">
        <v>208</v>
      </c>
      <c r="T5605" s="5">
        <v>2006</v>
      </c>
      <c r="U5605" s="233">
        <v>38841</v>
      </c>
      <c r="V5605" s="233" t="str">
        <f t="shared" si="179"/>
        <v>0504</v>
      </c>
      <c r="W5605" s="4">
        <f t="shared" si="180"/>
        <v>2006</v>
      </c>
    </row>
    <row r="5606" spans="19:23" x14ac:dyDescent="0.2">
      <c r="S5606" s="28" t="s">
        <v>209</v>
      </c>
      <c r="T5606" s="5">
        <v>2006</v>
      </c>
      <c r="U5606" s="233">
        <v>38842</v>
      </c>
      <c r="V5606" s="233" t="str">
        <f t="shared" si="179"/>
        <v>0505</v>
      </c>
      <c r="W5606" s="4">
        <f t="shared" si="180"/>
        <v>2006</v>
      </c>
    </row>
    <row r="5607" spans="19:23" x14ac:dyDescent="0.2">
      <c r="S5607" s="28" t="s">
        <v>210</v>
      </c>
      <c r="T5607" s="5">
        <v>2006</v>
      </c>
      <c r="U5607" s="233">
        <v>38843</v>
      </c>
      <c r="V5607" s="233" t="str">
        <f t="shared" si="179"/>
        <v>0506</v>
      </c>
      <c r="W5607" s="4">
        <f t="shared" si="180"/>
        <v>2006</v>
      </c>
    </row>
    <row r="5608" spans="19:23" x14ac:dyDescent="0.2">
      <c r="S5608" s="28" t="s">
        <v>211</v>
      </c>
      <c r="T5608" s="5">
        <v>2006</v>
      </c>
      <c r="U5608" s="233">
        <v>38844</v>
      </c>
      <c r="V5608" s="233" t="str">
        <f t="shared" si="179"/>
        <v>0507</v>
      </c>
      <c r="W5608" s="4">
        <f t="shared" si="180"/>
        <v>2006</v>
      </c>
    </row>
    <row r="5609" spans="19:23" x14ac:dyDescent="0.2">
      <c r="S5609" s="28" t="s">
        <v>212</v>
      </c>
      <c r="T5609" s="5">
        <v>2006</v>
      </c>
      <c r="U5609" s="233">
        <v>38845</v>
      </c>
      <c r="V5609" s="233" t="str">
        <f t="shared" si="179"/>
        <v>0508</v>
      </c>
      <c r="W5609" s="4">
        <f t="shared" si="180"/>
        <v>2006</v>
      </c>
    </row>
    <row r="5610" spans="19:23" x14ac:dyDescent="0.2">
      <c r="S5610" s="28" t="s">
        <v>213</v>
      </c>
      <c r="T5610" s="5">
        <v>2006</v>
      </c>
      <c r="U5610" s="233">
        <v>38846</v>
      </c>
      <c r="V5610" s="233" t="str">
        <f t="shared" si="179"/>
        <v>0509</v>
      </c>
      <c r="W5610" s="4">
        <f t="shared" si="180"/>
        <v>2006</v>
      </c>
    </row>
    <row r="5611" spans="19:23" x14ac:dyDescent="0.2">
      <c r="S5611" s="28" t="s">
        <v>214</v>
      </c>
      <c r="T5611" s="5">
        <v>2006</v>
      </c>
      <c r="U5611" s="233">
        <v>38847</v>
      </c>
      <c r="V5611" s="233" t="str">
        <f t="shared" si="179"/>
        <v>0510</v>
      </c>
      <c r="W5611" s="4">
        <f t="shared" si="180"/>
        <v>2006</v>
      </c>
    </row>
    <row r="5612" spans="19:23" x14ac:dyDescent="0.2">
      <c r="S5612" s="28" t="s">
        <v>215</v>
      </c>
      <c r="T5612" s="5">
        <v>2006</v>
      </c>
      <c r="U5612" s="233">
        <v>38848</v>
      </c>
      <c r="V5612" s="233" t="str">
        <f t="shared" si="179"/>
        <v>0511</v>
      </c>
      <c r="W5612" s="4">
        <f t="shared" si="180"/>
        <v>2006</v>
      </c>
    </row>
    <row r="5613" spans="19:23" x14ac:dyDescent="0.2">
      <c r="S5613" s="28" t="s">
        <v>216</v>
      </c>
      <c r="T5613" s="5">
        <v>2006</v>
      </c>
      <c r="U5613" s="233">
        <v>38849</v>
      </c>
      <c r="V5613" s="233" t="str">
        <f t="shared" si="179"/>
        <v>0512</v>
      </c>
      <c r="W5613" s="4">
        <f t="shared" si="180"/>
        <v>2006</v>
      </c>
    </row>
    <row r="5614" spans="19:23" x14ac:dyDescent="0.2">
      <c r="S5614" s="28" t="s">
        <v>217</v>
      </c>
      <c r="T5614" s="5">
        <v>2006</v>
      </c>
      <c r="U5614" s="233">
        <v>38850</v>
      </c>
      <c r="V5614" s="233" t="str">
        <f t="shared" si="179"/>
        <v>0513</v>
      </c>
      <c r="W5614" s="4">
        <f t="shared" si="180"/>
        <v>2006</v>
      </c>
    </row>
    <row r="5615" spans="19:23" x14ac:dyDescent="0.2">
      <c r="S5615" s="28" t="s">
        <v>218</v>
      </c>
      <c r="T5615" s="5">
        <v>2006</v>
      </c>
      <c r="U5615" s="233">
        <v>38851</v>
      </c>
      <c r="V5615" s="233" t="str">
        <f t="shared" si="179"/>
        <v>0514</v>
      </c>
      <c r="W5615" s="4">
        <f t="shared" si="180"/>
        <v>2006</v>
      </c>
    </row>
    <row r="5616" spans="19:23" x14ac:dyDescent="0.2">
      <c r="S5616" s="28" t="s">
        <v>219</v>
      </c>
      <c r="T5616" s="5">
        <v>2006</v>
      </c>
      <c r="U5616" s="233">
        <v>38852</v>
      </c>
      <c r="V5616" s="233" t="str">
        <f t="shared" si="179"/>
        <v>0515</v>
      </c>
      <c r="W5616" s="4">
        <f t="shared" si="180"/>
        <v>2006</v>
      </c>
    </row>
    <row r="5617" spans="19:23" x14ac:dyDescent="0.2">
      <c r="S5617" s="28" t="s">
        <v>220</v>
      </c>
      <c r="T5617" s="5">
        <v>2006</v>
      </c>
      <c r="U5617" s="233">
        <v>38853</v>
      </c>
      <c r="V5617" s="233" t="str">
        <f t="shared" si="179"/>
        <v>0516</v>
      </c>
      <c r="W5617" s="4">
        <f t="shared" si="180"/>
        <v>2006</v>
      </c>
    </row>
    <row r="5618" spans="19:23" x14ac:dyDescent="0.2">
      <c r="S5618" s="28" t="s">
        <v>221</v>
      </c>
      <c r="T5618" s="5">
        <v>2006</v>
      </c>
      <c r="U5618" s="233">
        <v>38854</v>
      </c>
      <c r="V5618" s="233" t="str">
        <f t="shared" si="179"/>
        <v>0517</v>
      </c>
      <c r="W5618" s="4">
        <f t="shared" si="180"/>
        <v>2006</v>
      </c>
    </row>
    <row r="5619" spans="19:23" x14ac:dyDescent="0.2">
      <c r="S5619" s="28" t="s">
        <v>222</v>
      </c>
      <c r="T5619" s="5">
        <v>2006</v>
      </c>
      <c r="U5619" s="233">
        <v>38855</v>
      </c>
      <c r="V5619" s="233" t="str">
        <f t="shared" si="179"/>
        <v>0518</v>
      </c>
      <c r="W5619" s="4">
        <f t="shared" si="180"/>
        <v>2006</v>
      </c>
    </row>
    <row r="5620" spans="19:23" x14ac:dyDescent="0.2">
      <c r="S5620" s="28" t="s">
        <v>223</v>
      </c>
      <c r="T5620" s="5">
        <v>2006</v>
      </c>
      <c r="U5620" s="233">
        <v>38856</v>
      </c>
      <c r="V5620" s="233" t="str">
        <f t="shared" si="179"/>
        <v>0519</v>
      </c>
      <c r="W5620" s="4">
        <f t="shared" si="180"/>
        <v>2006</v>
      </c>
    </row>
    <row r="5621" spans="19:23" x14ac:dyDescent="0.2">
      <c r="S5621" s="28" t="s">
        <v>224</v>
      </c>
      <c r="T5621" s="5">
        <v>2006</v>
      </c>
      <c r="U5621" s="233">
        <v>38857</v>
      </c>
      <c r="V5621" s="233" t="str">
        <f t="shared" si="179"/>
        <v>0520</v>
      </c>
      <c r="W5621" s="4">
        <f t="shared" si="180"/>
        <v>2006</v>
      </c>
    </row>
    <row r="5622" spans="19:23" x14ac:dyDescent="0.2">
      <c r="S5622" s="28" t="s">
        <v>225</v>
      </c>
      <c r="T5622" s="5">
        <v>2006</v>
      </c>
      <c r="U5622" s="233">
        <v>38858</v>
      </c>
      <c r="V5622" s="233" t="str">
        <f t="shared" si="179"/>
        <v>0521</v>
      </c>
      <c r="W5622" s="4">
        <f t="shared" si="180"/>
        <v>2006</v>
      </c>
    </row>
    <row r="5623" spans="19:23" x14ac:dyDescent="0.2">
      <c r="S5623" s="28" t="s">
        <v>226</v>
      </c>
      <c r="T5623" s="5">
        <v>2006</v>
      </c>
      <c r="U5623" s="233">
        <v>38859</v>
      </c>
      <c r="V5623" s="233" t="str">
        <f t="shared" si="179"/>
        <v>0522</v>
      </c>
      <c r="W5623" s="4">
        <f t="shared" si="180"/>
        <v>2006</v>
      </c>
    </row>
    <row r="5624" spans="19:23" x14ac:dyDescent="0.2">
      <c r="S5624" s="28" t="s">
        <v>227</v>
      </c>
      <c r="T5624" s="5">
        <v>2006</v>
      </c>
      <c r="U5624" s="233">
        <v>38860</v>
      </c>
      <c r="V5624" s="233" t="str">
        <f t="shared" si="179"/>
        <v>0523</v>
      </c>
      <c r="W5624" s="4">
        <f t="shared" si="180"/>
        <v>2006</v>
      </c>
    </row>
    <row r="5625" spans="19:23" x14ac:dyDescent="0.2">
      <c r="S5625" s="28" t="s">
        <v>228</v>
      </c>
      <c r="T5625" s="5">
        <v>2006</v>
      </c>
      <c r="U5625" s="233">
        <v>38861</v>
      </c>
      <c r="V5625" s="233" t="str">
        <f t="shared" si="179"/>
        <v>0524</v>
      </c>
      <c r="W5625" s="4">
        <f t="shared" si="180"/>
        <v>2006</v>
      </c>
    </row>
    <row r="5626" spans="19:23" x14ac:dyDescent="0.2">
      <c r="S5626" s="28" t="s">
        <v>229</v>
      </c>
      <c r="T5626" s="5">
        <v>2006</v>
      </c>
      <c r="U5626" s="233">
        <v>38862</v>
      </c>
      <c r="V5626" s="233" t="str">
        <f t="shared" si="179"/>
        <v>0525</v>
      </c>
      <c r="W5626" s="4">
        <f t="shared" si="180"/>
        <v>2006</v>
      </c>
    </row>
    <row r="5627" spans="19:23" x14ac:dyDescent="0.2">
      <c r="S5627" s="28" t="s">
        <v>230</v>
      </c>
      <c r="T5627" s="5">
        <v>2006</v>
      </c>
      <c r="U5627" s="233">
        <v>38863</v>
      </c>
      <c r="V5627" s="233" t="str">
        <f t="shared" si="179"/>
        <v>0526</v>
      </c>
      <c r="W5627" s="4">
        <f t="shared" si="180"/>
        <v>2006</v>
      </c>
    </row>
    <row r="5628" spans="19:23" x14ac:dyDescent="0.2">
      <c r="S5628" s="28" t="s">
        <v>231</v>
      </c>
      <c r="T5628" s="5">
        <v>2006</v>
      </c>
      <c r="U5628" s="233">
        <v>38864</v>
      </c>
      <c r="V5628" s="233" t="str">
        <f t="shared" si="179"/>
        <v>0527</v>
      </c>
      <c r="W5628" s="4">
        <f t="shared" si="180"/>
        <v>2006</v>
      </c>
    </row>
    <row r="5629" spans="19:23" x14ac:dyDescent="0.2">
      <c r="S5629" s="28" t="s">
        <v>232</v>
      </c>
      <c r="T5629" s="5">
        <v>2006</v>
      </c>
      <c r="U5629" s="233">
        <v>38865</v>
      </c>
      <c r="V5629" s="233" t="str">
        <f t="shared" si="179"/>
        <v>0528</v>
      </c>
      <c r="W5629" s="4">
        <f t="shared" si="180"/>
        <v>2006</v>
      </c>
    </row>
    <row r="5630" spans="19:23" x14ac:dyDescent="0.2">
      <c r="S5630" s="28" t="s">
        <v>233</v>
      </c>
      <c r="T5630" s="5">
        <v>2006</v>
      </c>
      <c r="U5630" s="233">
        <v>38866</v>
      </c>
      <c r="V5630" s="233" t="str">
        <f t="shared" si="179"/>
        <v>0529</v>
      </c>
      <c r="W5630" s="4">
        <f t="shared" si="180"/>
        <v>2006</v>
      </c>
    </row>
    <row r="5631" spans="19:23" x14ac:dyDescent="0.2">
      <c r="S5631" s="28" t="s">
        <v>234</v>
      </c>
      <c r="T5631" s="5">
        <v>2006</v>
      </c>
      <c r="U5631" s="233">
        <v>38867</v>
      </c>
      <c r="V5631" s="233" t="str">
        <f t="shared" si="179"/>
        <v>0530</v>
      </c>
      <c r="W5631" s="4">
        <f t="shared" si="180"/>
        <v>2006</v>
      </c>
    </row>
    <row r="5632" spans="19:23" x14ac:dyDescent="0.2">
      <c r="S5632" s="28" t="s">
        <v>235</v>
      </c>
      <c r="T5632" s="5">
        <v>2006</v>
      </c>
      <c r="U5632" s="233">
        <v>38868</v>
      </c>
      <c r="V5632" s="233" t="str">
        <f t="shared" si="179"/>
        <v>0531</v>
      </c>
      <c r="W5632" s="4">
        <f t="shared" si="180"/>
        <v>2006</v>
      </c>
    </row>
    <row r="5633" spans="19:23" x14ac:dyDescent="0.2">
      <c r="S5633" s="28" t="s">
        <v>236</v>
      </c>
      <c r="T5633" s="5">
        <v>2006</v>
      </c>
      <c r="U5633" s="233">
        <v>38869</v>
      </c>
      <c r="V5633" s="233" t="str">
        <f t="shared" si="179"/>
        <v>0601</v>
      </c>
      <c r="W5633" s="4">
        <f t="shared" si="180"/>
        <v>2006</v>
      </c>
    </row>
    <row r="5634" spans="19:23" x14ac:dyDescent="0.2">
      <c r="S5634" s="28" t="s">
        <v>237</v>
      </c>
      <c r="T5634" s="5">
        <v>2006</v>
      </c>
      <c r="U5634" s="233">
        <v>38870</v>
      </c>
      <c r="V5634" s="233" t="str">
        <f t="shared" si="179"/>
        <v>0602</v>
      </c>
      <c r="W5634" s="4">
        <f t="shared" si="180"/>
        <v>2006</v>
      </c>
    </row>
    <row r="5635" spans="19:23" x14ac:dyDescent="0.2">
      <c r="S5635" s="28" t="s">
        <v>238</v>
      </c>
      <c r="T5635" s="5">
        <v>2006</v>
      </c>
      <c r="U5635" s="233">
        <v>38871</v>
      </c>
      <c r="V5635" s="233" t="str">
        <f t="shared" si="179"/>
        <v>0603</v>
      </c>
      <c r="W5635" s="4">
        <f t="shared" si="180"/>
        <v>2006</v>
      </c>
    </row>
    <row r="5636" spans="19:23" x14ac:dyDescent="0.2">
      <c r="S5636" s="28" t="s">
        <v>239</v>
      </c>
      <c r="T5636" s="5">
        <v>2006</v>
      </c>
      <c r="U5636" s="233">
        <v>38872</v>
      </c>
      <c r="V5636" s="233" t="str">
        <f t="shared" ref="V5636:V5699" si="181">TEXT(MONTH(U5636),"00") &amp;TEXT(DAY(U5636),"00")</f>
        <v>0604</v>
      </c>
      <c r="W5636" s="4">
        <f t="shared" ref="W5636:W5699" si="182">YEAR(U5636)</f>
        <v>2006</v>
      </c>
    </row>
    <row r="5637" spans="19:23" x14ac:dyDescent="0.2">
      <c r="S5637" s="28" t="s">
        <v>240</v>
      </c>
      <c r="T5637" s="5">
        <v>2006</v>
      </c>
      <c r="U5637" s="233">
        <v>38873</v>
      </c>
      <c r="V5637" s="233" t="str">
        <f t="shared" si="181"/>
        <v>0605</v>
      </c>
      <c r="W5637" s="4">
        <f t="shared" si="182"/>
        <v>2006</v>
      </c>
    </row>
    <row r="5638" spans="19:23" x14ac:dyDescent="0.2">
      <c r="S5638" s="28" t="s">
        <v>241</v>
      </c>
      <c r="T5638" s="5">
        <v>2006</v>
      </c>
      <c r="U5638" s="233">
        <v>38874</v>
      </c>
      <c r="V5638" s="233" t="str">
        <f t="shared" si="181"/>
        <v>0606</v>
      </c>
      <c r="W5638" s="4">
        <f t="shared" si="182"/>
        <v>2006</v>
      </c>
    </row>
    <row r="5639" spans="19:23" x14ac:dyDescent="0.2">
      <c r="S5639" s="28" t="s">
        <v>242</v>
      </c>
      <c r="T5639" s="5">
        <v>2006</v>
      </c>
      <c r="U5639" s="233">
        <v>38875</v>
      </c>
      <c r="V5639" s="233" t="str">
        <f t="shared" si="181"/>
        <v>0607</v>
      </c>
      <c r="W5639" s="4">
        <f t="shared" si="182"/>
        <v>2006</v>
      </c>
    </row>
    <row r="5640" spans="19:23" x14ac:dyDescent="0.2">
      <c r="S5640" s="28" t="s">
        <v>243</v>
      </c>
      <c r="T5640" s="5">
        <v>2006</v>
      </c>
      <c r="U5640" s="233">
        <v>38876</v>
      </c>
      <c r="V5640" s="233" t="str">
        <f t="shared" si="181"/>
        <v>0608</v>
      </c>
      <c r="W5640" s="4">
        <f t="shared" si="182"/>
        <v>2006</v>
      </c>
    </row>
    <row r="5641" spans="19:23" x14ac:dyDescent="0.2">
      <c r="S5641" s="28" t="s">
        <v>244</v>
      </c>
      <c r="T5641" s="5">
        <v>2006</v>
      </c>
      <c r="U5641" s="233">
        <v>38877</v>
      </c>
      <c r="V5641" s="233" t="str">
        <f t="shared" si="181"/>
        <v>0609</v>
      </c>
      <c r="W5641" s="4">
        <f t="shared" si="182"/>
        <v>2006</v>
      </c>
    </row>
    <row r="5642" spans="19:23" x14ac:dyDescent="0.2">
      <c r="S5642" s="28" t="s">
        <v>245</v>
      </c>
      <c r="T5642" s="5">
        <v>2006</v>
      </c>
      <c r="U5642" s="233">
        <v>38878</v>
      </c>
      <c r="V5642" s="233" t="str">
        <f t="shared" si="181"/>
        <v>0610</v>
      </c>
      <c r="W5642" s="4">
        <f t="shared" si="182"/>
        <v>2006</v>
      </c>
    </row>
    <row r="5643" spans="19:23" x14ac:dyDescent="0.2">
      <c r="S5643" s="28" t="s">
        <v>246</v>
      </c>
      <c r="T5643" s="5">
        <v>2006</v>
      </c>
      <c r="U5643" s="233">
        <v>38879</v>
      </c>
      <c r="V5643" s="233" t="str">
        <f t="shared" si="181"/>
        <v>0611</v>
      </c>
      <c r="W5643" s="4">
        <f t="shared" si="182"/>
        <v>2006</v>
      </c>
    </row>
    <row r="5644" spans="19:23" x14ac:dyDescent="0.2">
      <c r="S5644" s="28" t="s">
        <v>247</v>
      </c>
      <c r="T5644" s="5">
        <v>2006</v>
      </c>
      <c r="U5644" s="233">
        <v>38880</v>
      </c>
      <c r="V5644" s="233" t="str">
        <f t="shared" si="181"/>
        <v>0612</v>
      </c>
      <c r="W5644" s="4">
        <f t="shared" si="182"/>
        <v>2006</v>
      </c>
    </row>
    <row r="5645" spans="19:23" x14ac:dyDescent="0.2">
      <c r="S5645" s="28" t="s">
        <v>248</v>
      </c>
      <c r="T5645" s="5">
        <v>2006</v>
      </c>
      <c r="U5645" s="233">
        <v>38881</v>
      </c>
      <c r="V5645" s="233" t="str">
        <f t="shared" si="181"/>
        <v>0613</v>
      </c>
      <c r="W5645" s="4">
        <f t="shared" si="182"/>
        <v>2006</v>
      </c>
    </row>
    <row r="5646" spans="19:23" x14ac:dyDescent="0.2">
      <c r="S5646" s="28" t="s">
        <v>249</v>
      </c>
      <c r="T5646" s="5">
        <v>2006</v>
      </c>
      <c r="U5646" s="233">
        <v>38882</v>
      </c>
      <c r="V5646" s="233" t="str">
        <f t="shared" si="181"/>
        <v>0614</v>
      </c>
      <c r="W5646" s="4">
        <f t="shared" si="182"/>
        <v>2006</v>
      </c>
    </row>
    <row r="5647" spans="19:23" x14ac:dyDescent="0.2">
      <c r="S5647" s="28" t="s">
        <v>250</v>
      </c>
      <c r="T5647" s="5">
        <v>2006</v>
      </c>
      <c r="U5647" s="233">
        <v>38883</v>
      </c>
      <c r="V5647" s="233" t="str">
        <f t="shared" si="181"/>
        <v>0615</v>
      </c>
      <c r="W5647" s="4">
        <f t="shared" si="182"/>
        <v>2006</v>
      </c>
    </row>
    <row r="5648" spans="19:23" x14ac:dyDescent="0.2">
      <c r="S5648" s="28" t="s">
        <v>251</v>
      </c>
      <c r="T5648" s="5">
        <v>2006</v>
      </c>
      <c r="U5648" s="233">
        <v>38884</v>
      </c>
      <c r="V5648" s="233" t="str">
        <f t="shared" si="181"/>
        <v>0616</v>
      </c>
      <c r="W5648" s="4">
        <f t="shared" si="182"/>
        <v>2006</v>
      </c>
    </row>
    <row r="5649" spans="19:23" x14ac:dyDescent="0.2">
      <c r="S5649" s="28" t="s">
        <v>252</v>
      </c>
      <c r="T5649" s="5">
        <v>2006</v>
      </c>
      <c r="U5649" s="233">
        <v>38885</v>
      </c>
      <c r="V5649" s="233" t="str">
        <f t="shared" si="181"/>
        <v>0617</v>
      </c>
      <c r="W5649" s="4">
        <f t="shared" si="182"/>
        <v>2006</v>
      </c>
    </row>
    <row r="5650" spans="19:23" x14ac:dyDescent="0.2">
      <c r="S5650" s="28" t="s">
        <v>253</v>
      </c>
      <c r="T5650" s="5">
        <v>2006</v>
      </c>
      <c r="U5650" s="233">
        <v>38886</v>
      </c>
      <c r="V5650" s="233" t="str">
        <f t="shared" si="181"/>
        <v>0618</v>
      </c>
      <c r="W5650" s="4">
        <f t="shared" si="182"/>
        <v>2006</v>
      </c>
    </row>
    <row r="5651" spans="19:23" x14ac:dyDescent="0.2">
      <c r="S5651" s="28" t="s">
        <v>254</v>
      </c>
      <c r="T5651" s="5">
        <v>2006</v>
      </c>
      <c r="U5651" s="233">
        <v>38887</v>
      </c>
      <c r="V5651" s="233" t="str">
        <f t="shared" si="181"/>
        <v>0619</v>
      </c>
      <c r="W5651" s="4">
        <f t="shared" si="182"/>
        <v>2006</v>
      </c>
    </row>
    <row r="5652" spans="19:23" x14ac:dyDescent="0.2">
      <c r="S5652" s="28" t="s">
        <v>255</v>
      </c>
      <c r="T5652" s="5">
        <v>2006</v>
      </c>
      <c r="U5652" s="233">
        <v>38888</v>
      </c>
      <c r="V5652" s="233" t="str">
        <f t="shared" si="181"/>
        <v>0620</v>
      </c>
      <c r="W5652" s="4">
        <f t="shared" si="182"/>
        <v>2006</v>
      </c>
    </row>
    <row r="5653" spans="19:23" x14ac:dyDescent="0.2">
      <c r="S5653" s="28" t="s">
        <v>256</v>
      </c>
      <c r="T5653" s="5">
        <v>2006</v>
      </c>
      <c r="U5653" s="233">
        <v>38889</v>
      </c>
      <c r="V5653" s="233" t="str">
        <f t="shared" si="181"/>
        <v>0621</v>
      </c>
      <c r="W5653" s="4">
        <f t="shared" si="182"/>
        <v>2006</v>
      </c>
    </row>
    <row r="5654" spans="19:23" x14ac:dyDescent="0.2">
      <c r="S5654" s="28" t="s">
        <v>257</v>
      </c>
      <c r="T5654" s="5">
        <v>2006</v>
      </c>
      <c r="U5654" s="233">
        <v>38890</v>
      </c>
      <c r="V5654" s="233" t="str">
        <f t="shared" si="181"/>
        <v>0622</v>
      </c>
      <c r="W5654" s="4">
        <f t="shared" si="182"/>
        <v>2006</v>
      </c>
    </row>
    <row r="5655" spans="19:23" x14ac:dyDescent="0.2">
      <c r="S5655" s="28" t="s">
        <v>258</v>
      </c>
      <c r="T5655" s="5">
        <v>2006</v>
      </c>
      <c r="U5655" s="233">
        <v>38891</v>
      </c>
      <c r="V5655" s="233" t="str">
        <f t="shared" si="181"/>
        <v>0623</v>
      </c>
      <c r="W5655" s="4">
        <f t="shared" si="182"/>
        <v>2006</v>
      </c>
    </row>
    <row r="5656" spans="19:23" x14ac:dyDescent="0.2">
      <c r="S5656" s="28" t="s">
        <v>259</v>
      </c>
      <c r="T5656" s="5">
        <v>2006</v>
      </c>
      <c r="U5656" s="233">
        <v>38892</v>
      </c>
      <c r="V5656" s="233" t="str">
        <f t="shared" si="181"/>
        <v>0624</v>
      </c>
      <c r="W5656" s="4">
        <f t="shared" si="182"/>
        <v>2006</v>
      </c>
    </row>
    <row r="5657" spans="19:23" x14ac:dyDescent="0.2">
      <c r="S5657" s="28" t="s">
        <v>260</v>
      </c>
      <c r="T5657" s="5">
        <v>2006</v>
      </c>
      <c r="U5657" s="233">
        <v>38893</v>
      </c>
      <c r="V5657" s="233" t="str">
        <f t="shared" si="181"/>
        <v>0625</v>
      </c>
      <c r="W5657" s="4">
        <f t="shared" si="182"/>
        <v>2006</v>
      </c>
    </row>
    <row r="5658" spans="19:23" x14ac:dyDescent="0.2">
      <c r="S5658" s="28" t="s">
        <v>261</v>
      </c>
      <c r="T5658" s="5">
        <v>2006</v>
      </c>
      <c r="U5658" s="233">
        <v>38894</v>
      </c>
      <c r="V5658" s="233" t="str">
        <f t="shared" si="181"/>
        <v>0626</v>
      </c>
      <c r="W5658" s="4">
        <f t="shared" si="182"/>
        <v>2006</v>
      </c>
    </row>
    <row r="5659" spans="19:23" x14ac:dyDescent="0.2">
      <c r="S5659" s="28" t="s">
        <v>262</v>
      </c>
      <c r="T5659" s="5">
        <v>2006</v>
      </c>
      <c r="U5659" s="233">
        <v>38895</v>
      </c>
      <c r="V5659" s="233" t="str">
        <f t="shared" si="181"/>
        <v>0627</v>
      </c>
      <c r="W5659" s="4">
        <f t="shared" si="182"/>
        <v>2006</v>
      </c>
    </row>
    <row r="5660" spans="19:23" x14ac:dyDescent="0.2">
      <c r="S5660" s="28" t="s">
        <v>263</v>
      </c>
      <c r="T5660" s="5">
        <v>2006</v>
      </c>
      <c r="U5660" s="233">
        <v>38896</v>
      </c>
      <c r="V5660" s="233" t="str">
        <f t="shared" si="181"/>
        <v>0628</v>
      </c>
      <c r="W5660" s="4">
        <f t="shared" si="182"/>
        <v>2006</v>
      </c>
    </row>
    <row r="5661" spans="19:23" x14ac:dyDescent="0.2">
      <c r="S5661" s="28" t="s">
        <v>264</v>
      </c>
      <c r="T5661" s="5">
        <v>2006</v>
      </c>
      <c r="U5661" s="233">
        <v>38897</v>
      </c>
      <c r="V5661" s="233" t="str">
        <f t="shared" si="181"/>
        <v>0629</v>
      </c>
      <c r="W5661" s="4">
        <f t="shared" si="182"/>
        <v>2006</v>
      </c>
    </row>
    <row r="5662" spans="19:23" x14ac:dyDescent="0.2">
      <c r="S5662" s="28" t="s">
        <v>265</v>
      </c>
      <c r="T5662" s="5">
        <v>2006</v>
      </c>
      <c r="U5662" s="233">
        <v>38898</v>
      </c>
      <c r="V5662" s="233" t="str">
        <f t="shared" si="181"/>
        <v>0630</v>
      </c>
      <c r="W5662" s="4">
        <f t="shared" si="182"/>
        <v>2006</v>
      </c>
    </row>
    <row r="5663" spans="19:23" x14ac:dyDescent="0.2">
      <c r="S5663" s="28" t="s">
        <v>266</v>
      </c>
      <c r="T5663" s="5">
        <v>2006</v>
      </c>
      <c r="U5663" s="233">
        <v>38899</v>
      </c>
      <c r="V5663" s="233" t="str">
        <f t="shared" si="181"/>
        <v>0701</v>
      </c>
      <c r="W5663" s="4">
        <f t="shared" si="182"/>
        <v>2006</v>
      </c>
    </row>
    <row r="5664" spans="19:23" x14ac:dyDescent="0.2">
      <c r="S5664" s="28" t="s">
        <v>267</v>
      </c>
      <c r="T5664" s="5">
        <v>2006</v>
      </c>
      <c r="U5664" s="233">
        <v>38900</v>
      </c>
      <c r="V5664" s="233" t="str">
        <f t="shared" si="181"/>
        <v>0702</v>
      </c>
      <c r="W5664" s="4">
        <f t="shared" si="182"/>
        <v>2006</v>
      </c>
    </row>
    <row r="5665" spans="19:23" x14ac:dyDescent="0.2">
      <c r="S5665" s="28" t="s">
        <v>268</v>
      </c>
      <c r="T5665" s="5">
        <v>2006</v>
      </c>
      <c r="U5665" s="233">
        <v>38901</v>
      </c>
      <c r="V5665" s="233" t="str">
        <f t="shared" si="181"/>
        <v>0703</v>
      </c>
      <c r="W5665" s="4">
        <f t="shared" si="182"/>
        <v>2006</v>
      </c>
    </row>
    <row r="5666" spans="19:23" x14ac:dyDescent="0.2">
      <c r="S5666" s="28" t="s">
        <v>269</v>
      </c>
      <c r="T5666" s="5">
        <v>2006</v>
      </c>
      <c r="U5666" s="233">
        <v>38902</v>
      </c>
      <c r="V5666" s="233" t="str">
        <f t="shared" si="181"/>
        <v>0704</v>
      </c>
      <c r="W5666" s="4">
        <f t="shared" si="182"/>
        <v>2006</v>
      </c>
    </row>
    <row r="5667" spans="19:23" x14ac:dyDescent="0.2">
      <c r="S5667" s="28" t="s">
        <v>270</v>
      </c>
      <c r="T5667" s="5">
        <v>2006</v>
      </c>
      <c r="U5667" s="233">
        <v>38903</v>
      </c>
      <c r="V5667" s="233" t="str">
        <f t="shared" si="181"/>
        <v>0705</v>
      </c>
      <c r="W5667" s="4">
        <f t="shared" si="182"/>
        <v>2006</v>
      </c>
    </row>
    <row r="5668" spans="19:23" x14ac:dyDescent="0.2">
      <c r="S5668" s="28" t="s">
        <v>271</v>
      </c>
      <c r="T5668" s="5">
        <v>2006</v>
      </c>
      <c r="U5668" s="233">
        <v>38904</v>
      </c>
      <c r="V5668" s="233" t="str">
        <f t="shared" si="181"/>
        <v>0706</v>
      </c>
      <c r="W5668" s="4">
        <f t="shared" si="182"/>
        <v>2006</v>
      </c>
    </row>
    <row r="5669" spans="19:23" x14ac:dyDescent="0.2">
      <c r="S5669" s="28" t="s">
        <v>272</v>
      </c>
      <c r="T5669" s="5">
        <v>2006</v>
      </c>
      <c r="U5669" s="233">
        <v>38905</v>
      </c>
      <c r="V5669" s="233" t="str">
        <f t="shared" si="181"/>
        <v>0707</v>
      </c>
      <c r="W5669" s="4">
        <f t="shared" si="182"/>
        <v>2006</v>
      </c>
    </row>
    <row r="5670" spans="19:23" x14ac:dyDescent="0.2">
      <c r="S5670" s="28" t="s">
        <v>273</v>
      </c>
      <c r="T5670" s="5">
        <v>2006</v>
      </c>
      <c r="U5670" s="233">
        <v>38906</v>
      </c>
      <c r="V5670" s="233" t="str">
        <f t="shared" si="181"/>
        <v>0708</v>
      </c>
      <c r="W5670" s="4">
        <f t="shared" si="182"/>
        <v>2006</v>
      </c>
    </row>
    <row r="5671" spans="19:23" x14ac:dyDescent="0.2">
      <c r="S5671" s="28" t="s">
        <v>274</v>
      </c>
      <c r="T5671" s="5">
        <v>2006</v>
      </c>
      <c r="U5671" s="233">
        <v>38907</v>
      </c>
      <c r="V5671" s="233" t="str">
        <f t="shared" si="181"/>
        <v>0709</v>
      </c>
      <c r="W5671" s="4">
        <f t="shared" si="182"/>
        <v>2006</v>
      </c>
    </row>
    <row r="5672" spans="19:23" x14ac:dyDescent="0.2">
      <c r="S5672" s="28" t="s">
        <v>275</v>
      </c>
      <c r="T5672" s="5">
        <v>2006</v>
      </c>
      <c r="U5672" s="233">
        <v>38908</v>
      </c>
      <c r="V5672" s="233" t="str">
        <f t="shared" si="181"/>
        <v>0710</v>
      </c>
      <c r="W5672" s="4">
        <f t="shared" si="182"/>
        <v>2006</v>
      </c>
    </row>
    <row r="5673" spans="19:23" x14ac:dyDescent="0.2">
      <c r="S5673" s="28" t="s">
        <v>276</v>
      </c>
      <c r="T5673" s="5">
        <v>2006</v>
      </c>
      <c r="U5673" s="233">
        <v>38909</v>
      </c>
      <c r="V5673" s="233" t="str">
        <f t="shared" si="181"/>
        <v>0711</v>
      </c>
      <c r="W5673" s="4">
        <f t="shared" si="182"/>
        <v>2006</v>
      </c>
    </row>
    <row r="5674" spans="19:23" x14ac:dyDescent="0.2">
      <c r="S5674" s="28" t="s">
        <v>277</v>
      </c>
      <c r="T5674" s="5">
        <v>2006</v>
      </c>
      <c r="U5674" s="233">
        <v>38910</v>
      </c>
      <c r="V5674" s="233" t="str">
        <f t="shared" si="181"/>
        <v>0712</v>
      </c>
      <c r="W5674" s="4">
        <f t="shared" si="182"/>
        <v>2006</v>
      </c>
    </row>
    <row r="5675" spans="19:23" x14ac:dyDescent="0.2">
      <c r="S5675" s="28" t="s">
        <v>278</v>
      </c>
      <c r="T5675" s="5">
        <v>2006</v>
      </c>
      <c r="U5675" s="233">
        <v>38911</v>
      </c>
      <c r="V5675" s="233" t="str">
        <f t="shared" si="181"/>
        <v>0713</v>
      </c>
      <c r="W5675" s="4">
        <f t="shared" si="182"/>
        <v>2006</v>
      </c>
    </row>
    <row r="5676" spans="19:23" x14ac:dyDescent="0.2">
      <c r="S5676" s="28" t="s">
        <v>279</v>
      </c>
      <c r="T5676" s="5">
        <v>2006</v>
      </c>
      <c r="U5676" s="233">
        <v>38912</v>
      </c>
      <c r="V5676" s="233" t="str">
        <f t="shared" si="181"/>
        <v>0714</v>
      </c>
      <c r="W5676" s="4">
        <f t="shared" si="182"/>
        <v>2006</v>
      </c>
    </row>
    <row r="5677" spans="19:23" x14ac:dyDescent="0.2">
      <c r="S5677" s="28" t="s">
        <v>280</v>
      </c>
      <c r="T5677" s="5">
        <v>2006</v>
      </c>
      <c r="U5677" s="233">
        <v>38913</v>
      </c>
      <c r="V5677" s="233" t="str">
        <f t="shared" si="181"/>
        <v>0715</v>
      </c>
      <c r="W5677" s="4">
        <f t="shared" si="182"/>
        <v>2006</v>
      </c>
    </row>
    <row r="5678" spans="19:23" x14ac:dyDescent="0.2">
      <c r="S5678" s="28" t="s">
        <v>281</v>
      </c>
      <c r="T5678" s="5">
        <v>2006</v>
      </c>
      <c r="U5678" s="233">
        <v>38914</v>
      </c>
      <c r="V5678" s="233" t="str">
        <f t="shared" si="181"/>
        <v>0716</v>
      </c>
      <c r="W5678" s="4">
        <f t="shared" si="182"/>
        <v>2006</v>
      </c>
    </row>
    <row r="5679" spans="19:23" x14ac:dyDescent="0.2">
      <c r="S5679" s="28" t="s">
        <v>282</v>
      </c>
      <c r="T5679" s="5">
        <v>2006</v>
      </c>
      <c r="U5679" s="233">
        <v>38915</v>
      </c>
      <c r="V5679" s="233" t="str">
        <f t="shared" si="181"/>
        <v>0717</v>
      </c>
      <c r="W5679" s="4">
        <f t="shared" si="182"/>
        <v>2006</v>
      </c>
    </row>
    <row r="5680" spans="19:23" x14ac:dyDescent="0.2">
      <c r="S5680" s="28" t="s">
        <v>283</v>
      </c>
      <c r="T5680" s="5">
        <v>2006</v>
      </c>
      <c r="U5680" s="233">
        <v>38916</v>
      </c>
      <c r="V5680" s="233" t="str">
        <f t="shared" si="181"/>
        <v>0718</v>
      </c>
      <c r="W5680" s="4">
        <f t="shared" si="182"/>
        <v>2006</v>
      </c>
    </row>
    <row r="5681" spans="19:23" x14ac:dyDescent="0.2">
      <c r="S5681" s="28" t="s">
        <v>284</v>
      </c>
      <c r="T5681" s="5">
        <v>2006</v>
      </c>
      <c r="U5681" s="233">
        <v>38917</v>
      </c>
      <c r="V5681" s="233" t="str">
        <f t="shared" si="181"/>
        <v>0719</v>
      </c>
      <c r="W5681" s="4">
        <f t="shared" si="182"/>
        <v>2006</v>
      </c>
    </row>
    <row r="5682" spans="19:23" x14ac:dyDescent="0.2">
      <c r="S5682" s="28" t="s">
        <v>285</v>
      </c>
      <c r="T5682" s="5">
        <v>2006</v>
      </c>
      <c r="U5682" s="233">
        <v>38918</v>
      </c>
      <c r="V5682" s="233" t="str">
        <f t="shared" si="181"/>
        <v>0720</v>
      </c>
      <c r="W5682" s="4">
        <f t="shared" si="182"/>
        <v>2006</v>
      </c>
    </row>
    <row r="5683" spans="19:23" x14ac:dyDescent="0.2">
      <c r="S5683" s="28" t="s">
        <v>286</v>
      </c>
      <c r="T5683" s="5">
        <v>2006</v>
      </c>
      <c r="U5683" s="233">
        <v>38919</v>
      </c>
      <c r="V5683" s="233" t="str">
        <f t="shared" si="181"/>
        <v>0721</v>
      </c>
      <c r="W5683" s="4">
        <f t="shared" si="182"/>
        <v>2006</v>
      </c>
    </row>
    <row r="5684" spans="19:23" x14ac:dyDescent="0.2">
      <c r="S5684" s="28" t="s">
        <v>287</v>
      </c>
      <c r="T5684" s="5">
        <v>2006</v>
      </c>
      <c r="U5684" s="233">
        <v>38920</v>
      </c>
      <c r="V5684" s="233" t="str">
        <f t="shared" si="181"/>
        <v>0722</v>
      </c>
      <c r="W5684" s="4">
        <f t="shared" si="182"/>
        <v>2006</v>
      </c>
    </row>
    <row r="5685" spans="19:23" x14ac:dyDescent="0.2">
      <c r="S5685" s="28" t="s">
        <v>288</v>
      </c>
      <c r="T5685" s="5">
        <v>2006</v>
      </c>
      <c r="U5685" s="233">
        <v>38921</v>
      </c>
      <c r="V5685" s="233" t="str">
        <f t="shared" si="181"/>
        <v>0723</v>
      </c>
      <c r="W5685" s="4">
        <f t="shared" si="182"/>
        <v>2006</v>
      </c>
    </row>
    <row r="5686" spans="19:23" x14ac:dyDescent="0.2">
      <c r="S5686" s="28" t="s">
        <v>289</v>
      </c>
      <c r="T5686" s="5">
        <v>2006</v>
      </c>
      <c r="U5686" s="233">
        <v>38922</v>
      </c>
      <c r="V5686" s="233" t="str">
        <f t="shared" si="181"/>
        <v>0724</v>
      </c>
      <c r="W5686" s="4">
        <f t="shared" si="182"/>
        <v>2006</v>
      </c>
    </row>
    <row r="5687" spans="19:23" x14ac:dyDescent="0.2">
      <c r="S5687" s="28" t="s">
        <v>290</v>
      </c>
      <c r="T5687" s="5">
        <v>2006</v>
      </c>
      <c r="U5687" s="233">
        <v>38923</v>
      </c>
      <c r="V5687" s="233" t="str">
        <f t="shared" si="181"/>
        <v>0725</v>
      </c>
      <c r="W5687" s="4">
        <f t="shared" si="182"/>
        <v>2006</v>
      </c>
    </row>
    <row r="5688" spans="19:23" x14ac:dyDescent="0.2">
      <c r="S5688" s="28" t="s">
        <v>291</v>
      </c>
      <c r="T5688" s="5">
        <v>2006</v>
      </c>
      <c r="U5688" s="233">
        <v>38924</v>
      </c>
      <c r="V5688" s="233" t="str">
        <f t="shared" si="181"/>
        <v>0726</v>
      </c>
      <c r="W5688" s="4">
        <f t="shared" si="182"/>
        <v>2006</v>
      </c>
    </row>
    <row r="5689" spans="19:23" x14ac:dyDescent="0.2">
      <c r="S5689" s="28" t="s">
        <v>292</v>
      </c>
      <c r="T5689" s="5">
        <v>2006</v>
      </c>
      <c r="U5689" s="233">
        <v>38925</v>
      </c>
      <c r="V5689" s="233" t="str">
        <f t="shared" si="181"/>
        <v>0727</v>
      </c>
      <c r="W5689" s="4">
        <f t="shared" si="182"/>
        <v>2006</v>
      </c>
    </row>
    <row r="5690" spans="19:23" x14ac:dyDescent="0.2">
      <c r="S5690" s="28" t="s">
        <v>293</v>
      </c>
      <c r="T5690" s="5">
        <v>2006</v>
      </c>
      <c r="U5690" s="233">
        <v>38926</v>
      </c>
      <c r="V5690" s="233" t="str">
        <f t="shared" si="181"/>
        <v>0728</v>
      </c>
      <c r="W5690" s="4">
        <f t="shared" si="182"/>
        <v>2006</v>
      </c>
    </row>
    <row r="5691" spans="19:23" x14ac:dyDescent="0.2">
      <c r="S5691" s="28" t="s">
        <v>294</v>
      </c>
      <c r="T5691" s="5">
        <v>2006</v>
      </c>
      <c r="U5691" s="233">
        <v>38927</v>
      </c>
      <c r="V5691" s="233" t="str">
        <f t="shared" si="181"/>
        <v>0729</v>
      </c>
      <c r="W5691" s="4">
        <f t="shared" si="182"/>
        <v>2006</v>
      </c>
    </row>
    <row r="5692" spans="19:23" x14ac:dyDescent="0.2">
      <c r="S5692" s="28" t="s">
        <v>295</v>
      </c>
      <c r="T5692" s="5">
        <v>2006</v>
      </c>
      <c r="U5692" s="233">
        <v>38928</v>
      </c>
      <c r="V5692" s="233" t="str">
        <f t="shared" si="181"/>
        <v>0730</v>
      </c>
      <c r="W5692" s="4">
        <f t="shared" si="182"/>
        <v>2006</v>
      </c>
    </row>
    <row r="5693" spans="19:23" x14ac:dyDescent="0.2">
      <c r="S5693" s="28" t="s">
        <v>296</v>
      </c>
      <c r="T5693" s="5">
        <v>2006</v>
      </c>
      <c r="U5693" s="233">
        <v>38929</v>
      </c>
      <c r="V5693" s="233" t="str">
        <f t="shared" si="181"/>
        <v>0731</v>
      </c>
      <c r="W5693" s="4">
        <f t="shared" si="182"/>
        <v>2006</v>
      </c>
    </row>
    <row r="5694" spans="19:23" x14ac:dyDescent="0.2">
      <c r="S5694" s="28" t="s">
        <v>297</v>
      </c>
      <c r="T5694" s="5">
        <v>2006</v>
      </c>
      <c r="U5694" s="233">
        <v>38930</v>
      </c>
      <c r="V5694" s="233" t="str">
        <f t="shared" si="181"/>
        <v>0801</v>
      </c>
      <c r="W5694" s="4">
        <f t="shared" si="182"/>
        <v>2006</v>
      </c>
    </row>
    <row r="5695" spans="19:23" x14ac:dyDescent="0.2">
      <c r="S5695" s="28" t="s">
        <v>298</v>
      </c>
      <c r="T5695" s="5">
        <v>2006</v>
      </c>
      <c r="U5695" s="233">
        <v>38931</v>
      </c>
      <c r="V5695" s="233" t="str">
        <f t="shared" si="181"/>
        <v>0802</v>
      </c>
      <c r="W5695" s="4">
        <f t="shared" si="182"/>
        <v>2006</v>
      </c>
    </row>
    <row r="5696" spans="19:23" x14ac:dyDescent="0.2">
      <c r="S5696" s="28" t="s">
        <v>299</v>
      </c>
      <c r="T5696" s="5">
        <v>2006</v>
      </c>
      <c r="U5696" s="233">
        <v>38932</v>
      </c>
      <c r="V5696" s="233" t="str">
        <f t="shared" si="181"/>
        <v>0803</v>
      </c>
      <c r="W5696" s="4">
        <f t="shared" si="182"/>
        <v>2006</v>
      </c>
    </row>
    <row r="5697" spans="19:23" x14ac:dyDescent="0.2">
      <c r="S5697" s="28" t="s">
        <v>300</v>
      </c>
      <c r="T5697" s="5">
        <v>2006</v>
      </c>
      <c r="U5697" s="233">
        <v>38933</v>
      </c>
      <c r="V5697" s="233" t="str">
        <f t="shared" si="181"/>
        <v>0804</v>
      </c>
      <c r="W5697" s="4">
        <f t="shared" si="182"/>
        <v>2006</v>
      </c>
    </row>
    <row r="5698" spans="19:23" x14ac:dyDescent="0.2">
      <c r="S5698" s="28" t="s">
        <v>301</v>
      </c>
      <c r="T5698" s="5">
        <v>2006</v>
      </c>
      <c r="U5698" s="233">
        <v>38934</v>
      </c>
      <c r="V5698" s="233" t="str">
        <f t="shared" si="181"/>
        <v>0805</v>
      </c>
      <c r="W5698" s="4">
        <f t="shared" si="182"/>
        <v>2006</v>
      </c>
    </row>
    <row r="5699" spans="19:23" x14ac:dyDescent="0.2">
      <c r="S5699" s="28" t="s">
        <v>302</v>
      </c>
      <c r="T5699" s="5">
        <v>2006</v>
      </c>
      <c r="U5699" s="233">
        <v>38935</v>
      </c>
      <c r="V5699" s="233" t="str">
        <f t="shared" si="181"/>
        <v>0806</v>
      </c>
      <c r="W5699" s="4">
        <f t="shared" si="182"/>
        <v>2006</v>
      </c>
    </row>
    <row r="5700" spans="19:23" x14ac:dyDescent="0.2">
      <c r="S5700" s="28" t="s">
        <v>303</v>
      </c>
      <c r="T5700" s="5">
        <v>2006</v>
      </c>
      <c r="U5700" s="233">
        <v>38936</v>
      </c>
      <c r="V5700" s="233" t="str">
        <f t="shared" ref="V5700:V5763" si="183">TEXT(MONTH(U5700),"00") &amp;TEXT(DAY(U5700),"00")</f>
        <v>0807</v>
      </c>
      <c r="W5700" s="4">
        <f t="shared" ref="W5700:W5763" si="184">YEAR(U5700)</f>
        <v>2006</v>
      </c>
    </row>
    <row r="5701" spans="19:23" x14ac:dyDescent="0.2">
      <c r="S5701" s="28" t="s">
        <v>304</v>
      </c>
      <c r="T5701" s="5">
        <v>2006</v>
      </c>
      <c r="U5701" s="233">
        <v>38937</v>
      </c>
      <c r="V5701" s="233" t="str">
        <f t="shared" si="183"/>
        <v>0808</v>
      </c>
      <c r="W5701" s="4">
        <f t="shared" si="184"/>
        <v>2006</v>
      </c>
    </row>
    <row r="5702" spans="19:23" x14ac:dyDescent="0.2">
      <c r="S5702" s="28" t="s">
        <v>305</v>
      </c>
      <c r="T5702" s="5">
        <v>2006</v>
      </c>
      <c r="U5702" s="233">
        <v>38938</v>
      </c>
      <c r="V5702" s="233" t="str">
        <f t="shared" si="183"/>
        <v>0809</v>
      </c>
      <c r="W5702" s="4">
        <f t="shared" si="184"/>
        <v>2006</v>
      </c>
    </row>
    <row r="5703" spans="19:23" x14ac:dyDescent="0.2">
      <c r="S5703" s="28" t="s">
        <v>306</v>
      </c>
      <c r="T5703" s="5">
        <v>2006</v>
      </c>
      <c r="U5703" s="233">
        <v>38939</v>
      </c>
      <c r="V5703" s="233" t="str">
        <f t="shared" si="183"/>
        <v>0810</v>
      </c>
      <c r="W5703" s="4">
        <f t="shared" si="184"/>
        <v>2006</v>
      </c>
    </row>
    <row r="5704" spans="19:23" x14ac:dyDescent="0.2">
      <c r="S5704" s="28" t="s">
        <v>307</v>
      </c>
      <c r="T5704" s="5">
        <v>2006</v>
      </c>
      <c r="U5704" s="233">
        <v>38940</v>
      </c>
      <c r="V5704" s="233" t="str">
        <f t="shared" si="183"/>
        <v>0811</v>
      </c>
      <c r="W5704" s="4">
        <f t="shared" si="184"/>
        <v>2006</v>
      </c>
    </row>
    <row r="5705" spans="19:23" x14ac:dyDescent="0.2">
      <c r="S5705" s="28" t="s">
        <v>308</v>
      </c>
      <c r="T5705" s="5">
        <v>2006</v>
      </c>
      <c r="U5705" s="233">
        <v>38941</v>
      </c>
      <c r="V5705" s="233" t="str">
        <f t="shared" si="183"/>
        <v>0812</v>
      </c>
      <c r="W5705" s="4">
        <f t="shared" si="184"/>
        <v>2006</v>
      </c>
    </row>
    <row r="5706" spans="19:23" x14ac:dyDescent="0.2">
      <c r="S5706" s="28" t="s">
        <v>309</v>
      </c>
      <c r="T5706" s="5">
        <v>2006</v>
      </c>
      <c r="U5706" s="233">
        <v>38942</v>
      </c>
      <c r="V5706" s="233" t="str">
        <f t="shared" si="183"/>
        <v>0813</v>
      </c>
      <c r="W5706" s="4">
        <f t="shared" si="184"/>
        <v>2006</v>
      </c>
    </row>
    <row r="5707" spans="19:23" x14ac:dyDescent="0.2">
      <c r="S5707" s="28" t="s">
        <v>310</v>
      </c>
      <c r="T5707" s="5">
        <v>2006</v>
      </c>
      <c r="U5707" s="233">
        <v>38943</v>
      </c>
      <c r="V5707" s="233" t="str">
        <f t="shared" si="183"/>
        <v>0814</v>
      </c>
      <c r="W5707" s="4">
        <f t="shared" si="184"/>
        <v>2006</v>
      </c>
    </row>
    <row r="5708" spans="19:23" x14ac:dyDescent="0.2">
      <c r="S5708" s="28" t="s">
        <v>311</v>
      </c>
      <c r="T5708" s="5">
        <v>2006</v>
      </c>
      <c r="U5708" s="233">
        <v>38944</v>
      </c>
      <c r="V5708" s="233" t="str">
        <f t="shared" si="183"/>
        <v>0815</v>
      </c>
      <c r="W5708" s="4">
        <f t="shared" si="184"/>
        <v>2006</v>
      </c>
    </row>
    <row r="5709" spans="19:23" x14ac:dyDescent="0.2">
      <c r="S5709" s="28" t="s">
        <v>312</v>
      </c>
      <c r="T5709" s="5">
        <v>2006</v>
      </c>
      <c r="U5709" s="233">
        <v>38945</v>
      </c>
      <c r="V5709" s="233" t="str">
        <f t="shared" si="183"/>
        <v>0816</v>
      </c>
      <c r="W5709" s="4">
        <f t="shared" si="184"/>
        <v>2006</v>
      </c>
    </row>
    <row r="5710" spans="19:23" x14ac:dyDescent="0.2">
      <c r="S5710" s="28" t="s">
        <v>313</v>
      </c>
      <c r="T5710" s="5">
        <v>2006</v>
      </c>
      <c r="U5710" s="233">
        <v>38946</v>
      </c>
      <c r="V5710" s="233" t="str">
        <f t="shared" si="183"/>
        <v>0817</v>
      </c>
      <c r="W5710" s="4">
        <f t="shared" si="184"/>
        <v>2006</v>
      </c>
    </row>
    <row r="5711" spans="19:23" x14ac:dyDescent="0.2">
      <c r="S5711" s="28" t="s">
        <v>314</v>
      </c>
      <c r="T5711" s="5">
        <v>2006</v>
      </c>
      <c r="U5711" s="233">
        <v>38947</v>
      </c>
      <c r="V5711" s="233" t="str">
        <f t="shared" si="183"/>
        <v>0818</v>
      </c>
      <c r="W5711" s="4">
        <f t="shared" si="184"/>
        <v>2006</v>
      </c>
    </row>
    <row r="5712" spans="19:23" x14ac:dyDescent="0.2">
      <c r="S5712" s="28" t="s">
        <v>315</v>
      </c>
      <c r="T5712" s="5">
        <v>2006</v>
      </c>
      <c r="U5712" s="233">
        <v>38948</v>
      </c>
      <c r="V5712" s="233" t="str">
        <f t="shared" si="183"/>
        <v>0819</v>
      </c>
      <c r="W5712" s="4">
        <f t="shared" si="184"/>
        <v>2006</v>
      </c>
    </row>
    <row r="5713" spans="19:23" x14ac:dyDescent="0.2">
      <c r="S5713" s="28" t="s">
        <v>316</v>
      </c>
      <c r="T5713" s="5">
        <v>2006</v>
      </c>
      <c r="U5713" s="233">
        <v>38949</v>
      </c>
      <c r="V5713" s="233" t="str">
        <f t="shared" si="183"/>
        <v>0820</v>
      </c>
      <c r="W5713" s="4">
        <f t="shared" si="184"/>
        <v>2006</v>
      </c>
    </row>
    <row r="5714" spans="19:23" x14ac:dyDescent="0.2">
      <c r="S5714" s="28" t="s">
        <v>317</v>
      </c>
      <c r="T5714" s="5">
        <v>2006</v>
      </c>
      <c r="U5714" s="233">
        <v>38950</v>
      </c>
      <c r="V5714" s="233" t="str">
        <f t="shared" si="183"/>
        <v>0821</v>
      </c>
      <c r="W5714" s="4">
        <f t="shared" si="184"/>
        <v>2006</v>
      </c>
    </row>
    <row r="5715" spans="19:23" x14ac:dyDescent="0.2">
      <c r="S5715" s="28" t="s">
        <v>318</v>
      </c>
      <c r="T5715" s="5">
        <v>2006</v>
      </c>
      <c r="U5715" s="233">
        <v>38951</v>
      </c>
      <c r="V5715" s="233" t="str">
        <f t="shared" si="183"/>
        <v>0822</v>
      </c>
      <c r="W5715" s="4">
        <f t="shared" si="184"/>
        <v>2006</v>
      </c>
    </row>
    <row r="5716" spans="19:23" x14ac:dyDescent="0.2">
      <c r="S5716" s="28" t="s">
        <v>319</v>
      </c>
      <c r="T5716" s="5">
        <v>2006</v>
      </c>
      <c r="U5716" s="233">
        <v>38952</v>
      </c>
      <c r="V5716" s="233" t="str">
        <f t="shared" si="183"/>
        <v>0823</v>
      </c>
      <c r="W5716" s="4">
        <f t="shared" si="184"/>
        <v>2006</v>
      </c>
    </row>
    <row r="5717" spans="19:23" x14ac:dyDescent="0.2">
      <c r="S5717" s="28" t="s">
        <v>320</v>
      </c>
      <c r="T5717" s="5">
        <v>2006</v>
      </c>
      <c r="U5717" s="233">
        <v>38953</v>
      </c>
      <c r="V5717" s="233" t="str">
        <f t="shared" si="183"/>
        <v>0824</v>
      </c>
      <c r="W5717" s="4">
        <f t="shared" si="184"/>
        <v>2006</v>
      </c>
    </row>
    <row r="5718" spans="19:23" x14ac:dyDescent="0.2">
      <c r="S5718" s="28" t="s">
        <v>321</v>
      </c>
      <c r="T5718" s="5">
        <v>2006</v>
      </c>
      <c r="U5718" s="233">
        <v>38954</v>
      </c>
      <c r="V5718" s="233" t="str">
        <f t="shared" si="183"/>
        <v>0825</v>
      </c>
      <c r="W5718" s="4">
        <f t="shared" si="184"/>
        <v>2006</v>
      </c>
    </row>
    <row r="5719" spans="19:23" x14ac:dyDescent="0.2">
      <c r="S5719" s="28" t="s">
        <v>322</v>
      </c>
      <c r="T5719" s="5">
        <v>2006</v>
      </c>
      <c r="U5719" s="233">
        <v>38955</v>
      </c>
      <c r="V5719" s="233" t="str">
        <f t="shared" si="183"/>
        <v>0826</v>
      </c>
      <c r="W5719" s="4">
        <f t="shared" si="184"/>
        <v>2006</v>
      </c>
    </row>
    <row r="5720" spans="19:23" x14ac:dyDescent="0.2">
      <c r="S5720" s="28" t="s">
        <v>323</v>
      </c>
      <c r="T5720" s="5">
        <v>2006</v>
      </c>
      <c r="U5720" s="233">
        <v>38956</v>
      </c>
      <c r="V5720" s="233" t="str">
        <f t="shared" si="183"/>
        <v>0827</v>
      </c>
      <c r="W5720" s="4">
        <f t="shared" si="184"/>
        <v>2006</v>
      </c>
    </row>
    <row r="5721" spans="19:23" x14ac:dyDescent="0.2">
      <c r="S5721" s="28" t="s">
        <v>324</v>
      </c>
      <c r="T5721" s="5">
        <v>2006</v>
      </c>
      <c r="U5721" s="233">
        <v>38957</v>
      </c>
      <c r="V5721" s="233" t="str">
        <f t="shared" si="183"/>
        <v>0828</v>
      </c>
      <c r="W5721" s="4">
        <f t="shared" si="184"/>
        <v>2006</v>
      </c>
    </row>
    <row r="5722" spans="19:23" x14ac:dyDescent="0.2">
      <c r="S5722" s="28" t="s">
        <v>325</v>
      </c>
      <c r="T5722" s="5">
        <v>2006</v>
      </c>
      <c r="U5722" s="233">
        <v>38958</v>
      </c>
      <c r="V5722" s="233" t="str">
        <f t="shared" si="183"/>
        <v>0829</v>
      </c>
      <c r="W5722" s="4">
        <f t="shared" si="184"/>
        <v>2006</v>
      </c>
    </row>
    <row r="5723" spans="19:23" x14ac:dyDescent="0.2">
      <c r="S5723" s="28" t="s">
        <v>326</v>
      </c>
      <c r="T5723" s="5">
        <v>2006</v>
      </c>
      <c r="U5723" s="233">
        <v>38959</v>
      </c>
      <c r="V5723" s="233" t="str">
        <f t="shared" si="183"/>
        <v>0830</v>
      </c>
      <c r="W5723" s="4">
        <f t="shared" si="184"/>
        <v>2006</v>
      </c>
    </row>
    <row r="5724" spans="19:23" x14ac:dyDescent="0.2">
      <c r="S5724" s="28" t="s">
        <v>327</v>
      </c>
      <c r="T5724" s="5">
        <v>2006</v>
      </c>
      <c r="U5724" s="233">
        <v>38960</v>
      </c>
      <c r="V5724" s="233" t="str">
        <f t="shared" si="183"/>
        <v>0831</v>
      </c>
      <c r="W5724" s="4">
        <f t="shared" si="184"/>
        <v>2006</v>
      </c>
    </row>
    <row r="5725" spans="19:23" x14ac:dyDescent="0.2">
      <c r="S5725" s="28" t="s">
        <v>328</v>
      </c>
      <c r="T5725" s="5">
        <v>2006</v>
      </c>
      <c r="U5725" s="233">
        <v>38961</v>
      </c>
      <c r="V5725" s="233" t="str">
        <f t="shared" si="183"/>
        <v>0901</v>
      </c>
      <c r="W5725" s="4">
        <f t="shared" si="184"/>
        <v>2006</v>
      </c>
    </row>
    <row r="5726" spans="19:23" x14ac:dyDescent="0.2">
      <c r="S5726" s="28" t="s">
        <v>329</v>
      </c>
      <c r="T5726" s="5">
        <v>2006</v>
      </c>
      <c r="U5726" s="233">
        <v>38962</v>
      </c>
      <c r="V5726" s="233" t="str">
        <f t="shared" si="183"/>
        <v>0902</v>
      </c>
      <c r="W5726" s="4">
        <f t="shared" si="184"/>
        <v>2006</v>
      </c>
    </row>
    <row r="5727" spans="19:23" x14ac:dyDescent="0.2">
      <c r="S5727" s="28" t="s">
        <v>330</v>
      </c>
      <c r="T5727" s="5">
        <v>2006</v>
      </c>
      <c r="U5727" s="233">
        <v>38963</v>
      </c>
      <c r="V5727" s="233" t="str">
        <f t="shared" si="183"/>
        <v>0903</v>
      </c>
      <c r="W5727" s="4">
        <f t="shared" si="184"/>
        <v>2006</v>
      </c>
    </row>
    <row r="5728" spans="19:23" x14ac:dyDescent="0.2">
      <c r="S5728" s="28" t="s">
        <v>331</v>
      </c>
      <c r="T5728" s="5">
        <v>2006</v>
      </c>
      <c r="U5728" s="233">
        <v>38964</v>
      </c>
      <c r="V5728" s="233" t="str">
        <f t="shared" si="183"/>
        <v>0904</v>
      </c>
      <c r="W5728" s="4">
        <f t="shared" si="184"/>
        <v>2006</v>
      </c>
    </row>
    <row r="5729" spans="19:23" x14ac:dyDescent="0.2">
      <c r="S5729" s="28" t="s">
        <v>332</v>
      </c>
      <c r="T5729" s="5">
        <v>2006</v>
      </c>
      <c r="U5729" s="233">
        <v>38965</v>
      </c>
      <c r="V5729" s="233" t="str">
        <f t="shared" si="183"/>
        <v>0905</v>
      </c>
      <c r="W5729" s="4">
        <f t="shared" si="184"/>
        <v>2006</v>
      </c>
    </row>
    <row r="5730" spans="19:23" x14ac:dyDescent="0.2">
      <c r="S5730" s="28" t="s">
        <v>333</v>
      </c>
      <c r="T5730" s="5">
        <v>2006</v>
      </c>
      <c r="U5730" s="233">
        <v>38966</v>
      </c>
      <c r="V5730" s="233" t="str">
        <f t="shared" si="183"/>
        <v>0906</v>
      </c>
      <c r="W5730" s="4">
        <f t="shared" si="184"/>
        <v>2006</v>
      </c>
    </row>
    <row r="5731" spans="19:23" x14ac:dyDescent="0.2">
      <c r="S5731" s="28" t="s">
        <v>334</v>
      </c>
      <c r="T5731" s="5">
        <v>2006</v>
      </c>
      <c r="U5731" s="233">
        <v>38967</v>
      </c>
      <c r="V5731" s="233" t="str">
        <f t="shared" si="183"/>
        <v>0907</v>
      </c>
      <c r="W5731" s="4">
        <f t="shared" si="184"/>
        <v>2006</v>
      </c>
    </row>
    <row r="5732" spans="19:23" x14ac:dyDescent="0.2">
      <c r="S5732" s="28" t="s">
        <v>335</v>
      </c>
      <c r="T5732" s="5">
        <v>2006</v>
      </c>
      <c r="U5732" s="233">
        <v>38968</v>
      </c>
      <c r="V5732" s="233" t="str">
        <f t="shared" si="183"/>
        <v>0908</v>
      </c>
      <c r="W5732" s="4">
        <f t="shared" si="184"/>
        <v>2006</v>
      </c>
    </row>
    <row r="5733" spans="19:23" x14ac:dyDescent="0.2">
      <c r="S5733" s="28" t="s">
        <v>336</v>
      </c>
      <c r="T5733" s="5">
        <v>2006</v>
      </c>
      <c r="U5733" s="233">
        <v>38969</v>
      </c>
      <c r="V5733" s="233" t="str">
        <f t="shared" si="183"/>
        <v>0909</v>
      </c>
      <c r="W5733" s="4">
        <f t="shared" si="184"/>
        <v>2006</v>
      </c>
    </row>
    <row r="5734" spans="19:23" x14ac:dyDescent="0.2">
      <c r="S5734" s="28" t="s">
        <v>337</v>
      </c>
      <c r="T5734" s="5">
        <v>2006</v>
      </c>
      <c r="U5734" s="233">
        <v>38970</v>
      </c>
      <c r="V5734" s="233" t="str">
        <f t="shared" si="183"/>
        <v>0910</v>
      </c>
      <c r="W5734" s="4">
        <f t="shared" si="184"/>
        <v>2006</v>
      </c>
    </row>
    <row r="5735" spans="19:23" x14ac:dyDescent="0.2">
      <c r="S5735" s="28" t="s">
        <v>338</v>
      </c>
      <c r="T5735" s="5">
        <v>2006</v>
      </c>
      <c r="U5735" s="233">
        <v>38971</v>
      </c>
      <c r="V5735" s="233" t="str">
        <f t="shared" si="183"/>
        <v>0911</v>
      </c>
      <c r="W5735" s="4">
        <f t="shared" si="184"/>
        <v>2006</v>
      </c>
    </row>
    <row r="5736" spans="19:23" x14ac:dyDescent="0.2">
      <c r="S5736" s="28" t="s">
        <v>339</v>
      </c>
      <c r="T5736" s="5">
        <v>2006</v>
      </c>
      <c r="U5736" s="233">
        <v>38972</v>
      </c>
      <c r="V5736" s="233" t="str">
        <f t="shared" si="183"/>
        <v>0912</v>
      </c>
      <c r="W5736" s="4">
        <f t="shared" si="184"/>
        <v>2006</v>
      </c>
    </row>
    <row r="5737" spans="19:23" x14ac:dyDescent="0.2">
      <c r="S5737" s="28" t="s">
        <v>340</v>
      </c>
      <c r="T5737" s="5">
        <v>2006</v>
      </c>
      <c r="U5737" s="233">
        <v>38973</v>
      </c>
      <c r="V5737" s="233" t="str">
        <f t="shared" si="183"/>
        <v>0913</v>
      </c>
      <c r="W5737" s="4">
        <f t="shared" si="184"/>
        <v>2006</v>
      </c>
    </row>
    <row r="5738" spans="19:23" x14ac:dyDescent="0.2">
      <c r="S5738" s="28" t="s">
        <v>341</v>
      </c>
      <c r="T5738" s="5">
        <v>2006</v>
      </c>
      <c r="U5738" s="233">
        <v>38974</v>
      </c>
      <c r="V5738" s="233" t="str">
        <f t="shared" si="183"/>
        <v>0914</v>
      </c>
      <c r="W5738" s="4">
        <f t="shared" si="184"/>
        <v>2006</v>
      </c>
    </row>
    <row r="5739" spans="19:23" x14ac:dyDescent="0.2">
      <c r="S5739" s="28" t="s">
        <v>342</v>
      </c>
      <c r="T5739" s="5">
        <v>2006</v>
      </c>
      <c r="U5739" s="233">
        <v>38975</v>
      </c>
      <c r="V5739" s="233" t="str">
        <f t="shared" si="183"/>
        <v>0915</v>
      </c>
      <c r="W5739" s="4">
        <f t="shared" si="184"/>
        <v>2006</v>
      </c>
    </row>
    <row r="5740" spans="19:23" x14ac:dyDescent="0.2">
      <c r="S5740" s="28" t="s">
        <v>343</v>
      </c>
      <c r="T5740" s="5">
        <v>2006</v>
      </c>
      <c r="U5740" s="233">
        <v>38976</v>
      </c>
      <c r="V5740" s="233" t="str">
        <f t="shared" si="183"/>
        <v>0916</v>
      </c>
      <c r="W5740" s="4">
        <f t="shared" si="184"/>
        <v>2006</v>
      </c>
    </row>
    <row r="5741" spans="19:23" x14ac:dyDescent="0.2">
      <c r="S5741" s="28" t="s">
        <v>344</v>
      </c>
      <c r="T5741" s="5">
        <v>2006</v>
      </c>
      <c r="U5741" s="233">
        <v>38977</v>
      </c>
      <c r="V5741" s="233" t="str">
        <f t="shared" si="183"/>
        <v>0917</v>
      </c>
      <c r="W5741" s="4">
        <f t="shared" si="184"/>
        <v>2006</v>
      </c>
    </row>
    <row r="5742" spans="19:23" x14ac:dyDescent="0.2">
      <c r="S5742" s="28" t="s">
        <v>345</v>
      </c>
      <c r="T5742" s="5">
        <v>2006</v>
      </c>
      <c r="U5742" s="233">
        <v>38978</v>
      </c>
      <c r="V5742" s="233" t="str">
        <f t="shared" si="183"/>
        <v>0918</v>
      </c>
      <c r="W5742" s="4">
        <f t="shared" si="184"/>
        <v>2006</v>
      </c>
    </row>
    <row r="5743" spans="19:23" x14ac:dyDescent="0.2">
      <c r="S5743" s="28" t="s">
        <v>346</v>
      </c>
      <c r="T5743" s="5">
        <v>2006</v>
      </c>
      <c r="U5743" s="233">
        <v>38979</v>
      </c>
      <c r="V5743" s="233" t="str">
        <f t="shared" si="183"/>
        <v>0919</v>
      </c>
      <c r="W5743" s="4">
        <f t="shared" si="184"/>
        <v>2006</v>
      </c>
    </row>
    <row r="5744" spans="19:23" x14ac:dyDescent="0.2">
      <c r="S5744" s="28" t="s">
        <v>347</v>
      </c>
      <c r="T5744" s="5">
        <v>2006</v>
      </c>
      <c r="U5744" s="233">
        <v>38980</v>
      </c>
      <c r="V5744" s="233" t="str">
        <f t="shared" si="183"/>
        <v>0920</v>
      </c>
      <c r="W5744" s="4">
        <f t="shared" si="184"/>
        <v>2006</v>
      </c>
    </row>
    <row r="5745" spans="19:23" x14ac:dyDescent="0.2">
      <c r="S5745" s="28" t="s">
        <v>348</v>
      </c>
      <c r="T5745" s="5">
        <v>2006</v>
      </c>
      <c r="U5745" s="233">
        <v>38981</v>
      </c>
      <c r="V5745" s="233" t="str">
        <f t="shared" si="183"/>
        <v>0921</v>
      </c>
      <c r="W5745" s="4">
        <f t="shared" si="184"/>
        <v>2006</v>
      </c>
    </row>
    <row r="5746" spans="19:23" x14ac:dyDescent="0.2">
      <c r="S5746" s="28" t="s">
        <v>349</v>
      </c>
      <c r="T5746" s="5">
        <v>2006</v>
      </c>
      <c r="U5746" s="233">
        <v>38982</v>
      </c>
      <c r="V5746" s="233" t="str">
        <f t="shared" si="183"/>
        <v>0922</v>
      </c>
      <c r="W5746" s="4">
        <f t="shared" si="184"/>
        <v>2006</v>
      </c>
    </row>
    <row r="5747" spans="19:23" x14ac:dyDescent="0.2">
      <c r="S5747" s="28" t="s">
        <v>350</v>
      </c>
      <c r="T5747" s="5">
        <v>2006</v>
      </c>
      <c r="U5747" s="233">
        <v>38983</v>
      </c>
      <c r="V5747" s="233" t="str">
        <f t="shared" si="183"/>
        <v>0923</v>
      </c>
      <c r="W5747" s="4">
        <f t="shared" si="184"/>
        <v>2006</v>
      </c>
    </row>
    <row r="5748" spans="19:23" x14ac:dyDescent="0.2">
      <c r="S5748" s="28" t="s">
        <v>351</v>
      </c>
      <c r="T5748" s="5">
        <v>2006</v>
      </c>
      <c r="U5748" s="233">
        <v>38984</v>
      </c>
      <c r="V5748" s="233" t="str">
        <f t="shared" si="183"/>
        <v>0924</v>
      </c>
      <c r="W5748" s="4">
        <f t="shared" si="184"/>
        <v>2006</v>
      </c>
    </row>
    <row r="5749" spans="19:23" x14ac:dyDescent="0.2">
      <c r="S5749" s="28" t="s">
        <v>352</v>
      </c>
      <c r="T5749" s="5">
        <v>2006</v>
      </c>
      <c r="U5749" s="233">
        <v>38985</v>
      </c>
      <c r="V5749" s="233" t="str">
        <f t="shared" si="183"/>
        <v>0925</v>
      </c>
      <c r="W5749" s="4">
        <f t="shared" si="184"/>
        <v>2006</v>
      </c>
    </row>
    <row r="5750" spans="19:23" x14ac:dyDescent="0.2">
      <c r="S5750" s="28" t="s">
        <v>353</v>
      </c>
      <c r="T5750" s="5">
        <v>2006</v>
      </c>
      <c r="U5750" s="233">
        <v>38986</v>
      </c>
      <c r="V5750" s="233" t="str">
        <f t="shared" si="183"/>
        <v>0926</v>
      </c>
      <c r="W5750" s="4">
        <f t="shared" si="184"/>
        <v>2006</v>
      </c>
    </row>
    <row r="5751" spans="19:23" x14ac:dyDescent="0.2">
      <c r="S5751" s="28" t="s">
        <v>354</v>
      </c>
      <c r="T5751" s="5">
        <v>2006</v>
      </c>
      <c r="U5751" s="233">
        <v>38987</v>
      </c>
      <c r="V5751" s="233" t="str">
        <f t="shared" si="183"/>
        <v>0927</v>
      </c>
      <c r="W5751" s="4">
        <f t="shared" si="184"/>
        <v>2006</v>
      </c>
    </row>
    <row r="5752" spans="19:23" x14ac:dyDescent="0.2">
      <c r="S5752" s="28" t="s">
        <v>355</v>
      </c>
      <c r="T5752" s="5">
        <v>2006</v>
      </c>
      <c r="U5752" s="233">
        <v>38988</v>
      </c>
      <c r="V5752" s="233" t="str">
        <f t="shared" si="183"/>
        <v>0928</v>
      </c>
      <c r="W5752" s="4">
        <f t="shared" si="184"/>
        <v>2006</v>
      </c>
    </row>
    <row r="5753" spans="19:23" x14ac:dyDescent="0.2">
      <c r="S5753" s="28" t="s">
        <v>356</v>
      </c>
      <c r="T5753" s="5">
        <v>2006</v>
      </c>
      <c r="U5753" s="233">
        <v>38989</v>
      </c>
      <c r="V5753" s="233" t="str">
        <f t="shared" si="183"/>
        <v>0929</v>
      </c>
      <c r="W5753" s="4">
        <f t="shared" si="184"/>
        <v>2006</v>
      </c>
    </row>
    <row r="5754" spans="19:23" x14ac:dyDescent="0.2">
      <c r="S5754" s="28" t="s">
        <v>357</v>
      </c>
      <c r="T5754" s="5">
        <v>2006</v>
      </c>
      <c r="U5754" s="233">
        <v>38990</v>
      </c>
      <c r="V5754" s="233" t="str">
        <f t="shared" si="183"/>
        <v>0930</v>
      </c>
      <c r="W5754" s="4">
        <f t="shared" si="184"/>
        <v>2006</v>
      </c>
    </row>
    <row r="5755" spans="19:23" x14ac:dyDescent="0.2">
      <c r="S5755" s="28" t="s">
        <v>358</v>
      </c>
      <c r="T5755" s="5">
        <v>2006</v>
      </c>
      <c r="U5755" s="233">
        <v>38991</v>
      </c>
      <c r="V5755" s="233" t="str">
        <f t="shared" si="183"/>
        <v>1001</v>
      </c>
      <c r="W5755" s="4">
        <f t="shared" si="184"/>
        <v>2006</v>
      </c>
    </row>
    <row r="5756" spans="19:23" x14ac:dyDescent="0.2">
      <c r="S5756" s="28" t="s">
        <v>359</v>
      </c>
      <c r="T5756" s="5">
        <v>2006</v>
      </c>
      <c r="U5756" s="233">
        <v>38992</v>
      </c>
      <c r="V5756" s="233" t="str">
        <f t="shared" si="183"/>
        <v>1002</v>
      </c>
      <c r="W5756" s="4">
        <f t="shared" si="184"/>
        <v>2006</v>
      </c>
    </row>
    <row r="5757" spans="19:23" x14ac:dyDescent="0.2">
      <c r="S5757" s="28" t="s">
        <v>360</v>
      </c>
      <c r="T5757" s="5">
        <v>2006</v>
      </c>
      <c r="U5757" s="233">
        <v>38993</v>
      </c>
      <c r="V5757" s="233" t="str">
        <f t="shared" si="183"/>
        <v>1003</v>
      </c>
      <c r="W5757" s="4">
        <f t="shared" si="184"/>
        <v>2006</v>
      </c>
    </row>
    <row r="5758" spans="19:23" x14ac:dyDescent="0.2">
      <c r="S5758" s="28" t="s">
        <v>361</v>
      </c>
      <c r="T5758" s="5">
        <v>2006</v>
      </c>
      <c r="U5758" s="233">
        <v>38994</v>
      </c>
      <c r="V5758" s="233" t="str">
        <f t="shared" si="183"/>
        <v>1004</v>
      </c>
      <c r="W5758" s="4">
        <f t="shared" si="184"/>
        <v>2006</v>
      </c>
    </row>
    <row r="5759" spans="19:23" x14ac:dyDescent="0.2">
      <c r="S5759" s="28" t="s">
        <v>362</v>
      </c>
      <c r="T5759" s="5">
        <v>2006</v>
      </c>
      <c r="U5759" s="233">
        <v>38995</v>
      </c>
      <c r="V5759" s="233" t="str">
        <f t="shared" si="183"/>
        <v>1005</v>
      </c>
      <c r="W5759" s="4">
        <f t="shared" si="184"/>
        <v>2006</v>
      </c>
    </row>
    <row r="5760" spans="19:23" x14ac:dyDescent="0.2">
      <c r="S5760" s="28" t="s">
        <v>363</v>
      </c>
      <c r="T5760" s="5">
        <v>2006</v>
      </c>
      <c r="U5760" s="233">
        <v>38996</v>
      </c>
      <c r="V5760" s="233" t="str">
        <f t="shared" si="183"/>
        <v>1006</v>
      </c>
      <c r="W5760" s="4">
        <f t="shared" si="184"/>
        <v>2006</v>
      </c>
    </row>
    <row r="5761" spans="19:23" x14ac:dyDescent="0.2">
      <c r="S5761" s="28" t="s">
        <v>364</v>
      </c>
      <c r="T5761" s="5">
        <v>2006</v>
      </c>
      <c r="U5761" s="233">
        <v>38997</v>
      </c>
      <c r="V5761" s="233" t="str">
        <f t="shared" si="183"/>
        <v>1007</v>
      </c>
      <c r="W5761" s="4">
        <f t="shared" si="184"/>
        <v>2006</v>
      </c>
    </row>
    <row r="5762" spans="19:23" x14ac:dyDescent="0.2">
      <c r="S5762" s="28" t="s">
        <v>365</v>
      </c>
      <c r="T5762" s="5">
        <v>2006</v>
      </c>
      <c r="U5762" s="233">
        <v>38998</v>
      </c>
      <c r="V5762" s="233" t="str">
        <f t="shared" si="183"/>
        <v>1008</v>
      </c>
      <c r="W5762" s="4">
        <f t="shared" si="184"/>
        <v>2006</v>
      </c>
    </row>
    <row r="5763" spans="19:23" x14ac:dyDescent="0.2">
      <c r="S5763" s="28" t="s">
        <v>366</v>
      </c>
      <c r="T5763" s="5">
        <v>2006</v>
      </c>
      <c r="U5763" s="233">
        <v>38999</v>
      </c>
      <c r="V5763" s="233" t="str">
        <f t="shared" si="183"/>
        <v>1009</v>
      </c>
      <c r="W5763" s="4">
        <f t="shared" si="184"/>
        <v>2006</v>
      </c>
    </row>
    <row r="5764" spans="19:23" x14ac:dyDescent="0.2">
      <c r="S5764" s="28" t="s">
        <v>367</v>
      </c>
      <c r="T5764" s="5">
        <v>2006</v>
      </c>
      <c r="U5764" s="233">
        <v>39000</v>
      </c>
      <c r="V5764" s="233" t="str">
        <f t="shared" ref="V5764:V5827" si="185">TEXT(MONTH(U5764),"00") &amp;TEXT(DAY(U5764),"00")</f>
        <v>1010</v>
      </c>
      <c r="W5764" s="4">
        <f t="shared" ref="W5764:W5827" si="186">YEAR(U5764)</f>
        <v>2006</v>
      </c>
    </row>
    <row r="5765" spans="19:23" x14ac:dyDescent="0.2">
      <c r="S5765" s="28" t="s">
        <v>368</v>
      </c>
      <c r="T5765" s="5">
        <v>2006</v>
      </c>
      <c r="U5765" s="233">
        <v>39001</v>
      </c>
      <c r="V5765" s="233" t="str">
        <f t="shared" si="185"/>
        <v>1011</v>
      </c>
      <c r="W5765" s="4">
        <f t="shared" si="186"/>
        <v>2006</v>
      </c>
    </row>
    <row r="5766" spans="19:23" x14ac:dyDescent="0.2">
      <c r="S5766" s="28" t="s">
        <v>369</v>
      </c>
      <c r="T5766" s="5">
        <v>2006</v>
      </c>
      <c r="U5766" s="233">
        <v>39002</v>
      </c>
      <c r="V5766" s="233" t="str">
        <f t="shared" si="185"/>
        <v>1012</v>
      </c>
      <c r="W5766" s="4">
        <f t="shared" si="186"/>
        <v>2006</v>
      </c>
    </row>
    <row r="5767" spans="19:23" x14ac:dyDescent="0.2">
      <c r="S5767" s="28" t="s">
        <v>370</v>
      </c>
      <c r="T5767" s="5">
        <v>2006</v>
      </c>
      <c r="U5767" s="233">
        <v>39003</v>
      </c>
      <c r="V5767" s="233" t="str">
        <f t="shared" si="185"/>
        <v>1013</v>
      </c>
      <c r="W5767" s="4">
        <f t="shared" si="186"/>
        <v>2006</v>
      </c>
    </row>
    <row r="5768" spans="19:23" x14ac:dyDescent="0.2">
      <c r="S5768" s="28" t="s">
        <v>371</v>
      </c>
      <c r="T5768" s="5">
        <v>2006</v>
      </c>
      <c r="U5768" s="233">
        <v>39004</v>
      </c>
      <c r="V5768" s="233" t="str">
        <f t="shared" si="185"/>
        <v>1014</v>
      </c>
      <c r="W5768" s="4">
        <f t="shared" si="186"/>
        <v>2006</v>
      </c>
    </row>
    <row r="5769" spans="19:23" x14ac:dyDescent="0.2">
      <c r="S5769" s="28" t="s">
        <v>372</v>
      </c>
      <c r="T5769" s="5">
        <v>2006</v>
      </c>
      <c r="U5769" s="233">
        <v>39005</v>
      </c>
      <c r="V5769" s="233" t="str">
        <f t="shared" si="185"/>
        <v>1015</v>
      </c>
      <c r="W5769" s="4">
        <f t="shared" si="186"/>
        <v>2006</v>
      </c>
    </row>
    <row r="5770" spans="19:23" x14ac:dyDescent="0.2">
      <c r="S5770" s="28" t="s">
        <v>373</v>
      </c>
      <c r="T5770" s="5">
        <v>2006</v>
      </c>
      <c r="U5770" s="233">
        <v>39006</v>
      </c>
      <c r="V5770" s="233" t="str">
        <f t="shared" si="185"/>
        <v>1016</v>
      </c>
      <c r="W5770" s="4">
        <f t="shared" si="186"/>
        <v>2006</v>
      </c>
    </row>
    <row r="5771" spans="19:23" x14ac:dyDescent="0.2">
      <c r="S5771" s="28" t="s">
        <v>374</v>
      </c>
      <c r="T5771" s="5">
        <v>2006</v>
      </c>
      <c r="U5771" s="233">
        <v>39007</v>
      </c>
      <c r="V5771" s="233" t="str">
        <f t="shared" si="185"/>
        <v>1017</v>
      </c>
      <c r="W5771" s="4">
        <f t="shared" si="186"/>
        <v>2006</v>
      </c>
    </row>
    <row r="5772" spans="19:23" x14ac:dyDescent="0.2">
      <c r="S5772" s="28" t="s">
        <v>375</v>
      </c>
      <c r="T5772" s="5">
        <v>2006</v>
      </c>
      <c r="U5772" s="233">
        <v>39008</v>
      </c>
      <c r="V5772" s="233" t="str">
        <f t="shared" si="185"/>
        <v>1018</v>
      </c>
      <c r="W5772" s="4">
        <f t="shared" si="186"/>
        <v>2006</v>
      </c>
    </row>
    <row r="5773" spans="19:23" x14ac:dyDescent="0.2">
      <c r="S5773" s="28" t="s">
        <v>376</v>
      </c>
      <c r="T5773" s="5">
        <v>2006</v>
      </c>
      <c r="U5773" s="233">
        <v>39009</v>
      </c>
      <c r="V5773" s="233" t="str">
        <f t="shared" si="185"/>
        <v>1019</v>
      </c>
      <c r="W5773" s="4">
        <f t="shared" si="186"/>
        <v>2006</v>
      </c>
    </row>
    <row r="5774" spans="19:23" x14ac:dyDescent="0.2">
      <c r="S5774" s="28" t="s">
        <v>377</v>
      </c>
      <c r="T5774" s="5">
        <v>2006</v>
      </c>
      <c r="U5774" s="233">
        <v>39010</v>
      </c>
      <c r="V5774" s="233" t="str">
        <f t="shared" si="185"/>
        <v>1020</v>
      </c>
      <c r="W5774" s="4">
        <f t="shared" si="186"/>
        <v>2006</v>
      </c>
    </row>
    <row r="5775" spans="19:23" x14ac:dyDescent="0.2">
      <c r="S5775" s="28" t="s">
        <v>378</v>
      </c>
      <c r="T5775" s="5">
        <v>2006</v>
      </c>
      <c r="U5775" s="233">
        <v>39011</v>
      </c>
      <c r="V5775" s="233" t="str">
        <f t="shared" si="185"/>
        <v>1021</v>
      </c>
      <c r="W5775" s="4">
        <f t="shared" si="186"/>
        <v>2006</v>
      </c>
    </row>
    <row r="5776" spans="19:23" x14ac:dyDescent="0.2">
      <c r="S5776" s="28" t="s">
        <v>379</v>
      </c>
      <c r="T5776" s="5">
        <v>2006</v>
      </c>
      <c r="U5776" s="233">
        <v>39012</v>
      </c>
      <c r="V5776" s="233" t="str">
        <f t="shared" si="185"/>
        <v>1022</v>
      </c>
      <c r="W5776" s="4">
        <f t="shared" si="186"/>
        <v>2006</v>
      </c>
    </row>
    <row r="5777" spans="19:23" x14ac:dyDescent="0.2">
      <c r="S5777" s="28" t="s">
        <v>380</v>
      </c>
      <c r="T5777" s="5">
        <v>2006</v>
      </c>
      <c r="U5777" s="233">
        <v>39013</v>
      </c>
      <c r="V5777" s="233" t="str">
        <f t="shared" si="185"/>
        <v>1023</v>
      </c>
      <c r="W5777" s="4">
        <f t="shared" si="186"/>
        <v>2006</v>
      </c>
    </row>
    <row r="5778" spans="19:23" x14ac:dyDescent="0.2">
      <c r="S5778" s="28" t="s">
        <v>381</v>
      </c>
      <c r="T5778" s="5">
        <v>2006</v>
      </c>
      <c r="U5778" s="233">
        <v>39014</v>
      </c>
      <c r="V5778" s="233" t="str">
        <f t="shared" si="185"/>
        <v>1024</v>
      </c>
      <c r="W5778" s="4">
        <f t="shared" si="186"/>
        <v>2006</v>
      </c>
    </row>
    <row r="5779" spans="19:23" x14ac:dyDescent="0.2">
      <c r="S5779" s="28" t="s">
        <v>382</v>
      </c>
      <c r="T5779" s="5">
        <v>2006</v>
      </c>
      <c r="U5779" s="233">
        <v>39015</v>
      </c>
      <c r="V5779" s="233" t="str">
        <f t="shared" si="185"/>
        <v>1025</v>
      </c>
      <c r="W5779" s="4">
        <f t="shared" si="186"/>
        <v>2006</v>
      </c>
    </row>
    <row r="5780" spans="19:23" x14ac:dyDescent="0.2">
      <c r="S5780" s="28" t="s">
        <v>383</v>
      </c>
      <c r="T5780" s="5">
        <v>2006</v>
      </c>
      <c r="U5780" s="233">
        <v>39016</v>
      </c>
      <c r="V5780" s="233" t="str">
        <f t="shared" si="185"/>
        <v>1026</v>
      </c>
      <c r="W5780" s="4">
        <f t="shared" si="186"/>
        <v>2006</v>
      </c>
    </row>
    <row r="5781" spans="19:23" x14ac:dyDescent="0.2">
      <c r="S5781" s="28" t="s">
        <v>384</v>
      </c>
      <c r="T5781" s="5">
        <v>2006</v>
      </c>
      <c r="U5781" s="233">
        <v>39017</v>
      </c>
      <c r="V5781" s="233" t="str">
        <f t="shared" si="185"/>
        <v>1027</v>
      </c>
      <c r="W5781" s="4">
        <f t="shared" si="186"/>
        <v>2006</v>
      </c>
    </row>
    <row r="5782" spans="19:23" x14ac:dyDescent="0.2">
      <c r="S5782" s="28" t="s">
        <v>385</v>
      </c>
      <c r="T5782" s="5">
        <v>2006</v>
      </c>
      <c r="U5782" s="233">
        <v>39018</v>
      </c>
      <c r="V5782" s="233" t="str">
        <f t="shared" si="185"/>
        <v>1028</v>
      </c>
      <c r="W5782" s="4">
        <f t="shared" si="186"/>
        <v>2006</v>
      </c>
    </row>
    <row r="5783" spans="19:23" x14ac:dyDescent="0.2">
      <c r="S5783" s="28" t="s">
        <v>386</v>
      </c>
      <c r="T5783" s="5">
        <v>2006</v>
      </c>
      <c r="U5783" s="233">
        <v>39019</v>
      </c>
      <c r="V5783" s="233" t="str">
        <f t="shared" si="185"/>
        <v>1029</v>
      </c>
      <c r="W5783" s="4">
        <f t="shared" si="186"/>
        <v>2006</v>
      </c>
    </row>
    <row r="5784" spans="19:23" x14ac:dyDescent="0.2">
      <c r="S5784" s="28" t="s">
        <v>387</v>
      </c>
      <c r="T5784" s="5">
        <v>2006</v>
      </c>
      <c r="U5784" s="233">
        <v>39020</v>
      </c>
      <c r="V5784" s="233" t="str">
        <f t="shared" si="185"/>
        <v>1030</v>
      </c>
      <c r="W5784" s="4">
        <f t="shared" si="186"/>
        <v>2006</v>
      </c>
    </row>
    <row r="5785" spans="19:23" x14ac:dyDescent="0.2">
      <c r="S5785" s="28" t="s">
        <v>388</v>
      </c>
      <c r="T5785" s="5">
        <v>2006</v>
      </c>
      <c r="U5785" s="233">
        <v>39021</v>
      </c>
      <c r="V5785" s="233" t="str">
        <f t="shared" si="185"/>
        <v>1031</v>
      </c>
      <c r="W5785" s="4">
        <f t="shared" si="186"/>
        <v>2006</v>
      </c>
    </row>
    <row r="5786" spans="19:23" x14ac:dyDescent="0.2">
      <c r="S5786" s="28" t="s">
        <v>389</v>
      </c>
      <c r="T5786" s="5">
        <v>2006</v>
      </c>
      <c r="U5786" s="233">
        <v>39022</v>
      </c>
      <c r="V5786" s="233" t="str">
        <f t="shared" si="185"/>
        <v>1101</v>
      </c>
      <c r="W5786" s="4">
        <f t="shared" si="186"/>
        <v>2006</v>
      </c>
    </row>
    <row r="5787" spans="19:23" x14ac:dyDescent="0.2">
      <c r="S5787" s="28" t="s">
        <v>390</v>
      </c>
      <c r="T5787" s="5">
        <v>2006</v>
      </c>
      <c r="U5787" s="233">
        <v>39023</v>
      </c>
      <c r="V5787" s="233" t="str">
        <f t="shared" si="185"/>
        <v>1102</v>
      </c>
      <c r="W5787" s="4">
        <f t="shared" si="186"/>
        <v>2006</v>
      </c>
    </row>
    <row r="5788" spans="19:23" x14ac:dyDescent="0.2">
      <c r="S5788" s="28" t="s">
        <v>391</v>
      </c>
      <c r="T5788" s="5">
        <v>2006</v>
      </c>
      <c r="U5788" s="233">
        <v>39024</v>
      </c>
      <c r="V5788" s="233" t="str">
        <f t="shared" si="185"/>
        <v>1103</v>
      </c>
      <c r="W5788" s="4">
        <f t="shared" si="186"/>
        <v>2006</v>
      </c>
    </row>
    <row r="5789" spans="19:23" x14ac:dyDescent="0.2">
      <c r="S5789" s="28" t="s">
        <v>392</v>
      </c>
      <c r="T5789" s="5">
        <v>2006</v>
      </c>
      <c r="U5789" s="233">
        <v>39025</v>
      </c>
      <c r="V5789" s="233" t="str">
        <f t="shared" si="185"/>
        <v>1104</v>
      </c>
      <c r="W5789" s="4">
        <f t="shared" si="186"/>
        <v>2006</v>
      </c>
    </row>
    <row r="5790" spans="19:23" x14ac:dyDescent="0.2">
      <c r="S5790" s="28" t="s">
        <v>393</v>
      </c>
      <c r="T5790" s="5">
        <v>2006</v>
      </c>
      <c r="U5790" s="233">
        <v>39026</v>
      </c>
      <c r="V5790" s="233" t="str">
        <f t="shared" si="185"/>
        <v>1105</v>
      </c>
      <c r="W5790" s="4">
        <f t="shared" si="186"/>
        <v>2006</v>
      </c>
    </row>
    <row r="5791" spans="19:23" x14ac:dyDescent="0.2">
      <c r="S5791" s="28" t="s">
        <v>394</v>
      </c>
      <c r="T5791" s="5">
        <v>2006</v>
      </c>
      <c r="U5791" s="233">
        <v>39027</v>
      </c>
      <c r="V5791" s="233" t="str">
        <f t="shared" si="185"/>
        <v>1106</v>
      </c>
      <c r="W5791" s="4">
        <f t="shared" si="186"/>
        <v>2006</v>
      </c>
    </row>
    <row r="5792" spans="19:23" x14ac:dyDescent="0.2">
      <c r="S5792" s="28" t="s">
        <v>395</v>
      </c>
      <c r="T5792" s="5">
        <v>2006</v>
      </c>
      <c r="U5792" s="233">
        <v>39028</v>
      </c>
      <c r="V5792" s="233" t="str">
        <f t="shared" si="185"/>
        <v>1107</v>
      </c>
      <c r="W5792" s="4">
        <f t="shared" si="186"/>
        <v>2006</v>
      </c>
    </row>
    <row r="5793" spans="19:23" x14ac:dyDescent="0.2">
      <c r="S5793" s="28" t="s">
        <v>396</v>
      </c>
      <c r="T5793" s="5">
        <v>2006</v>
      </c>
      <c r="U5793" s="233">
        <v>39029</v>
      </c>
      <c r="V5793" s="233" t="str">
        <f t="shared" si="185"/>
        <v>1108</v>
      </c>
      <c r="W5793" s="4">
        <f t="shared" si="186"/>
        <v>2006</v>
      </c>
    </row>
    <row r="5794" spans="19:23" x14ac:dyDescent="0.2">
      <c r="S5794" s="28" t="s">
        <v>397</v>
      </c>
      <c r="T5794" s="5">
        <v>2006</v>
      </c>
      <c r="U5794" s="233">
        <v>39030</v>
      </c>
      <c r="V5794" s="233" t="str">
        <f t="shared" si="185"/>
        <v>1109</v>
      </c>
      <c r="W5794" s="4">
        <f t="shared" si="186"/>
        <v>2006</v>
      </c>
    </row>
    <row r="5795" spans="19:23" x14ac:dyDescent="0.2">
      <c r="S5795" s="28" t="s">
        <v>398</v>
      </c>
      <c r="T5795" s="5">
        <v>2006</v>
      </c>
      <c r="U5795" s="233">
        <v>39031</v>
      </c>
      <c r="V5795" s="233" t="str">
        <f t="shared" si="185"/>
        <v>1110</v>
      </c>
      <c r="W5795" s="4">
        <f t="shared" si="186"/>
        <v>2006</v>
      </c>
    </row>
    <row r="5796" spans="19:23" x14ac:dyDescent="0.2">
      <c r="S5796" s="28" t="s">
        <v>399</v>
      </c>
      <c r="T5796" s="5">
        <v>2006</v>
      </c>
      <c r="U5796" s="233">
        <v>39032</v>
      </c>
      <c r="V5796" s="233" t="str">
        <f t="shared" si="185"/>
        <v>1111</v>
      </c>
      <c r="W5796" s="4">
        <f t="shared" si="186"/>
        <v>2006</v>
      </c>
    </row>
    <row r="5797" spans="19:23" x14ac:dyDescent="0.2">
      <c r="S5797" s="28" t="s">
        <v>400</v>
      </c>
      <c r="T5797" s="5">
        <v>2006</v>
      </c>
      <c r="U5797" s="233">
        <v>39033</v>
      </c>
      <c r="V5797" s="233" t="str">
        <f t="shared" si="185"/>
        <v>1112</v>
      </c>
      <c r="W5797" s="4">
        <f t="shared" si="186"/>
        <v>2006</v>
      </c>
    </row>
    <row r="5798" spans="19:23" x14ac:dyDescent="0.2">
      <c r="S5798" s="28" t="s">
        <v>401</v>
      </c>
      <c r="T5798" s="5">
        <v>2006</v>
      </c>
      <c r="U5798" s="233">
        <v>39034</v>
      </c>
      <c r="V5798" s="233" t="str">
        <f t="shared" si="185"/>
        <v>1113</v>
      </c>
      <c r="W5798" s="4">
        <f t="shared" si="186"/>
        <v>2006</v>
      </c>
    </row>
    <row r="5799" spans="19:23" x14ac:dyDescent="0.2">
      <c r="S5799" s="28" t="s">
        <v>402</v>
      </c>
      <c r="T5799" s="5">
        <v>2006</v>
      </c>
      <c r="U5799" s="233">
        <v>39035</v>
      </c>
      <c r="V5799" s="233" t="str">
        <f t="shared" si="185"/>
        <v>1114</v>
      </c>
      <c r="W5799" s="4">
        <f t="shared" si="186"/>
        <v>2006</v>
      </c>
    </row>
    <row r="5800" spans="19:23" x14ac:dyDescent="0.2">
      <c r="S5800" s="28" t="s">
        <v>403</v>
      </c>
      <c r="T5800" s="5">
        <v>2006</v>
      </c>
      <c r="U5800" s="233">
        <v>39036</v>
      </c>
      <c r="V5800" s="233" t="str">
        <f t="shared" si="185"/>
        <v>1115</v>
      </c>
      <c r="W5800" s="4">
        <f t="shared" si="186"/>
        <v>2006</v>
      </c>
    </row>
    <row r="5801" spans="19:23" x14ac:dyDescent="0.2">
      <c r="S5801" s="28" t="s">
        <v>404</v>
      </c>
      <c r="T5801" s="5">
        <v>2006</v>
      </c>
      <c r="U5801" s="233">
        <v>39037</v>
      </c>
      <c r="V5801" s="233" t="str">
        <f t="shared" si="185"/>
        <v>1116</v>
      </c>
      <c r="W5801" s="4">
        <f t="shared" si="186"/>
        <v>2006</v>
      </c>
    </row>
    <row r="5802" spans="19:23" x14ac:dyDescent="0.2">
      <c r="S5802" s="28" t="s">
        <v>405</v>
      </c>
      <c r="T5802" s="5">
        <v>2006</v>
      </c>
      <c r="U5802" s="233">
        <v>39038</v>
      </c>
      <c r="V5802" s="233" t="str">
        <f t="shared" si="185"/>
        <v>1117</v>
      </c>
      <c r="W5802" s="4">
        <f t="shared" si="186"/>
        <v>2006</v>
      </c>
    </row>
    <row r="5803" spans="19:23" x14ac:dyDescent="0.2">
      <c r="S5803" s="28" t="s">
        <v>406</v>
      </c>
      <c r="T5803" s="5">
        <v>2006</v>
      </c>
      <c r="U5803" s="233">
        <v>39039</v>
      </c>
      <c r="V5803" s="233" t="str">
        <f t="shared" si="185"/>
        <v>1118</v>
      </c>
      <c r="W5803" s="4">
        <f t="shared" si="186"/>
        <v>2006</v>
      </c>
    </row>
    <row r="5804" spans="19:23" x14ac:dyDescent="0.2">
      <c r="S5804" s="28" t="s">
        <v>407</v>
      </c>
      <c r="T5804" s="5">
        <v>2006</v>
      </c>
      <c r="U5804" s="233">
        <v>39040</v>
      </c>
      <c r="V5804" s="233" t="str">
        <f t="shared" si="185"/>
        <v>1119</v>
      </c>
      <c r="W5804" s="4">
        <f t="shared" si="186"/>
        <v>2006</v>
      </c>
    </row>
    <row r="5805" spans="19:23" x14ac:dyDescent="0.2">
      <c r="S5805" s="28" t="s">
        <v>408</v>
      </c>
      <c r="T5805" s="5">
        <v>2006</v>
      </c>
      <c r="U5805" s="233">
        <v>39041</v>
      </c>
      <c r="V5805" s="233" t="str">
        <f t="shared" si="185"/>
        <v>1120</v>
      </c>
      <c r="W5805" s="4">
        <f t="shared" si="186"/>
        <v>2006</v>
      </c>
    </row>
    <row r="5806" spans="19:23" x14ac:dyDescent="0.2">
      <c r="S5806" s="28" t="s">
        <v>409</v>
      </c>
      <c r="T5806" s="5">
        <v>2006</v>
      </c>
      <c r="U5806" s="233">
        <v>39042</v>
      </c>
      <c r="V5806" s="233" t="str">
        <f t="shared" si="185"/>
        <v>1121</v>
      </c>
      <c r="W5806" s="4">
        <f t="shared" si="186"/>
        <v>2006</v>
      </c>
    </row>
    <row r="5807" spans="19:23" x14ac:dyDescent="0.2">
      <c r="S5807" s="28" t="s">
        <v>410</v>
      </c>
      <c r="T5807" s="5">
        <v>2006</v>
      </c>
      <c r="U5807" s="233">
        <v>39043</v>
      </c>
      <c r="V5807" s="233" t="str">
        <f t="shared" si="185"/>
        <v>1122</v>
      </c>
      <c r="W5807" s="4">
        <f t="shared" si="186"/>
        <v>2006</v>
      </c>
    </row>
    <row r="5808" spans="19:23" x14ac:dyDescent="0.2">
      <c r="S5808" s="28" t="s">
        <v>411</v>
      </c>
      <c r="T5808" s="5">
        <v>2006</v>
      </c>
      <c r="U5808" s="233">
        <v>39044</v>
      </c>
      <c r="V5808" s="233" t="str">
        <f t="shared" si="185"/>
        <v>1123</v>
      </c>
      <c r="W5808" s="4">
        <f t="shared" si="186"/>
        <v>2006</v>
      </c>
    </row>
    <row r="5809" spans="19:23" x14ac:dyDescent="0.2">
      <c r="S5809" s="28" t="s">
        <v>412</v>
      </c>
      <c r="T5809" s="5">
        <v>2006</v>
      </c>
      <c r="U5809" s="233">
        <v>39045</v>
      </c>
      <c r="V5809" s="233" t="str">
        <f t="shared" si="185"/>
        <v>1124</v>
      </c>
      <c r="W5809" s="4">
        <f t="shared" si="186"/>
        <v>2006</v>
      </c>
    </row>
    <row r="5810" spans="19:23" x14ac:dyDescent="0.2">
      <c r="S5810" s="28" t="s">
        <v>413</v>
      </c>
      <c r="T5810" s="5">
        <v>2006</v>
      </c>
      <c r="U5810" s="233">
        <v>39046</v>
      </c>
      <c r="V5810" s="233" t="str">
        <f t="shared" si="185"/>
        <v>1125</v>
      </c>
      <c r="W5810" s="4">
        <f t="shared" si="186"/>
        <v>2006</v>
      </c>
    </row>
    <row r="5811" spans="19:23" x14ac:dyDescent="0.2">
      <c r="S5811" s="28" t="s">
        <v>414</v>
      </c>
      <c r="T5811" s="5">
        <v>2006</v>
      </c>
      <c r="U5811" s="233">
        <v>39047</v>
      </c>
      <c r="V5811" s="233" t="str">
        <f t="shared" si="185"/>
        <v>1126</v>
      </c>
      <c r="W5811" s="4">
        <f t="shared" si="186"/>
        <v>2006</v>
      </c>
    </row>
    <row r="5812" spans="19:23" x14ac:dyDescent="0.2">
      <c r="S5812" s="28" t="s">
        <v>415</v>
      </c>
      <c r="T5812" s="5">
        <v>2006</v>
      </c>
      <c r="U5812" s="233">
        <v>39048</v>
      </c>
      <c r="V5812" s="233" t="str">
        <f t="shared" si="185"/>
        <v>1127</v>
      </c>
      <c r="W5812" s="4">
        <f t="shared" si="186"/>
        <v>2006</v>
      </c>
    </row>
    <row r="5813" spans="19:23" x14ac:dyDescent="0.2">
      <c r="S5813" s="28" t="s">
        <v>416</v>
      </c>
      <c r="T5813" s="5">
        <v>2006</v>
      </c>
      <c r="U5813" s="233">
        <v>39049</v>
      </c>
      <c r="V5813" s="233" t="str">
        <f t="shared" si="185"/>
        <v>1128</v>
      </c>
      <c r="W5813" s="4">
        <f t="shared" si="186"/>
        <v>2006</v>
      </c>
    </row>
    <row r="5814" spans="19:23" x14ac:dyDescent="0.2">
      <c r="S5814" s="28" t="s">
        <v>417</v>
      </c>
      <c r="T5814" s="5">
        <v>2006</v>
      </c>
      <c r="U5814" s="233">
        <v>39050</v>
      </c>
      <c r="V5814" s="233" t="str">
        <f t="shared" si="185"/>
        <v>1129</v>
      </c>
      <c r="W5814" s="4">
        <f t="shared" si="186"/>
        <v>2006</v>
      </c>
    </row>
    <row r="5815" spans="19:23" x14ac:dyDescent="0.2">
      <c r="S5815" s="28" t="s">
        <v>418</v>
      </c>
      <c r="T5815" s="5">
        <v>2006</v>
      </c>
      <c r="U5815" s="233">
        <v>39051</v>
      </c>
      <c r="V5815" s="233" t="str">
        <f t="shared" si="185"/>
        <v>1130</v>
      </c>
      <c r="W5815" s="4">
        <f t="shared" si="186"/>
        <v>2006</v>
      </c>
    </row>
    <row r="5816" spans="19:23" x14ac:dyDescent="0.2">
      <c r="S5816" s="28" t="s">
        <v>419</v>
      </c>
      <c r="T5816" s="5">
        <v>2006</v>
      </c>
      <c r="U5816" s="233">
        <v>39052</v>
      </c>
      <c r="V5816" s="233" t="str">
        <f t="shared" si="185"/>
        <v>1201</v>
      </c>
      <c r="W5816" s="4">
        <f t="shared" si="186"/>
        <v>2006</v>
      </c>
    </row>
    <row r="5817" spans="19:23" x14ac:dyDescent="0.2">
      <c r="S5817" s="28" t="s">
        <v>420</v>
      </c>
      <c r="T5817" s="5">
        <v>2006</v>
      </c>
      <c r="U5817" s="233">
        <v>39053</v>
      </c>
      <c r="V5817" s="233" t="str">
        <f t="shared" si="185"/>
        <v>1202</v>
      </c>
      <c r="W5817" s="4">
        <f t="shared" si="186"/>
        <v>2006</v>
      </c>
    </row>
    <row r="5818" spans="19:23" x14ac:dyDescent="0.2">
      <c r="S5818" s="28" t="s">
        <v>421</v>
      </c>
      <c r="T5818" s="5">
        <v>2006</v>
      </c>
      <c r="U5818" s="233">
        <v>39054</v>
      </c>
      <c r="V5818" s="233" t="str">
        <f t="shared" si="185"/>
        <v>1203</v>
      </c>
      <c r="W5818" s="4">
        <f t="shared" si="186"/>
        <v>2006</v>
      </c>
    </row>
    <row r="5819" spans="19:23" x14ac:dyDescent="0.2">
      <c r="S5819" s="28" t="s">
        <v>422</v>
      </c>
      <c r="T5819" s="5">
        <v>2006</v>
      </c>
      <c r="U5819" s="233">
        <v>39055</v>
      </c>
      <c r="V5819" s="233" t="str">
        <f t="shared" si="185"/>
        <v>1204</v>
      </c>
      <c r="W5819" s="4">
        <f t="shared" si="186"/>
        <v>2006</v>
      </c>
    </row>
    <row r="5820" spans="19:23" x14ac:dyDescent="0.2">
      <c r="S5820" s="28" t="s">
        <v>423</v>
      </c>
      <c r="T5820" s="5">
        <v>2006</v>
      </c>
      <c r="U5820" s="233">
        <v>39056</v>
      </c>
      <c r="V5820" s="233" t="str">
        <f t="shared" si="185"/>
        <v>1205</v>
      </c>
      <c r="W5820" s="4">
        <f t="shared" si="186"/>
        <v>2006</v>
      </c>
    </row>
    <row r="5821" spans="19:23" x14ac:dyDescent="0.2">
      <c r="S5821" s="28" t="s">
        <v>424</v>
      </c>
      <c r="T5821" s="5">
        <v>2006</v>
      </c>
      <c r="U5821" s="233">
        <v>39057</v>
      </c>
      <c r="V5821" s="233" t="str">
        <f t="shared" si="185"/>
        <v>1206</v>
      </c>
      <c r="W5821" s="4">
        <f t="shared" si="186"/>
        <v>2006</v>
      </c>
    </row>
    <row r="5822" spans="19:23" x14ac:dyDescent="0.2">
      <c r="S5822" s="28" t="s">
        <v>425</v>
      </c>
      <c r="T5822" s="5">
        <v>2006</v>
      </c>
      <c r="U5822" s="233">
        <v>39058</v>
      </c>
      <c r="V5822" s="233" t="str">
        <f t="shared" si="185"/>
        <v>1207</v>
      </c>
      <c r="W5822" s="4">
        <f t="shared" si="186"/>
        <v>2006</v>
      </c>
    </row>
    <row r="5823" spans="19:23" x14ac:dyDescent="0.2">
      <c r="S5823" s="28" t="s">
        <v>426</v>
      </c>
      <c r="T5823" s="5">
        <v>2006</v>
      </c>
      <c r="U5823" s="233">
        <v>39059</v>
      </c>
      <c r="V5823" s="233" t="str">
        <f t="shared" si="185"/>
        <v>1208</v>
      </c>
      <c r="W5823" s="4">
        <f t="shared" si="186"/>
        <v>2006</v>
      </c>
    </row>
    <row r="5824" spans="19:23" x14ac:dyDescent="0.2">
      <c r="S5824" s="28" t="s">
        <v>427</v>
      </c>
      <c r="T5824" s="5">
        <v>2006</v>
      </c>
      <c r="U5824" s="233">
        <v>39060</v>
      </c>
      <c r="V5824" s="233" t="str">
        <f t="shared" si="185"/>
        <v>1209</v>
      </c>
      <c r="W5824" s="4">
        <f t="shared" si="186"/>
        <v>2006</v>
      </c>
    </row>
    <row r="5825" spans="19:23" x14ac:dyDescent="0.2">
      <c r="S5825" s="28" t="s">
        <v>428</v>
      </c>
      <c r="T5825" s="5">
        <v>2006</v>
      </c>
      <c r="U5825" s="233">
        <v>39061</v>
      </c>
      <c r="V5825" s="233" t="str">
        <f t="shared" si="185"/>
        <v>1210</v>
      </c>
      <c r="W5825" s="4">
        <f t="shared" si="186"/>
        <v>2006</v>
      </c>
    </row>
    <row r="5826" spans="19:23" x14ac:dyDescent="0.2">
      <c r="S5826" s="28" t="s">
        <v>429</v>
      </c>
      <c r="T5826" s="5">
        <v>2006</v>
      </c>
      <c r="U5826" s="233">
        <v>39062</v>
      </c>
      <c r="V5826" s="233" t="str">
        <f t="shared" si="185"/>
        <v>1211</v>
      </c>
      <c r="W5826" s="4">
        <f t="shared" si="186"/>
        <v>2006</v>
      </c>
    </row>
    <row r="5827" spans="19:23" x14ac:dyDescent="0.2">
      <c r="S5827" s="28" t="s">
        <v>430</v>
      </c>
      <c r="T5827" s="5">
        <v>2006</v>
      </c>
      <c r="U5827" s="233">
        <v>39063</v>
      </c>
      <c r="V5827" s="233" t="str">
        <f t="shared" si="185"/>
        <v>1212</v>
      </c>
      <c r="W5827" s="4">
        <f t="shared" si="186"/>
        <v>2006</v>
      </c>
    </row>
    <row r="5828" spans="19:23" x14ac:dyDescent="0.2">
      <c r="S5828" s="28" t="s">
        <v>431</v>
      </c>
      <c r="T5828" s="5">
        <v>2006</v>
      </c>
      <c r="U5828" s="233">
        <v>39064</v>
      </c>
      <c r="V5828" s="233" t="str">
        <f t="shared" ref="V5828:V5891" si="187">TEXT(MONTH(U5828),"00") &amp;TEXT(DAY(U5828),"00")</f>
        <v>1213</v>
      </c>
      <c r="W5828" s="4">
        <f t="shared" ref="W5828:W5891" si="188">YEAR(U5828)</f>
        <v>2006</v>
      </c>
    </row>
    <row r="5829" spans="19:23" x14ac:dyDescent="0.2">
      <c r="S5829" s="28" t="s">
        <v>432</v>
      </c>
      <c r="T5829" s="5">
        <v>2006</v>
      </c>
      <c r="U5829" s="233">
        <v>39065</v>
      </c>
      <c r="V5829" s="233" t="str">
        <f t="shared" si="187"/>
        <v>1214</v>
      </c>
      <c r="W5829" s="4">
        <f t="shared" si="188"/>
        <v>2006</v>
      </c>
    </row>
    <row r="5830" spans="19:23" x14ac:dyDescent="0.2">
      <c r="S5830" s="28" t="s">
        <v>433</v>
      </c>
      <c r="T5830" s="5">
        <v>2006</v>
      </c>
      <c r="U5830" s="233">
        <v>39066</v>
      </c>
      <c r="V5830" s="233" t="str">
        <f t="shared" si="187"/>
        <v>1215</v>
      </c>
      <c r="W5830" s="4">
        <f t="shared" si="188"/>
        <v>2006</v>
      </c>
    </row>
    <row r="5831" spans="19:23" x14ac:dyDescent="0.2">
      <c r="S5831" s="28" t="s">
        <v>434</v>
      </c>
      <c r="T5831" s="5">
        <v>2006</v>
      </c>
      <c r="U5831" s="233">
        <v>39067</v>
      </c>
      <c r="V5831" s="233" t="str">
        <f t="shared" si="187"/>
        <v>1216</v>
      </c>
      <c r="W5831" s="4">
        <f t="shared" si="188"/>
        <v>2006</v>
      </c>
    </row>
    <row r="5832" spans="19:23" x14ac:dyDescent="0.2">
      <c r="S5832" s="28" t="s">
        <v>435</v>
      </c>
      <c r="T5832" s="5">
        <v>2006</v>
      </c>
      <c r="U5832" s="233">
        <v>39068</v>
      </c>
      <c r="V5832" s="233" t="str">
        <f t="shared" si="187"/>
        <v>1217</v>
      </c>
      <c r="W5832" s="4">
        <f t="shared" si="188"/>
        <v>2006</v>
      </c>
    </row>
    <row r="5833" spans="19:23" x14ac:dyDescent="0.2">
      <c r="S5833" s="28" t="s">
        <v>436</v>
      </c>
      <c r="T5833" s="5">
        <v>2006</v>
      </c>
      <c r="U5833" s="233">
        <v>39069</v>
      </c>
      <c r="V5833" s="233" t="str">
        <f t="shared" si="187"/>
        <v>1218</v>
      </c>
      <c r="W5833" s="4">
        <f t="shared" si="188"/>
        <v>2006</v>
      </c>
    </row>
    <row r="5834" spans="19:23" x14ac:dyDescent="0.2">
      <c r="S5834" s="28" t="s">
        <v>437</v>
      </c>
      <c r="T5834" s="5">
        <v>2006</v>
      </c>
      <c r="U5834" s="233">
        <v>39070</v>
      </c>
      <c r="V5834" s="233" t="str">
        <f t="shared" si="187"/>
        <v>1219</v>
      </c>
      <c r="W5834" s="4">
        <f t="shared" si="188"/>
        <v>2006</v>
      </c>
    </row>
    <row r="5835" spans="19:23" x14ac:dyDescent="0.2">
      <c r="S5835" s="28" t="s">
        <v>438</v>
      </c>
      <c r="T5835" s="5">
        <v>2006</v>
      </c>
      <c r="U5835" s="233">
        <v>39071</v>
      </c>
      <c r="V5835" s="233" t="str">
        <f t="shared" si="187"/>
        <v>1220</v>
      </c>
      <c r="W5835" s="4">
        <f t="shared" si="188"/>
        <v>2006</v>
      </c>
    </row>
    <row r="5836" spans="19:23" x14ac:dyDescent="0.2">
      <c r="S5836" s="28" t="s">
        <v>439</v>
      </c>
      <c r="T5836" s="5">
        <v>2006</v>
      </c>
      <c r="U5836" s="233">
        <v>39072</v>
      </c>
      <c r="V5836" s="233" t="str">
        <f t="shared" si="187"/>
        <v>1221</v>
      </c>
      <c r="W5836" s="4">
        <f t="shared" si="188"/>
        <v>2006</v>
      </c>
    </row>
    <row r="5837" spans="19:23" x14ac:dyDescent="0.2">
      <c r="S5837" s="28" t="s">
        <v>440</v>
      </c>
      <c r="T5837" s="5">
        <v>2006</v>
      </c>
      <c r="U5837" s="233">
        <v>39073</v>
      </c>
      <c r="V5837" s="233" t="str">
        <f t="shared" si="187"/>
        <v>1222</v>
      </c>
      <c r="W5837" s="4">
        <f t="shared" si="188"/>
        <v>2006</v>
      </c>
    </row>
    <row r="5838" spans="19:23" x14ac:dyDescent="0.2">
      <c r="S5838" s="28" t="s">
        <v>441</v>
      </c>
      <c r="T5838" s="5">
        <v>2006</v>
      </c>
      <c r="U5838" s="233">
        <v>39074</v>
      </c>
      <c r="V5838" s="233" t="str">
        <f t="shared" si="187"/>
        <v>1223</v>
      </c>
      <c r="W5838" s="4">
        <f t="shared" si="188"/>
        <v>2006</v>
      </c>
    </row>
    <row r="5839" spans="19:23" x14ac:dyDescent="0.2">
      <c r="S5839" s="28" t="s">
        <v>442</v>
      </c>
      <c r="T5839" s="5">
        <v>2006</v>
      </c>
      <c r="U5839" s="233">
        <v>39075</v>
      </c>
      <c r="V5839" s="233" t="str">
        <f t="shared" si="187"/>
        <v>1224</v>
      </c>
      <c r="W5839" s="4">
        <f t="shared" si="188"/>
        <v>2006</v>
      </c>
    </row>
    <row r="5840" spans="19:23" x14ac:dyDescent="0.2">
      <c r="S5840" s="28" t="s">
        <v>443</v>
      </c>
      <c r="T5840" s="5">
        <v>2006</v>
      </c>
      <c r="U5840" s="233">
        <v>39076</v>
      </c>
      <c r="V5840" s="233" t="str">
        <f t="shared" si="187"/>
        <v>1225</v>
      </c>
      <c r="W5840" s="4">
        <f t="shared" si="188"/>
        <v>2006</v>
      </c>
    </row>
    <row r="5841" spans="19:23" x14ac:dyDescent="0.2">
      <c r="S5841" s="28" t="s">
        <v>444</v>
      </c>
      <c r="T5841" s="5">
        <v>2006</v>
      </c>
      <c r="U5841" s="233">
        <v>39077</v>
      </c>
      <c r="V5841" s="233" t="str">
        <f t="shared" si="187"/>
        <v>1226</v>
      </c>
      <c r="W5841" s="4">
        <f t="shared" si="188"/>
        <v>2006</v>
      </c>
    </row>
    <row r="5842" spans="19:23" x14ac:dyDescent="0.2">
      <c r="S5842" s="28" t="s">
        <v>445</v>
      </c>
      <c r="T5842" s="5">
        <v>2006</v>
      </c>
      <c r="U5842" s="233">
        <v>39078</v>
      </c>
      <c r="V5842" s="233" t="str">
        <f t="shared" si="187"/>
        <v>1227</v>
      </c>
      <c r="W5842" s="4">
        <f t="shared" si="188"/>
        <v>2006</v>
      </c>
    </row>
    <row r="5843" spans="19:23" x14ac:dyDescent="0.2">
      <c r="S5843" s="28" t="s">
        <v>446</v>
      </c>
      <c r="T5843" s="5">
        <v>2006</v>
      </c>
      <c r="U5843" s="233">
        <v>39079</v>
      </c>
      <c r="V5843" s="233" t="str">
        <f t="shared" si="187"/>
        <v>1228</v>
      </c>
      <c r="W5843" s="4">
        <f t="shared" si="188"/>
        <v>2006</v>
      </c>
    </row>
    <row r="5844" spans="19:23" x14ac:dyDescent="0.2">
      <c r="S5844" s="28" t="s">
        <v>447</v>
      </c>
      <c r="T5844" s="5">
        <v>2006</v>
      </c>
      <c r="U5844" s="233">
        <v>39080</v>
      </c>
      <c r="V5844" s="233" t="str">
        <f t="shared" si="187"/>
        <v>1229</v>
      </c>
      <c r="W5844" s="4">
        <f t="shared" si="188"/>
        <v>2006</v>
      </c>
    </row>
    <row r="5845" spans="19:23" x14ac:dyDescent="0.2">
      <c r="S5845" s="28" t="s">
        <v>448</v>
      </c>
      <c r="T5845" s="5">
        <v>2006</v>
      </c>
      <c r="U5845" s="233">
        <v>39081</v>
      </c>
      <c r="V5845" s="233" t="str">
        <f t="shared" si="187"/>
        <v>1230</v>
      </c>
      <c r="W5845" s="4">
        <f t="shared" si="188"/>
        <v>2006</v>
      </c>
    </row>
    <row r="5846" spans="19:23" x14ac:dyDescent="0.2">
      <c r="S5846" s="28" t="s">
        <v>449</v>
      </c>
      <c r="T5846" s="5">
        <v>2006</v>
      </c>
      <c r="U5846" s="233">
        <v>39082</v>
      </c>
      <c r="V5846" s="233" t="str">
        <f t="shared" si="187"/>
        <v>1231</v>
      </c>
      <c r="W5846" s="4">
        <f t="shared" si="188"/>
        <v>2006</v>
      </c>
    </row>
    <row r="5847" spans="19:23" x14ac:dyDescent="0.2">
      <c r="S5847" s="28" t="s">
        <v>450</v>
      </c>
      <c r="T5847" s="5">
        <v>2007</v>
      </c>
      <c r="U5847" s="233">
        <v>39083</v>
      </c>
      <c r="V5847" s="233" t="str">
        <f t="shared" si="187"/>
        <v>0101</v>
      </c>
      <c r="W5847" s="4">
        <f t="shared" si="188"/>
        <v>2007</v>
      </c>
    </row>
    <row r="5848" spans="19:23" x14ac:dyDescent="0.2">
      <c r="S5848" s="28" t="s">
        <v>90</v>
      </c>
      <c r="T5848" s="5">
        <v>2007</v>
      </c>
      <c r="U5848" s="233">
        <v>39084</v>
      </c>
      <c r="V5848" s="233" t="str">
        <f t="shared" si="187"/>
        <v>0102</v>
      </c>
      <c r="W5848" s="4">
        <f t="shared" si="188"/>
        <v>2007</v>
      </c>
    </row>
    <row r="5849" spans="19:23" x14ac:dyDescent="0.2">
      <c r="S5849" s="28" t="s">
        <v>91</v>
      </c>
      <c r="T5849" s="5">
        <v>2007</v>
      </c>
      <c r="U5849" s="233">
        <v>39085</v>
      </c>
      <c r="V5849" s="233" t="str">
        <f t="shared" si="187"/>
        <v>0103</v>
      </c>
      <c r="W5849" s="4">
        <f t="shared" si="188"/>
        <v>2007</v>
      </c>
    </row>
    <row r="5850" spans="19:23" x14ac:dyDescent="0.2">
      <c r="S5850" s="28" t="s">
        <v>92</v>
      </c>
      <c r="T5850" s="5">
        <v>2007</v>
      </c>
      <c r="U5850" s="233">
        <v>39086</v>
      </c>
      <c r="V5850" s="233" t="str">
        <f t="shared" si="187"/>
        <v>0104</v>
      </c>
      <c r="W5850" s="4">
        <f t="shared" si="188"/>
        <v>2007</v>
      </c>
    </row>
    <row r="5851" spans="19:23" x14ac:dyDescent="0.2">
      <c r="S5851" s="28" t="s">
        <v>93</v>
      </c>
      <c r="T5851" s="5">
        <v>2007</v>
      </c>
      <c r="U5851" s="233">
        <v>39087</v>
      </c>
      <c r="V5851" s="233" t="str">
        <f t="shared" si="187"/>
        <v>0105</v>
      </c>
      <c r="W5851" s="4">
        <f t="shared" si="188"/>
        <v>2007</v>
      </c>
    </row>
    <row r="5852" spans="19:23" x14ac:dyDescent="0.2">
      <c r="S5852" s="28" t="s">
        <v>94</v>
      </c>
      <c r="T5852" s="5">
        <v>2007</v>
      </c>
      <c r="U5852" s="233">
        <v>39088</v>
      </c>
      <c r="V5852" s="233" t="str">
        <f t="shared" si="187"/>
        <v>0106</v>
      </c>
      <c r="W5852" s="4">
        <f t="shared" si="188"/>
        <v>2007</v>
      </c>
    </row>
    <row r="5853" spans="19:23" x14ac:dyDescent="0.2">
      <c r="S5853" s="28" t="s">
        <v>95</v>
      </c>
      <c r="T5853" s="5">
        <v>2007</v>
      </c>
      <c r="U5853" s="233">
        <v>39089</v>
      </c>
      <c r="V5853" s="233" t="str">
        <f t="shared" si="187"/>
        <v>0107</v>
      </c>
      <c r="W5853" s="4">
        <f t="shared" si="188"/>
        <v>2007</v>
      </c>
    </row>
    <row r="5854" spans="19:23" x14ac:dyDescent="0.2">
      <c r="S5854" s="28" t="s">
        <v>96</v>
      </c>
      <c r="T5854" s="5">
        <v>2007</v>
      </c>
      <c r="U5854" s="233">
        <v>39090</v>
      </c>
      <c r="V5854" s="233" t="str">
        <f t="shared" si="187"/>
        <v>0108</v>
      </c>
      <c r="W5854" s="4">
        <f t="shared" si="188"/>
        <v>2007</v>
      </c>
    </row>
    <row r="5855" spans="19:23" x14ac:dyDescent="0.2">
      <c r="S5855" s="28" t="s">
        <v>97</v>
      </c>
      <c r="T5855" s="5">
        <v>2007</v>
      </c>
      <c r="U5855" s="233">
        <v>39091</v>
      </c>
      <c r="V5855" s="233" t="str">
        <f t="shared" si="187"/>
        <v>0109</v>
      </c>
      <c r="W5855" s="4">
        <f t="shared" si="188"/>
        <v>2007</v>
      </c>
    </row>
    <row r="5856" spans="19:23" x14ac:dyDescent="0.2">
      <c r="S5856" s="28" t="s">
        <v>98</v>
      </c>
      <c r="T5856" s="5">
        <v>2007</v>
      </c>
      <c r="U5856" s="233">
        <v>39092</v>
      </c>
      <c r="V5856" s="233" t="str">
        <f t="shared" si="187"/>
        <v>0110</v>
      </c>
      <c r="W5856" s="4">
        <f t="shared" si="188"/>
        <v>2007</v>
      </c>
    </row>
    <row r="5857" spans="19:23" x14ac:dyDescent="0.2">
      <c r="S5857" s="28" t="s">
        <v>99</v>
      </c>
      <c r="T5857" s="5">
        <v>2007</v>
      </c>
      <c r="U5857" s="233">
        <v>39093</v>
      </c>
      <c r="V5857" s="233" t="str">
        <f t="shared" si="187"/>
        <v>0111</v>
      </c>
      <c r="W5857" s="4">
        <f t="shared" si="188"/>
        <v>2007</v>
      </c>
    </row>
    <row r="5858" spans="19:23" x14ac:dyDescent="0.2">
      <c r="S5858" s="28" t="s">
        <v>100</v>
      </c>
      <c r="T5858" s="5">
        <v>2007</v>
      </c>
      <c r="U5858" s="233">
        <v>39094</v>
      </c>
      <c r="V5858" s="233" t="str">
        <f t="shared" si="187"/>
        <v>0112</v>
      </c>
      <c r="W5858" s="4">
        <f t="shared" si="188"/>
        <v>2007</v>
      </c>
    </row>
    <row r="5859" spans="19:23" x14ac:dyDescent="0.2">
      <c r="S5859" s="28" t="s">
        <v>101</v>
      </c>
      <c r="T5859" s="5">
        <v>2007</v>
      </c>
      <c r="U5859" s="233">
        <v>39095</v>
      </c>
      <c r="V5859" s="233" t="str">
        <f t="shared" si="187"/>
        <v>0113</v>
      </c>
      <c r="W5859" s="4">
        <f t="shared" si="188"/>
        <v>2007</v>
      </c>
    </row>
    <row r="5860" spans="19:23" x14ac:dyDescent="0.2">
      <c r="S5860" s="28" t="s">
        <v>102</v>
      </c>
      <c r="T5860" s="5">
        <v>2007</v>
      </c>
      <c r="U5860" s="233">
        <v>39096</v>
      </c>
      <c r="V5860" s="233" t="str">
        <f t="shared" si="187"/>
        <v>0114</v>
      </c>
      <c r="W5860" s="4">
        <f t="shared" si="188"/>
        <v>2007</v>
      </c>
    </row>
    <row r="5861" spans="19:23" x14ac:dyDescent="0.2">
      <c r="S5861" s="28" t="s">
        <v>103</v>
      </c>
      <c r="T5861" s="5">
        <v>2007</v>
      </c>
      <c r="U5861" s="233">
        <v>39097</v>
      </c>
      <c r="V5861" s="233" t="str">
        <f t="shared" si="187"/>
        <v>0115</v>
      </c>
      <c r="W5861" s="4">
        <f t="shared" si="188"/>
        <v>2007</v>
      </c>
    </row>
    <row r="5862" spans="19:23" x14ac:dyDescent="0.2">
      <c r="S5862" s="28" t="s">
        <v>104</v>
      </c>
      <c r="T5862" s="5">
        <v>2007</v>
      </c>
      <c r="U5862" s="233">
        <v>39098</v>
      </c>
      <c r="V5862" s="233" t="str">
        <f t="shared" si="187"/>
        <v>0116</v>
      </c>
      <c r="W5862" s="4">
        <f t="shared" si="188"/>
        <v>2007</v>
      </c>
    </row>
    <row r="5863" spans="19:23" x14ac:dyDescent="0.2">
      <c r="S5863" s="28" t="s">
        <v>105</v>
      </c>
      <c r="T5863" s="5">
        <v>2007</v>
      </c>
      <c r="U5863" s="233">
        <v>39099</v>
      </c>
      <c r="V5863" s="233" t="str">
        <f t="shared" si="187"/>
        <v>0117</v>
      </c>
      <c r="W5863" s="4">
        <f t="shared" si="188"/>
        <v>2007</v>
      </c>
    </row>
    <row r="5864" spans="19:23" x14ac:dyDescent="0.2">
      <c r="S5864" s="28" t="s">
        <v>106</v>
      </c>
      <c r="T5864" s="5">
        <v>2007</v>
      </c>
      <c r="U5864" s="233">
        <v>39100</v>
      </c>
      <c r="V5864" s="233" t="str">
        <f t="shared" si="187"/>
        <v>0118</v>
      </c>
      <c r="W5864" s="4">
        <f t="shared" si="188"/>
        <v>2007</v>
      </c>
    </row>
    <row r="5865" spans="19:23" x14ac:dyDescent="0.2">
      <c r="S5865" s="28" t="s">
        <v>107</v>
      </c>
      <c r="T5865" s="5">
        <v>2007</v>
      </c>
      <c r="U5865" s="233">
        <v>39101</v>
      </c>
      <c r="V5865" s="233" t="str">
        <f t="shared" si="187"/>
        <v>0119</v>
      </c>
      <c r="W5865" s="4">
        <f t="shared" si="188"/>
        <v>2007</v>
      </c>
    </row>
    <row r="5866" spans="19:23" x14ac:dyDescent="0.2">
      <c r="S5866" s="28" t="s">
        <v>108</v>
      </c>
      <c r="T5866" s="5">
        <v>2007</v>
      </c>
      <c r="U5866" s="233">
        <v>39102</v>
      </c>
      <c r="V5866" s="233" t="str">
        <f t="shared" si="187"/>
        <v>0120</v>
      </c>
      <c r="W5866" s="4">
        <f t="shared" si="188"/>
        <v>2007</v>
      </c>
    </row>
    <row r="5867" spans="19:23" x14ac:dyDescent="0.2">
      <c r="S5867" s="28" t="s">
        <v>109</v>
      </c>
      <c r="T5867" s="5">
        <v>2007</v>
      </c>
      <c r="U5867" s="233">
        <v>39103</v>
      </c>
      <c r="V5867" s="233" t="str">
        <f t="shared" si="187"/>
        <v>0121</v>
      </c>
      <c r="W5867" s="4">
        <f t="shared" si="188"/>
        <v>2007</v>
      </c>
    </row>
    <row r="5868" spans="19:23" x14ac:dyDescent="0.2">
      <c r="S5868" s="28" t="s">
        <v>110</v>
      </c>
      <c r="T5868" s="5">
        <v>2007</v>
      </c>
      <c r="U5868" s="233">
        <v>39104</v>
      </c>
      <c r="V5868" s="233" t="str">
        <f t="shared" si="187"/>
        <v>0122</v>
      </c>
      <c r="W5868" s="4">
        <f t="shared" si="188"/>
        <v>2007</v>
      </c>
    </row>
    <row r="5869" spans="19:23" x14ac:dyDescent="0.2">
      <c r="S5869" s="28" t="s">
        <v>111</v>
      </c>
      <c r="T5869" s="5">
        <v>2007</v>
      </c>
      <c r="U5869" s="233">
        <v>39105</v>
      </c>
      <c r="V5869" s="233" t="str">
        <f t="shared" si="187"/>
        <v>0123</v>
      </c>
      <c r="W5869" s="4">
        <f t="shared" si="188"/>
        <v>2007</v>
      </c>
    </row>
    <row r="5870" spans="19:23" x14ac:dyDescent="0.2">
      <c r="S5870" s="28" t="s">
        <v>112</v>
      </c>
      <c r="T5870" s="5">
        <v>2007</v>
      </c>
      <c r="U5870" s="233">
        <v>39106</v>
      </c>
      <c r="V5870" s="233" t="str">
        <f t="shared" si="187"/>
        <v>0124</v>
      </c>
      <c r="W5870" s="4">
        <f t="shared" si="188"/>
        <v>2007</v>
      </c>
    </row>
    <row r="5871" spans="19:23" x14ac:dyDescent="0.2">
      <c r="S5871" s="28" t="s">
        <v>113</v>
      </c>
      <c r="T5871" s="5">
        <v>2007</v>
      </c>
      <c r="U5871" s="233">
        <v>39107</v>
      </c>
      <c r="V5871" s="233" t="str">
        <f t="shared" si="187"/>
        <v>0125</v>
      </c>
      <c r="W5871" s="4">
        <f t="shared" si="188"/>
        <v>2007</v>
      </c>
    </row>
    <row r="5872" spans="19:23" x14ac:dyDescent="0.2">
      <c r="S5872" s="28" t="s">
        <v>114</v>
      </c>
      <c r="T5872" s="5">
        <v>2007</v>
      </c>
      <c r="U5872" s="233">
        <v>39108</v>
      </c>
      <c r="V5872" s="233" t="str">
        <f t="shared" si="187"/>
        <v>0126</v>
      </c>
      <c r="W5872" s="4">
        <f t="shared" si="188"/>
        <v>2007</v>
      </c>
    </row>
    <row r="5873" spans="19:23" x14ac:dyDescent="0.2">
      <c r="S5873" s="28" t="s">
        <v>115</v>
      </c>
      <c r="T5873" s="5">
        <v>2007</v>
      </c>
      <c r="U5873" s="233">
        <v>39109</v>
      </c>
      <c r="V5873" s="233" t="str">
        <f t="shared" si="187"/>
        <v>0127</v>
      </c>
      <c r="W5873" s="4">
        <f t="shared" si="188"/>
        <v>2007</v>
      </c>
    </row>
    <row r="5874" spans="19:23" x14ac:dyDescent="0.2">
      <c r="S5874" s="28" t="s">
        <v>116</v>
      </c>
      <c r="T5874" s="5">
        <v>2007</v>
      </c>
      <c r="U5874" s="233">
        <v>39110</v>
      </c>
      <c r="V5874" s="233" t="str">
        <f t="shared" si="187"/>
        <v>0128</v>
      </c>
      <c r="W5874" s="4">
        <f t="shared" si="188"/>
        <v>2007</v>
      </c>
    </row>
    <row r="5875" spans="19:23" x14ac:dyDescent="0.2">
      <c r="S5875" s="28" t="s">
        <v>117</v>
      </c>
      <c r="T5875" s="5">
        <v>2007</v>
      </c>
      <c r="U5875" s="233">
        <v>39111</v>
      </c>
      <c r="V5875" s="233" t="str">
        <f t="shared" si="187"/>
        <v>0129</v>
      </c>
      <c r="W5875" s="4">
        <f t="shared" si="188"/>
        <v>2007</v>
      </c>
    </row>
    <row r="5876" spans="19:23" x14ac:dyDescent="0.2">
      <c r="S5876" s="28" t="s">
        <v>118</v>
      </c>
      <c r="T5876" s="5">
        <v>2007</v>
      </c>
      <c r="U5876" s="233">
        <v>39112</v>
      </c>
      <c r="V5876" s="233" t="str">
        <f t="shared" si="187"/>
        <v>0130</v>
      </c>
      <c r="W5876" s="4">
        <f t="shared" si="188"/>
        <v>2007</v>
      </c>
    </row>
    <row r="5877" spans="19:23" x14ac:dyDescent="0.2">
      <c r="S5877" s="28" t="s">
        <v>119</v>
      </c>
      <c r="T5877" s="5">
        <v>2007</v>
      </c>
      <c r="U5877" s="233">
        <v>39113</v>
      </c>
      <c r="V5877" s="233" t="str">
        <f t="shared" si="187"/>
        <v>0131</v>
      </c>
      <c r="W5877" s="4">
        <f t="shared" si="188"/>
        <v>2007</v>
      </c>
    </row>
    <row r="5878" spans="19:23" x14ac:dyDescent="0.2">
      <c r="S5878" s="28" t="s">
        <v>120</v>
      </c>
      <c r="T5878" s="5">
        <v>2007</v>
      </c>
      <c r="U5878" s="233">
        <v>39114</v>
      </c>
      <c r="V5878" s="233" t="str">
        <f t="shared" si="187"/>
        <v>0201</v>
      </c>
      <c r="W5878" s="4">
        <f t="shared" si="188"/>
        <v>2007</v>
      </c>
    </row>
    <row r="5879" spans="19:23" x14ac:dyDescent="0.2">
      <c r="S5879" s="28" t="s">
        <v>121</v>
      </c>
      <c r="T5879" s="5">
        <v>2007</v>
      </c>
      <c r="U5879" s="233">
        <v>39115</v>
      </c>
      <c r="V5879" s="233" t="str">
        <f t="shared" si="187"/>
        <v>0202</v>
      </c>
      <c r="W5879" s="4">
        <f t="shared" si="188"/>
        <v>2007</v>
      </c>
    </row>
    <row r="5880" spans="19:23" x14ac:dyDescent="0.2">
      <c r="S5880" s="28" t="s">
        <v>122</v>
      </c>
      <c r="T5880" s="5">
        <v>2007</v>
      </c>
      <c r="U5880" s="233">
        <v>39116</v>
      </c>
      <c r="V5880" s="233" t="str">
        <f t="shared" si="187"/>
        <v>0203</v>
      </c>
      <c r="W5880" s="4">
        <f t="shared" si="188"/>
        <v>2007</v>
      </c>
    </row>
    <row r="5881" spans="19:23" x14ac:dyDescent="0.2">
      <c r="S5881" s="28" t="s">
        <v>123</v>
      </c>
      <c r="T5881" s="5">
        <v>2007</v>
      </c>
      <c r="U5881" s="233">
        <v>39117</v>
      </c>
      <c r="V5881" s="233" t="str">
        <f t="shared" si="187"/>
        <v>0204</v>
      </c>
      <c r="W5881" s="4">
        <f t="shared" si="188"/>
        <v>2007</v>
      </c>
    </row>
    <row r="5882" spans="19:23" x14ac:dyDescent="0.2">
      <c r="S5882" s="28" t="s">
        <v>124</v>
      </c>
      <c r="T5882" s="5">
        <v>2007</v>
      </c>
      <c r="U5882" s="233">
        <v>39118</v>
      </c>
      <c r="V5882" s="233" t="str">
        <f t="shared" si="187"/>
        <v>0205</v>
      </c>
      <c r="W5882" s="4">
        <f t="shared" si="188"/>
        <v>2007</v>
      </c>
    </row>
    <row r="5883" spans="19:23" x14ac:dyDescent="0.2">
      <c r="S5883" s="28" t="s">
        <v>125</v>
      </c>
      <c r="T5883" s="5">
        <v>2007</v>
      </c>
      <c r="U5883" s="233">
        <v>39119</v>
      </c>
      <c r="V5883" s="233" t="str">
        <f t="shared" si="187"/>
        <v>0206</v>
      </c>
      <c r="W5883" s="4">
        <f t="shared" si="188"/>
        <v>2007</v>
      </c>
    </row>
    <row r="5884" spans="19:23" x14ac:dyDescent="0.2">
      <c r="S5884" s="28" t="s">
        <v>126</v>
      </c>
      <c r="T5884" s="5">
        <v>2007</v>
      </c>
      <c r="U5884" s="233">
        <v>39120</v>
      </c>
      <c r="V5884" s="233" t="str">
        <f t="shared" si="187"/>
        <v>0207</v>
      </c>
      <c r="W5884" s="4">
        <f t="shared" si="188"/>
        <v>2007</v>
      </c>
    </row>
    <row r="5885" spans="19:23" x14ac:dyDescent="0.2">
      <c r="S5885" s="28" t="s">
        <v>86</v>
      </c>
      <c r="T5885" s="5">
        <v>2007</v>
      </c>
      <c r="U5885" s="233">
        <v>39121</v>
      </c>
      <c r="V5885" s="233" t="str">
        <f t="shared" si="187"/>
        <v>0208</v>
      </c>
      <c r="W5885" s="4">
        <f t="shared" si="188"/>
        <v>2007</v>
      </c>
    </row>
    <row r="5886" spans="19:23" x14ac:dyDescent="0.2">
      <c r="S5886" s="28" t="s">
        <v>87</v>
      </c>
      <c r="T5886" s="5">
        <v>2007</v>
      </c>
      <c r="U5886" s="233">
        <v>39122</v>
      </c>
      <c r="V5886" s="233" t="str">
        <f t="shared" si="187"/>
        <v>0209</v>
      </c>
      <c r="W5886" s="4">
        <f t="shared" si="188"/>
        <v>2007</v>
      </c>
    </row>
    <row r="5887" spans="19:23" x14ac:dyDescent="0.2">
      <c r="S5887" s="28" t="s">
        <v>88</v>
      </c>
      <c r="T5887" s="5">
        <v>2007</v>
      </c>
      <c r="U5887" s="233">
        <v>39123</v>
      </c>
      <c r="V5887" s="233" t="str">
        <f t="shared" si="187"/>
        <v>0210</v>
      </c>
      <c r="W5887" s="4">
        <f t="shared" si="188"/>
        <v>2007</v>
      </c>
    </row>
    <row r="5888" spans="19:23" x14ac:dyDescent="0.2">
      <c r="S5888" s="28" t="s">
        <v>89</v>
      </c>
      <c r="T5888" s="5">
        <v>2007</v>
      </c>
      <c r="U5888" s="233">
        <v>39124</v>
      </c>
      <c r="V5888" s="233" t="str">
        <f t="shared" si="187"/>
        <v>0211</v>
      </c>
      <c r="W5888" s="4">
        <f t="shared" si="188"/>
        <v>2007</v>
      </c>
    </row>
    <row r="5889" spans="19:23" x14ac:dyDescent="0.2">
      <c r="S5889" s="28" t="s">
        <v>127</v>
      </c>
      <c r="T5889" s="5">
        <v>2007</v>
      </c>
      <c r="U5889" s="233">
        <v>39125</v>
      </c>
      <c r="V5889" s="233" t="str">
        <f t="shared" si="187"/>
        <v>0212</v>
      </c>
      <c r="W5889" s="4">
        <f t="shared" si="188"/>
        <v>2007</v>
      </c>
    </row>
    <row r="5890" spans="19:23" x14ac:dyDescent="0.2">
      <c r="S5890" s="28" t="s">
        <v>128</v>
      </c>
      <c r="T5890" s="5">
        <v>2007</v>
      </c>
      <c r="U5890" s="233">
        <v>39126</v>
      </c>
      <c r="V5890" s="233" t="str">
        <f t="shared" si="187"/>
        <v>0213</v>
      </c>
      <c r="W5890" s="4">
        <f t="shared" si="188"/>
        <v>2007</v>
      </c>
    </row>
    <row r="5891" spans="19:23" x14ac:dyDescent="0.2">
      <c r="S5891" s="28" t="s">
        <v>129</v>
      </c>
      <c r="T5891" s="5">
        <v>2007</v>
      </c>
      <c r="U5891" s="233">
        <v>39127</v>
      </c>
      <c r="V5891" s="233" t="str">
        <f t="shared" si="187"/>
        <v>0214</v>
      </c>
      <c r="W5891" s="4">
        <f t="shared" si="188"/>
        <v>2007</v>
      </c>
    </row>
    <row r="5892" spans="19:23" x14ac:dyDescent="0.2">
      <c r="S5892" s="28" t="s">
        <v>130</v>
      </c>
      <c r="T5892" s="5">
        <v>2007</v>
      </c>
      <c r="U5892" s="233">
        <v>39128</v>
      </c>
      <c r="V5892" s="233" t="str">
        <f t="shared" ref="V5892:V5955" si="189">TEXT(MONTH(U5892),"00") &amp;TEXT(DAY(U5892),"00")</f>
        <v>0215</v>
      </c>
      <c r="W5892" s="4">
        <f t="shared" ref="W5892:W5955" si="190">YEAR(U5892)</f>
        <v>2007</v>
      </c>
    </row>
    <row r="5893" spans="19:23" x14ac:dyDescent="0.2">
      <c r="S5893" s="28" t="s">
        <v>131</v>
      </c>
      <c r="T5893" s="5">
        <v>2007</v>
      </c>
      <c r="U5893" s="233">
        <v>39129</v>
      </c>
      <c r="V5893" s="233" t="str">
        <f t="shared" si="189"/>
        <v>0216</v>
      </c>
      <c r="W5893" s="4">
        <f t="shared" si="190"/>
        <v>2007</v>
      </c>
    </row>
    <row r="5894" spans="19:23" x14ac:dyDescent="0.2">
      <c r="S5894" s="28" t="s">
        <v>132</v>
      </c>
      <c r="T5894" s="5">
        <v>2007</v>
      </c>
      <c r="U5894" s="233">
        <v>39130</v>
      </c>
      <c r="V5894" s="233" t="str">
        <f t="shared" si="189"/>
        <v>0217</v>
      </c>
      <c r="W5894" s="4">
        <f t="shared" si="190"/>
        <v>2007</v>
      </c>
    </row>
    <row r="5895" spans="19:23" x14ac:dyDescent="0.2">
      <c r="S5895" s="28" t="s">
        <v>133</v>
      </c>
      <c r="T5895" s="5">
        <v>2007</v>
      </c>
      <c r="U5895" s="233">
        <v>39131</v>
      </c>
      <c r="V5895" s="233" t="str">
        <f t="shared" si="189"/>
        <v>0218</v>
      </c>
      <c r="W5895" s="4">
        <f t="shared" si="190"/>
        <v>2007</v>
      </c>
    </row>
    <row r="5896" spans="19:23" x14ac:dyDescent="0.2">
      <c r="S5896" s="28" t="s">
        <v>134</v>
      </c>
      <c r="T5896" s="5">
        <v>2007</v>
      </c>
      <c r="U5896" s="233">
        <v>39132</v>
      </c>
      <c r="V5896" s="233" t="str">
        <f t="shared" si="189"/>
        <v>0219</v>
      </c>
      <c r="W5896" s="4">
        <f t="shared" si="190"/>
        <v>2007</v>
      </c>
    </row>
    <row r="5897" spans="19:23" x14ac:dyDescent="0.2">
      <c r="S5897" s="28" t="s">
        <v>135</v>
      </c>
      <c r="T5897" s="5">
        <v>2007</v>
      </c>
      <c r="U5897" s="233">
        <v>39133</v>
      </c>
      <c r="V5897" s="233" t="str">
        <f t="shared" si="189"/>
        <v>0220</v>
      </c>
      <c r="W5897" s="4">
        <f t="shared" si="190"/>
        <v>2007</v>
      </c>
    </row>
    <row r="5898" spans="19:23" x14ac:dyDescent="0.2">
      <c r="S5898" s="28" t="s">
        <v>136</v>
      </c>
      <c r="T5898" s="5">
        <v>2007</v>
      </c>
      <c r="U5898" s="233">
        <v>39134</v>
      </c>
      <c r="V5898" s="233" t="str">
        <f t="shared" si="189"/>
        <v>0221</v>
      </c>
      <c r="W5898" s="4">
        <f t="shared" si="190"/>
        <v>2007</v>
      </c>
    </row>
    <row r="5899" spans="19:23" x14ac:dyDescent="0.2">
      <c r="S5899" s="28" t="s">
        <v>137</v>
      </c>
      <c r="T5899" s="5">
        <v>2007</v>
      </c>
      <c r="U5899" s="233">
        <v>39135</v>
      </c>
      <c r="V5899" s="233" t="str">
        <f t="shared" si="189"/>
        <v>0222</v>
      </c>
      <c r="W5899" s="4">
        <f t="shared" si="190"/>
        <v>2007</v>
      </c>
    </row>
    <row r="5900" spans="19:23" x14ac:dyDescent="0.2">
      <c r="S5900" s="28" t="s">
        <v>138</v>
      </c>
      <c r="T5900" s="5">
        <v>2007</v>
      </c>
      <c r="U5900" s="233">
        <v>39136</v>
      </c>
      <c r="V5900" s="233" t="str">
        <f t="shared" si="189"/>
        <v>0223</v>
      </c>
      <c r="W5900" s="4">
        <f t="shared" si="190"/>
        <v>2007</v>
      </c>
    </row>
    <row r="5901" spans="19:23" x14ac:dyDescent="0.2">
      <c r="S5901" s="28" t="s">
        <v>139</v>
      </c>
      <c r="T5901" s="5">
        <v>2007</v>
      </c>
      <c r="U5901" s="233">
        <v>39137</v>
      </c>
      <c r="V5901" s="233" t="str">
        <f t="shared" si="189"/>
        <v>0224</v>
      </c>
      <c r="W5901" s="4">
        <f t="shared" si="190"/>
        <v>2007</v>
      </c>
    </row>
    <row r="5902" spans="19:23" x14ac:dyDescent="0.2">
      <c r="S5902" s="28" t="s">
        <v>140</v>
      </c>
      <c r="T5902" s="5">
        <v>2007</v>
      </c>
      <c r="U5902" s="233">
        <v>39138</v>
      </c>
      <c r="V5902" s="233" t="str">
        <f t="shared" si="189"/>
        <v>0225</v>
      </c>
      <c r="W5902" s="4">
        <f t="shared" si="190"/>
        <v>2007</v>
      </c>
    </row>
    <row r="5903" spans="19:23" x14ac:dyDescent="0.2">
      <c r="S5903" s="28" t="s">
        <v>141</v>
      </c>
      <c r="T5903" s="5">
        <v>2007</v>
      </c>
      <c r="U5903" s="233">
        <v>39139</v>
      </c>
      <c r="V5903" s="233" t="str">
        <f t="shared" si="189"/>
        <v>0226</v>
      </c>
      <c r="W5903" s="4">
        <f t="shared" si="190"/>
        <v>2007</v>
      </c>
    </row>
    <row r="5904" spans="19:23" x14ac:dyDescent="0.2">
      <c r="S5904" s="28" t="s">
        <v>142</v>
      </c>
      <c r="T5904" s="5">
        <v>2007</v>
      </c>
      <c r="U5904" s="233">
        <v>39140</v>
      </c>
      <c r="V5904" s="233" t="str">
        <f t="shared" si="189"/>
        <v>0227</v>
      </c>
      <c r="W5904" s="4">
        <f t="shared" si="190"/>
        <v>2007</v>
      </c>
    </row>
    <row r="5905" spans="19:23" x14ac:dyDescent="0.2">
      <c r="S5905" s="28" t="s">
        <v>143</v>
      </c>
      <c r="T5905" s="5">
        <v>2007</v>
      </c>
      <c r="U5905" s="233">
        <v>39141</v>
      </c>
      <c r="V5905" s="233" t="str">
        <f t="shared" si="189"/>
        <v>0228</v>
      </c>
      <c r="W5905" s="4">
        <f t="shared" si="190"/>
        <v>2007</v>
      </c>
    </row>
    <row r="5906" spans="19:23" x14ac:dyDescent="0.2">
      <c r="S5906" s="28" t="s">
        <v>144</v>
      </c>
      <c r="T5906" s="5">
        <v>2007</v>
      </c>
      <c r="U5906" s="233">
        <v>39142</v>
      </c>
      <c r="V5906" s="233" t="str">
        <f t="shared" si="189"/>
        <v>0301</v>
      </c>
      <c r="W5906" s="4">
        <f t="shared" si="190"/>
        <v>2007</v>
      </c>
    </row>
    <row r="5907" spans="19:23" x14ac:dyDescent="0.2">
      <c r="S5907" s="28" t="s">
        <v>145</v>
      </c>
      <c r="T5907" s="5">
        <v>2007</v>
      </c>
      <c r="U5907" s="233">
        <v>39143</v>
      </c>
      <c r="V5907" s="233" t="str">
        <f t="shared" si="189"/>
        <v>0302</v>
      </c>
      <c r="W5907" s="4">
        <f t="shared" si="190"/>
        <v>2007</v>
      </c>
    </row>
    <row r="5908" spans="19:23" x14ac:dyDescent="0.2">
      <c r="S5908" s="28" t="s">
        <v>146</v>
      </c>
      <c r="T5908" s="5">
        <v>2007</v>
      </c>
      <c r="U5908" s="233">
        <v>39144</v>
      </c>
      <c r="V5908" s="233" t="str">
        <f t="shared" si="189"/>
        <v>0303</v>
      </c>
      <c r="W5908" s="4">
        <f t="shared" si="190"/>
        <v>2007</v>
      </c>
    </row>
    <row r="5909" spans="19:23" x14ac:dyDescent="0.2">
      <c r="S5909" s="28" t="s">
        <v>147</v>
      </c>
      <c r="T5909" s="5">
        <v>2007</v>
      </c>
      <c r="U5909" s="233">
        <v>39145</v>
      </c>
      <c r="V5909" s="233" t="str">
        <f t="shared" si="189"/>
        <v>0304</v>
      </c>
      <c r="W5909" s="4">
        <f t="shared" si="190"/>
        <v>2007</v>
      </c>
    </row>
    <row r="5910" spans="19:23" x14ac:dyDescent="0.2">
      <c r="S5910" s="28" t="s">
        <v>148</v>
      </c>
      <c r="T5910" s="5">
        <v>2007</v>
      </c>
      <c r="U5910" s="233">
        <v>39146</v>
      </c>
      <c r="V5910" s="233" t="str">
        <f t="shared" si="189"/>
        <v>0305</v>
      </c>
      <c r="W5910" s="4">
        <f t="shared" si="190"/>
        <v>2007</v>
      </c>
    </row>
    <row r="5911" spans="19:23" x14ac:dyDescent="0.2">
      <c r="S5911" s="28" t="s">
        <v>149</v>
      </c>
      <c r="T5911" s="5">
        <v>2007</v>
      </c>
      <c r="U5911" s="233">
        <v>39147</v>
      </c>
      <c r="V5911" s="233" t="str">
        <f t="shared" si="189"/>
        <v>0306</v>
      </c>
      <c r="W5911" s="4">
        <f t="shared" si="190"/>
        <v>2007</v>
      </c>
    </row>
    <row r="5912" spans="19:23" x14ac:dyDescent="0.2">
      <c r="S5912" s="28" t="s">
        <v>150</v>
      </c>
      <c r="T5912" s="5">
        <v>2007</v>
      </c>
      <c r="U5912" s="233">
        <v>39148</v>
      </c>
      <c r="V5912" s="233" t="str">
        <f t="shared" si="189"/>
        <v>0307</v>
      </c>
      <c r="W5912" s="4">
        <f t="shared" si="190"/>
        <v>2007</v>
      </c>
    </row>
    <row r="5913" spans="19:23" x14ac:dyDescent="0.2">
      <c r="S5913" s="28" t="s">
        <v>151</v>
      </c>
      <c r="T5913" s="5">
        <v>2007</v>
      </c>
      <c r="U5913" s="233">
        <v>39149</v>
      </c>
      <c r="V5913" s="233" t="str">
        <f t="shared" si="189"/>
        <v>0308</v>
      </c>
      <c r="W5913" s="4">
        <f t="shared" si="190"/>
        <v>2007</v>
      </c>
    </row>
    <row r="5914" spans="19:23" x14ac:dyDescent="0.2">
      <c r="S5914" s="28" t="s">
        <v>152</v>
      </c>
      <c r="T5914" s="5">
        <v>2007</v>
      </c>
      <c r="U5914" s="233">
        <v>39150</v>
      </c>
      <c r="V5914" s="233" t="str">
        <f t="shared" si="189"/>
        <v>0309</v>
      </c>
      <c r="W5914" s="4">
        <f t="shared" si="190"/>
        <v>2007</v>
      </c>
    </row>
    <row r="5915" spans="19:23" x14ac:dyDescent="0.2">
      <c r="S5915" s="28" t="s">
        <v>153</v>
      </c>
      <c r="T5915" s="5">
        <v>2007</v>
      </c>
      <c r="U5915" s="233">
        <v>39151</v>
      </c>
      <c r="V5915" s="233" t="str">
        <f t="shared" si="189"/>
        <v>0310</v>
      </c>
      <c r="W5915" s="4">
        <f t="shared" si="190"/>
        <v>2007</v>
      </c>
    </row>
    <row r="5916" spans="19:23" x14ac:dyDescent="0.2">
      <c r="S5916" s="28" t="s">
        <v>154</v>
      </c>
      <c r="T5916" s="5">
        <v>2007</v>
      </c>
      <c r="U5916" s="233">
        <v>39152</v>
      </c>
      <c r="V5916" s="233" t="str">
        <f t="shared" si="189"/>
        <v>0311</v>
      </c>
      <c r="W5916" s="4">
        <f t="shared" si="190"/>
        <v>2007</v>
      </c>
    </row>
    <row r="5917" spans="19:23" x14ac:dyDescent="0.2">
      <c r="S5917" s="28" t="s">
        <v>155</v>
      </c>
      <c r="T5917" s="5">
        <v>2007</v>
      </c>
      <c r="U5917" s="233">
        <v>39153</v>
      </c>
      <c r="V5917" s="233" t="str">
        <f t="shared" si="189"/>
        <v>0312</v>
      </c>
      <c r="W5917" s="4">
        <f t="shared" si="190"/>
        <v>2007</v>
      </c>
    </row>
    <row r="5918" spans="19:23" x14ac:dyDescent="0.2">
      <c r="S5918" s="28" t="s">
        <v>156</v>
      </c>
      <c r="T5918" s="5">
        <v>2007</v>
      </c>
      <c r="U5918" s="233">
        <v>39154</v>
      </c>
      <c r="V5918" s="233" t="str">
        <f t="shared" si="189"/>
        <v>0313</v>
      </c>
      <c r="W5918" s="4">
        <f t="shared" si="190"/>
        <v>2007</v>
      </c>
    </row>
    <row r="5919" spans="19:23" x14ac:dyDescent="0.2">
      <c r="S5919" s="28" t="s">
        <v>157</v>
      </c>
      <c r="T5919" s="5">
        <v>2007</v>
      </c>
      <c r="U5919" s="233">
        <v>39155</v>
      </c>
      <c r="V5919" s="233" t="str">
        <f t="shared" si="189"/>
        <v>0314</v>
      </c>
      <c r="W5919" s="4">
        <f t="shared" si="190"/>
        <v>2007</v>
      </c>
    </row>
    <row r="5920" spans="19:23" x14ac:dyDescent="0.2">
      <c r="S5920" s="28" t="s">
        <v>158</v>
      </c>
      <c r="T5920" s="5">
        <v>2007</v>
      </c>
      <c r="U5920" s="233">
        <v>39156</v>
      </c>
      <c r="V5920" s="233" t="str">
        <f t="shared" si="189"/>
        <v>0315</v>
      </c>
      <c r="W5920" s="4">
        <f t="shared" si="190"/>
        <v>2007</v>
      </c>
    </row>
    <row r="5921" spans="19:23" x14ac:dyDescent="0.2">
      <c r="S5921" s="28" t="s">
        <v>159</v>
      </c>
      <c r="T5921" s="5">
        <v>2007</v>
      </c>
      <c r="U5921" s="233">
        <v>39157</v>
      </c>
      <c r="V5921" s="233" t="str">
        <f t="shared" si="189"/>
        <v>0316</v>
      </c>
      <c r="W5921" s="4">
        <f t="shared" si="190"/>
        <v>2007</v>
      </c>
    </row>
    <row r="5922" spans="19:23" x14ac:dyDescent="0.2">
      <c r="S5922" s="28" t="s">
        <v>160</v>
      </c>
      <c r="T5922" s="5">
        <v>2007</v>
      </c>
      <c r="U5922" s="233">
        <v>39158</v>
      </c>
      <c r="V5922" s="233" t="str">
        <f t="shared" si="189"/>
        <v>0317</v>
      </c>
      <c r="W5922" s="4">
        <f t="shared" si="190"/>
        <v>2007</v>
      </c>
    </row>
    <row r="5923" spans="19:23" x14ac:dyDescent="0.2">
      <c r="S5923" s="28" t="s">
        <v>161</v>
      </c>
      <c r="T5923" s="5">
        <v>2007</v>
      </c>
      <c r="U5923" s="233">
        <v>39159</v>
      </c>
      <c r="V5923" s="233" t="str">
        <f t="shared" si="189"/>
        <v>0318</v>
      </c>
      <c r="W5923" s="4">
        <f t="shared" si="190"/>
        <v>2007</v>
      </c>
    </row>
    <row r="5924" spans="19:23" x14ac:dyDescent="0.2">
      <c r="S5924" s="28" t="s">
        <v>162</v>
      </c>
      <c r="T5924" s="5">
        <v>2007</v>
      </c>
      <c r="U5924" s="233">
        <v>39160</v>
      </c>
      <c r="V5924" s="233" t="str">
        <f t="shared" si="189"/>
        <v>0319</v>
      </c>
      <c r="W5924" s="4">
        <f t="shared" si="190"/>
        <v>2007</v>
      </c>
    </row>
    <row r="5925" spans="19:23" x14ac:dyDescent="0.2">
      <c r="S5925" s="28" t="s">
        <v>163</v>
      </c>
      <c r="T5925" s="5">
        <v>2007</v>
      </c>
      <c r="U5925" s="233">
        <v>39161</v>
      </c>
      <c r="V5925" s="233" t="str">
        <f t="shared" si="189"/>
        <v>0320</v>
      </c>
      <c r="W5925" s="4">
        <f t="shared" si="190"/>
        <v>2007</v>
      </c>
    </row>
    <row r="5926" spans="19:23" x14ac:dyDescent="0.2">
      <c r="S5926" s="28" t="s">
        <v>164</v>
      </c>
      <c r="T5926" s="5">
        <v>2007</v>
      </c>
      <c r="U5926" s="233">
        <v>39162</v>
      </c>
      <c r="V5926" s="233" t="str">
        <f t="shared" si="189"/>
        <v>0321</v>
      </c>
      <c r="W5926" s="4">
        <f t="shared" si="190"/>
        <v>2007</v>
      </c>
    </row>
    <row r="5927" spans="19:23" x14ac:dyDescent="0.2">
      <c r="S5927" s="28" t="s">
        <v>165</v>
      </c>
      <c r="T5927" s="5">
        <v>2007</v>
      </c>
      <c r="U5927" s="233">
        <v>39163</v>
      </c>
      <c r="V5927" s="233" t="str">
        <f t="shared" si="189"/>
        <v>0322</v>
      </c>
      <c r="W5927" s="4">
        <f t="shared" si="190"/>
        <v>2007</v>
      </c>
    </row>
    <row r="5928" spans="19:23" x14ac:dyDescent="0.2">
      <c r="S5928" s="28" t="s">
        <v>166</v>
      </c>
      <c r="T5928" s="5">
        <v>2007</v>
      </c>
      <c r="U5928" s="233">
        <v>39164</v>
      </c>
      <c r="V5928" s="233" t="str">
        <f t="shared" si="189"/>
        <v>0323</v>
      </c>
      <c r="W5928" s="4">
        <f t="shared" si="190"/>
        <v>2007</v>
      </c>
    </row>
    <row r="5929" spans="19:23" x14ac:dyDescent="0.2">
      <c r="S5929" s="28" t="s">
        <v>167</v>
      </c>
      <c r="T5929" s="5">
        <v>2007</v>
      </c>
      <c r="U5929" s="233">
        <v>39165</v>
      </c>
      <c r="V5929" s="233" t="str">
        <f t="shared" si="189"/>
        <v>0324</v>
      </c>
      <c r="W5929" s="4">
        <f t="shared" si="190"/>
        <v>2007</v>
      </c>
    </row>
    <row r="5930" spans="19:23" x14ac:dyDescent="0.2">
      <c r="S5930" s="28" t="s">
        <v>168</v>
      </c>
      <c r="T5930" s="5">
        <v>2007</v>
      </c>
      <c r="U5930" s="233">
        <v>39166</v>
      </c>
      <c r="V5930" s="233" t="str">
        <f t="shared" si="189"/>
        <v>0325</v>
      </c>
      <c r="W5930" s="4">
        <f t="shared" si="190"/>
        <v>2007</v>
      </c>
    </row>
    <row r="5931" spans="19:23" x14ac:dyDescent="0.2">
      <c r="S5931" s="28" t="s">
        <v>169</v>
      </c>
      <c r="T5931" s="5">
        <v>2007</v>
      </c>
      <c r="U5931" s="233">
        <v>39167</v>
      </c>
      <c r="V5931" s="233" t="str">
        <f t="shared" si="189"/>
        <v>0326</v>
      </c>
      <c r="W5931" s="4">
        <f t="shared" si="190"/>
        <v>2007</v>
      </c>
    </row>
    <row r="5932" spans="19:23" x14ac:dyDescent="0.2">
      <c r="S5932" s="28" t="s">
        <v>170</v>
      </c>
      <c r="T5932" s="5">
        <v>2007</v>
      </c>
      <c r="U5932" s="233">
        <v>39168</v>
      </c>
      <c r="V5932" s="233" t="str">
        <f t="shared" si="189"/>
        <v>0327</v>
      </c>
      <c r="W5932" s="4">
        <f t="shared" si="190"/>
        <v>2007</v>
      </c>
    </row>
    <row r="5933" spans="19:23" x14ac:dyDescent="0.2">
      <c r="S5933" s="28" t="s">
        <v>171</v>
      </c>
      <c r="T5933" s="5">
        <v>2007</v>
      </c>
      <c r="U5933" s="233">
        <v>39169</v>
      </c>
      <c r="V5933" s="233" t="str">
        <f t="shared" si="189"/>
        <v>0328</v>
      </c>
      <c r="W5933" s="4">
        <f t="shared" si="190"/>
        <v>2007</v>
      </c>
    </row>
    <row r="5934" spans="19:23" x14ac:dyDescent="0.2">
      <c r="S5934" s="28" t="s">
        <v>172</v>
      </c>
      <c r="T5934" s="5">
        <v>2007</v>
      </c>
      <c r="U5934" s="233">
        <v>39170</v>
      </c>
      <c r="V5934" s="233" t="str">
        <f t="shared" si="189"/>
        <v>0329</v>
      </c>
      <c r="W5934" s="4">
        <f t="shared" si="190"/>
        <v>2007</v>
      </c>
    </row>
    <row r="5935" spans="19:23" x14ac:dyDescent="0.2">
      <c r="S5935" s="28" t="s">
        <v>173</v>
      </c>
      <c r="T5935" s="5">
        <v>2007</v>
      </c>
      <c r="U5935" s="233">
        <v>39171</v>
      </c>
      <c r="V5935" s="233" t="str">
        <f t="shared" si="189"/>
        <v>0330</v>
      </c>
      <c r="W5935" s="4">
        <f t="shared" si="190"/>
        <v>2007</v>
      </c>
    </row>
    <row r="5936" spans="19:23" x14ac:dyDescent="0.2">
      <c r="S5936" s="28" t="s">
        <v>174</v>
      </c>
      <c r="T5936" s="5">
        <v>2007</v>
      </c>
      <c r="U5936" s="233">
        <v>39172</v>
      </c>
      <c r="V5936" s="233" t="str">
        <f t="shared" si="189"/>
        <v>0331</v>
      </c>
      <c r="W5936" s="4">
        <f t="shared" si="190"/>
        <v>2007</v>
      </c>
    </row>
    <row r="5937" spans="19:23" x14ac:dyDescent="0.2">
      <c r="S5937" s="28" t="s">
        <v>175</v>
      </c>
      <c r="T5937" s="5">
        <v>2007</v>
      </c>
      <c r="U5937" s="233">
        <v>39173</v>
      </c>
      <c r="V5937" s="233" t="str">
        <f t="shared" si="189"/>
        <v>0401</v>
      </c>
      <c r="W5937" s="4">
        <f t="shared" si="190"/>
        <v>2007</v>
      </c>
    </row>
    <row r="5938" spans="19:23" x14ac:dyDescent="0.2">
      <c r="S5938" s="28" t="s">
        <v>176</v>
      </c>
      <c r="T5938" s="5">
        <v>2007</v>
      </c>
      <c r="U5938" s="233">
        <v>39174</v>
      </c>
      <c r="V5938" s="233" t="str">
        <f t="shared" si="189"/>
        <v>0402</v>
      </c>
      <c r="W5938" s="4">
        <f t="shared" si="190"/>
        <v>2007</v>
      </c>
    </row>
    <row r="5939" spans="19:23" x14ac:dyDescent="0.2">
      <c r="S5939" s="28" t="s">
        <v>177</v>
      </c>
      <c r="T5939" s="5">
        <v>2007</v>
      </c>
      <c r="U5939" s="233">
        <v>39175</v>
      </c>
      <c r="V5939" s="233" t="str">
        <f t="shared" si="189"/>
        <v>0403</v>
      </c>
      <c r="W5939" s="4">
        <f t="shared" si="190"/>
        <v>2007</v>
      </c>
    </row>
    <row r="5940" spans="19:23" x14ac:dyDescent="0.2">
      <c r="S5940" s="28" t="s">
        <v>178</v>
      </c>
      <c r="T5940" s="5">
        <v>2007</v>
      </c>
      <c r="U5940" s="233">
        <v>39176</v>
      </c>
      <c r="V5940" s="233" t="str">
        <f t="shared" si="189"/>
        <v>0404</v>
      </c>
      <c r="W5940" s="4">
        <f t="shared" si="190"/>
        <v>2007</v>
      </c>
    </row>
    <row r="5941" spans="19:23" x14ac:dyDescent="0.2">
      <c r="S5941" s="28" t="s">
        <v>179</v>
      </c>
      <c r="T5941" s="5">
        <v>2007</v>
      </c>
      <c r="U5941" s="233">
        <v>39177</v>
      </c>
      <c r="V5941" s="233" t="str">
        <f t="shared" si="189"/>
        <v>0405</v>
      </c>
      <c r="W5941" s="4">
        <f t="shared" si="190"/>
        <v>2007</v>
      </c>
    </row>
    <row r="5942" spans="19:23" x14ac:dyDescent="0.2">
      <c r="S5942" s="28" t="s">
        <v>180</v>
      </c>
      <c r="T5942" s="5">
        <v>2007</v>
      </c>
      <c r="U5942" s="233">
        <v>39178</v>
      </c>
      <c r="V5942" s="233" t="str">
        <f t="shared" si="189"/>
        <v>0406</v>
      </c>
      <c r="W5942" s="4">
        <f t="shared" si="190"/>
        <v>2007</v>
      </c>
    </row>
    <row r="5943" spans="19:23" x14ac:dyDescent="0.2">
      <c r="S5943" s="28" t="s">
        <v>181</v>
      </c>
      <c r="T5943" s="5">
        <v>2007</v>
      </c>
      <c r="U5943" s="233">
        <v>39179</v>
      </c>
      <c r="V5943" s="233" t="str">
        <f t="shared" si="189"/>
        <v>0407</v>
      </c>
      <c r="W5943" s="4">
        <f t="shared" si="190"/>
        <v>2007</v>
      </c>
    </row>
    <row r="5944" spans="19:23" x14ac:dyDescent="0.2">
      <c r="S5944" s="28" t="s">
        <v>182</v>
      </c>
      <c r="T5944" s="5">
        <v>2007</v>
      </c>
      <c r="U5944" s="233">
        <v>39180</v>
      </c>
      <c r="V5944" s="233" t="str">
        <f t="shared" si="189"/>
        <v>0408</v>
      </c>
      <c r="W5944" s="4">
        <f t="shared" si="190"/>
        <v>2007</v>
      </c>
    </row>
    <row r="5945" spans="19:23" x14ac:dyDescent="0.2">
      <c r="S5945" s="28" t="s">
        <v>183</v>
      </c>
      <c r="T5945" s="5">
        <v>2007</v>
      </c>
      <c r="U5945" s="233">
        <v>39181</v>
      </c>
      <c r="V5945" s="233" t="str">
        <f t="shared" si="189"/>
        <v>0409</v>
      </c>
      <c r="W5945" s="4">
        <f t="shared" si="190"/>
        <v>2007</v>
      </c>
    </row>
    <row r="5946" spans="19:23" x14ac:dyDescent="0.2">
      <c r="S5946" s="28" t="s">
        <v>184</v>
      </c>
      <c r="T5946" s="5">
        <v>2007</v>
      </c>
      <c r="U5946" s="233">
        <v>39182</v>
      </c>
      <c r="V5946" s="233" t="str">
        <f t="shared" si="189"/>
        <v>0410</v>
      </c>
      <c r="W5946" s="4">
        <f t="shared" si="190"/>
        <v>2007</v>
      </c>
    </row>
    <row r="5947" spans="19:23" x14ac:dyDescent="0.2">
      <c r="S5947" s="28" t="s">
        <v>185</v>
      </c>
      <c r="T5947" s="5">
        <v>2007</v>
      </c>
      <c r="U5947" s="233">
        <v>39183</v>
      </c>
      <c r="V5947" s="233" t="str">
        <f t="shared" si="189"/>
        <v>0411</v>
      </c>
      <c r="W5947" s="4">
        <f t="shared" si="190"/>
        <v>2007</v>
      </c>
    </row>
    <row r="5948" spans="19:23" x14ac:dyDescent="0.2">
      <c r="S5948" s="28" t="s">
        <v>186</v>
      </c>
      <c r="T5948" s="5">
        <v>2007</v>
      </c>
      <c r="U5948" s="233">
        <v>39184</v>
      </c>
      <c r="V5948" s="233" t="str">
        <f t="shared" si="189"/>
        <v>0412</v>
      </c>
      <c r="W5948" s="4">
        <f t="shared" si="190"/>
        <v>2007</v>
      </c>
    </row>
    <row r="5949" spans="19:23" x14ac:dyDescent="0.2">
      <c r="S5949" s="28" t="s">
        <v>187</v>
      </c>
      <c r="T5949" s="5">
        <v>2007</v>
      </c>
      <c r="U5949" s="233">
        <v>39185</v>
      </c>
      <c r="V5949" s="233" t="str">
        <f t="shared" si="189"/>
        <v>0413</v>
      </c>
      <c r="W5949" s="4">
        <f t="shared" si="190"/>
        <v>2007</v>
      </c>
    </row>
    <row r="5950" spans="19:23" x14ac:dyDescent="0.2">
      <c r="S5950" s="28" t="s">
        <v>188</v>
      </c>
      <c r="T5950" s="5">
        <v>2007</v>
      </c>
      <c r="U5950" s="233">
        <v>39186</v>
      </c>
      <c r="V5950" s="233" t="str">
        <f t="shared" si="189"/>
        <v>0414</v>
      </c>
      <c r="W5950" s="4">
        <f t="shared" si="190"/>
        <v>2007</v>
      </c>
    </row>
    <row r="5951" spans="19:23" x14ac:dyDescent="0.2">
      <c r="S5951" s="28" t="s">
        <v>189</v>
      </c>
      <c r="T5951" s="5">
        <v>2007</v>
      </c>
      <c r="U5951" s="233">
        <v>39187</v>
      </c>
      <c r="V5951" s="233" t="str">
        <f t="shared" si="189"/>
        <v>0415</v>
      </c>
      <c r="W5951" s="4">
        <f t="shared" si="190"/>
        <v>2007</v>
      </c>
    </row>
    <row r="5952" spans="19:23" x14ac:dyDescent="0.2">
      <c r="S5952" s="28" t="s">
        <v>190</v>
      </c>
      <c r="T5952" s="5">
        <v>2007</v>
      </c>
      <c r="U5952" s="233">
        <v>39188</v>
      </c>
      <c r="V5952" s="233" t="str">
        <f t="shared" si="189"/>
        <v>0416</v>
      </c>
      <c r="W5952" s="4">
        <f t="shared" si="190"/>
        <v>2007</v>
      </c>
    </row>
    <row r="5953" spans="19:23" x14ac:dyDescent="0.2">
      <c r="S5953" s="28" t="s">
        <v>191</v>
      </c>
      <c r="T5953" s="5">
        <v>2007</v>
      </c>
      <c r="U5953" s="233">
        <v>39189</v>
      </c>
      <c r="V5953" s="233" t="str">
        <f t="shared" si="189"/>
        <v>0417</v>
      </c>
      <c r="W5953" s="4">
        <f t="shared" si="190"/>
        <v>2007</v>
      </c>
    </row>
    <row r="5954" spans="19:23" x14ac:dyDescent="0.2">
      <c r="S5954" s="28" t="s">
        <v>192</v>
      </c>
      <c r="T5954" s="5">
        <v>2007</v>
      </c>
      <c r="U5954" s="233">
        <v>39190</v>
      </c>
      <c r="V5954" s="233" t="str">
        <f t="shared" si="189"/>
        <v>0418</v>
      </c>
      <c r="W5954" s="4">
        <f t="shared" si="190"/>
        <v>2007</v>
      </c>
    </row>
    <row r="5955" spans="19:23" x14ac:dyDescent="0.2">
      <c r="S5955" s="28" t="s">
        <v>193</v>
      </c>
      <c r="T5955" s="5">
        <v>2007</v>
      </c>
      <c r="U5955" s="233">
        <v>39191</v>
      </c>
      <c r="V5955" s="233" t="str">
        <f t="shared" si="189"/>
        <v>0419</v>
      </c>
      <c r="W5955" s="4">
        <f t="shared" si="190"/>
        <v>2007</v>
      </c>
    </row>
    <row r="5956" spans="19:23" x14ac:dyDescent="0.2">
      <c r="S5956" s="28" t="s">
        <v>194</v>
      </c>
      <c r="T5956" s="5">
        <v>2007</v>
      </c>
      <c r="U5956" s="233">
        <v>39192</v>
      </c>
      <c r="V5956" s="233" t="str">
        <f t="shared" ref="V5956:V6019" si="191">TEXT(MONTH(U5956),"00") &amp;TEXT(DAY(U5956),"00")</f>
        <v>0420</v>
      </c>
      <c r="W5956" s="4">
        <f t="shared" ref="W5956:W6019" si="192">YEAR(U5956)</f>
        <v>2007</v>
      </c>
    </row>
    <row r="5957" spans="19:23" x14ac:dyDescent="0.2">
      <c r="S5957" s="28" t="s">
        <v>195</v>
      </c>
      <c r="T5957" s="5">
        <v>2007</v>
      </c>
      <c r="U5957" s="233">
        <v>39193</v>
      </c>
      <c r="V5957" s="233" t="str">
        <f t="shared" si="191"/>
        <v>0421</v>
      </c>
      <c r="W5957" s="4">
        <f t="shared" si="192"/>
        <v>2007</v>
      </c>
    </row>
    <row r="5958" spans="19:23" x14ac:dyDescent="0.2">
      <c r="S5958" s="28" t="s">
        <v>196</v>
      </c>
      <c r="T5958" s="5">
        <v>2007</v>
      </c>
      <c r="U5958" s="233">
        <v>39194</v>
      </c>
      <c r="V5958" s="233" t="str">
        <f t="shared" si="191"/>
        <v>0422</v>
      </c>
      <c r="W5958" s="4">
        <f t="shared" si="192"/>
        <v>2007</v>
      </c>
    </row>
    <row r="5959" spans="19:23" x14ac:dyDescent="0.2">
      <c r="S5959" s="28" t="s">
        <v>197</v>
      </c>
      <c r="T5959" s="5">
        <v>2007</v>
      </c>
      <c r="U5959" s="233">
        <v>39195</v>
      </c>
      <c r="V5959" s="233" t="str">
        <f t="shared" si="191"/>
        <v>0423</v>
      </c>
      <c r="W5959" s="4">
        <f t="shared" si="192"/>
        <v>2007</v>
      </c>
    </row>
    <row r="5960" spans="19:23" x14ac:dyDescent="0.2">
      <c r="S5960" s="28" t="s">
        <v>198</v>
      </c>
      <c r="T5960" s="5">
        <v>2007</v>
      </c>
      <c r="U5960" s="233">
        <v>39196</v>
      </c>
      <c r="V5960" s="233" t="str">
        <f t="shared" si="191"/>
        <v>0424</v>
      </c>
      <c r="W5960" s="4">
        <f t="shared" si="192"/>
        <v>2007</v>
      </c>
    </row>
    <row r="5961" spans="19:23" x14ac:dyDescent="0.2">
      <c r="S5961" s="28" t="s">
        <v>199</v>
      </c>
      <c r="T5961" s="5">
        <v>2007</v>
      </c>
      <c r="U5961" s="233">
        <v>39197</v>
      </c>
      <c r="V5961" s="233" t="str">
        <f t="shared" si="191"/>
        <v>0425</v>
      </c>
      <c r="W5961" s="4">
        <f t="shared" si="192"/>
        <v>2007</v>
      </c>
    </row>
    <row r="5962" spans="19:23" x14ac:dyDescent="0.2">
      <c r="S5962" s="28" t="s">
        <v>200</v>
      </c>
      <c r="T5962" s="5">
        <v>2007</v>
      </c>
      <c r="U5962" s="233">
        <v>39198</v>
      </c>
      <c r="V5962" s="233" t="str">
        <f t="shared" si="191"/>
        <v>0426</v>
      </c>
      <c r="W5962" s="4">
        <f t="shared" si="192"/>
        <v>2007</v>
      </c>
    </row>
    <row r="5963" spans="19:23" x14ac:dyDescent="0.2">
      <c r="S5963" s="28" t="s">
        <v>201</v>
      </c>
      <c r="T5963" s="5">
        <v>2007</v>
      </c>
      <c r="U5963" s="233">
        <v>39199</v>
      </c>
      <c r="V5963" s="233" t="str">
        <f t="shared" si="191"/>
        <v>0427</v>
      </c>
      <c r="W5963" s="4">
        <f t="shared" si="192"/>
        <v>2007</v>
      </c>
    </row>
    <row r="5964" spans="19:23" x14ac:dyDescent="0.2">
      <c r="S5964" s="28" t="s">
        <v>202</v>
      </c>
      <c r="T5964" s="5">
        <v>2007</v>
      </c>
      <c r="U5964" s="233">
        <v>39200</v>
      </c>
      <c r="V5964" s="233" t="str">
        <f t="shared" si="191"/>
        <v>0428</v>
      </c>
      <c r="W5964" s="4">
        <f t="shared" si="192"/>
        <v>2007</v>
      </c>
    </row>
    <row r="5965" spans="19:23" x14ac:dyDescent="0.2">
      <c r="S5965" s="28" t="s">
        <v>203</v>
      </c>
      <c r="T5965" s="5">
        <v>2007</v>
      </c>
      <c r="U5965" s="233">
        <v>39201</v>
      </c>
      <c r="V5965" s="233" t="str">
        <f t="shared" si="191"/>
        <v>0429</v>
      </c>
      <c r="W5965" s="4">
        <f t="shared" si="192"/>
        <v>2007</v>
      </c>
    </row>
    <row r="5966" spans="19:23" x14ac:dyDescent="0.2">
      <c r="S5966" s="28" t="s">
        <v>204</v>
      </c>
      <c r="T5966" s="5">
        <v>2007</v>
      </c>
      <c r="U5966" s="233">
        <v>39202</v>
      </c>
      <c r="V5966" s="233" t="str">
        <f t="shared" si="191"/>
        <v>0430</v>
      </c>
      <c r="W5966" s="4">
        <f t="shared" si="192"/>
        <v>2007</v>
      </c>
    </row>
    <row r="5967" spans="19:23" x14ac:dyDescent="0.2">
      <c r="S5967" s="28" t="s">
        <v>205</v>
      </c>
      <c r="T5967" s="5">
        <v>2007</v>
      </c>
      <c r="U5967" s="233">
        <v>39203</v>
      </c>
      <c r="V5967" s="233" t="str">
        <f t="shared" si="191"/>
        <v>0501</v>
      </c>
      <c r="W5967" s="4">
        <f t="shared" si="192"/>
        <v>2007</v>
      </c>
    </row>
    <row r="5968" spans="19:23" x14ac:dyDescent="0.2">
      <c r="S5968" s="28" t="s">
        <v>206</v>
      </c>
      <c r="T5968" s="5">
        <v>2007</v>
      </c>
      <c r="U5968" s="233">
        <v>39204</v>
      </c>
      <c r="V5968" s="233" t="str">
        <f t="shared" si="191"/>
        <v>0502</v>
      </c>
      <c r="W5968" s="4">
        <f t="shared" si="192"/>
        <v>2007</v>
      </c>
    </row>
    <row r="5969" spans="19:23" x14ac:dyDescent="0.2">
      <c r="S5969" s="28" t="s">
        <v>207</v>
      </c>
      <c r="T5969" s="5">
        <v>2007</v>
      </c>
      <c r="U5969" s="233">
        <v>39205</v>
      </c>
      <c r="V5969" s="233" t="str">
        <f t="shared" si="191"/>
        <v>0503</v>
      </c>
      <c r="W5969" s="4">
        <f t="shared" si="192"/>
        <v>2007</v>
      </c>
    </row>
    <row r="5970" spans="19:23" x14ac:dyDescent="0.2">
      <c r="S5970" s="28" t="s">
        <v>208</v>
      </c>
      <c r="T5970" s="5">
        <v>2007</v>
      </c>
      <c r="U5970" s="233">
        <v>39206</v>
      </c>
      <c r="V5970" s="233" t="str">
        <f t="shared" si="191"/>
        <v>0504</v>
      </c>
      <c r="W5970" s="4">
        <f t="shared" si="192"/>
        <v>2007</v>
      </c>
    </row>
    <row r="5971" spans="19:23" x14ac:dyDescent="0.2">
      <c r="S5971" s="28" t="s">
        <v>209</v>
      </c>
      <c r="T5971" s="5">
        <v>2007</v>
      </c>
      <c r="U5971" s="233">
        <v>39207</v>
      </c>
      <c r="V5971" s="233" t="str">
        <f t="shared" si="191"/>
        <v>0505</v>
      </c>
      <c r="W5971" s="4">
        <f t="shared" si="192"/>
        <v>2007</v>
      </c>
    </row>
    <row r="5972" spans="19:23" x14ac:dyDescent="0.2">
      <c r="S5972" s="28" t="s">
        <v>210</v>
      </c>
      <c r="T5972" s="5">
        <v>2007</v>
      </c>
      <c r="U5972" s="233">
        <v>39208</v>
      </c>
      <c r="V5972" s="233" t="str">
        <f t="shared" si="191"/>
        <v>0506</v>
      </c>
      <c r="W5972" s="4">
        <f t="shared" si="192"/>
        <v>2007</v>
      </c>
    </row>
    <row r="5973" spans="19:23" x14ac:dyDescent="0.2">
      <c r="S5973" s="28" t="s">
        <v>211</v>
      </c>
      <c r="T5973" s="5">
        <v>2007</v>
      </c>
      <c r="U5973" s="233">
        <v>39209</v>
      </c>
      <c r="V5973" s="233" t="str">
        <f t="shared" si="191"/>
        <v>0507</v>
      </c>
      <c r="W5973" s="4">
        <f t="shared" si="192"/>
        <v>2007</v>
      </c>
    </row>
    <row r="5974" spans="19:23" x14ac:dyDescent="0.2">
      <c r="S5974" s="28" t="s">
        <v>212</v>
      </c>
      <c r="T5974" s="5">
        <v>2007</v>
      </c>
      <c r="U5974" s="233">
        <v>39210</v>
      </c>
      <c r="V5974" s="233" t="str">
        <f t="shared" si="191"/>
        <v>0508</v>
      </c>
      <c r="W5974" s="4">
        <f t="shared" si="192"/>
        <v>2007</v>
      </c>
    </row>
    <row r="5975" spans="19:23" x14ac:dyDescent="0.2">
      <c r="S5975" s="28" t="s">
        <v>213</v>
      </c>
      <c r="T5975" s="5">
        <v>2007</v>
      </c>
      <c r="U5975" s="233">
        <v>39211</v>
      </c>
      <c r="V5975" s="233" t="str">
        <f t="shared" si="191"/>
        <v>0509</v>
      </c>
      <c r="W5975" s="4">
        <f t="shared" si="192"/>
        <v>2007</v>
      </c>
    </row>
    <row r="5976" spans="19:23" x14ac:dyDescent="0.2">
      <c r="S5976" s="28" t="s">
        <v>214</v>
      </c>
      <c r="T5976" s="5">
        <v>2007</v>
      </c>
      <c r="U5976" s="233">
        <v>39212</v>
      </c>
      <c r="V5976" s="233" t="str">
        <f t="shared" si="191"/>
        <v>0510</v>
      </c>
      <c r="W5976" s="4">
        <f t="shared" si="192"/>
        <v>2007</v>
      </c>
    </row>
    <row r="5977" spans="19:23" x14ac:dyDescent="0.2">
      <c r="S5977" s="28" t="s">
        <v>215</v>
      </c>
      <c r="T5977" s="5">
        <v>2007</v>
      </c>
      <c r="U5977" s="233">
        <v>39213</v>
      </c>
      <c r="V5977" s="233" t="str">
        <f t="shared" si="191"/>
        <v>0511</v>
      </c>
      <c r="W5977" s="4">
        <f t="shared" si="192"/>
        <v>2007</v>
      </c>
    </row>
    <row r="5978" spans="19:23" x14ac:dyDescent="0.2">
      <c r="S5978" s="28" t="s">
        <v>216</v>
      </c>
      <c r="T5978" s="5">
        <v>2007</v>
      </c>
      <c r="U5978" s="233">
        <v>39214</v>
      </c>
      <c r="V5978" s="233" t="str">
        <f t="shared" si="191"/>
        <v>0512</v>
      </c>
      <c r="W5978" s="4">
        <f t="shared" si="192"/>
        <v>2007</v>
      </c>
    </row>
    <row r="5979" spans="19:23" x14ac:dyDescent="0.2">
      <c r="S5979" s="28" t="s">
        <v>217</v>
      </c>
      <c r="T5979" s="5">
        <v>2007</v>
      </c>
      <c r="U5979" s="233">
        <v>39215</v>
      </c>
      <c r="V5979" s="233" t="str">
        <f t="shared" si="191"/>
        <v>0513</v>
      </c>
      <c r="W5979" s="4">
        <f t="shared" si="192"/>
        <v>2007</v>
      </c>
    </row>
    <row r="5980" spans="19:23" x14ac:dyDescent="0.2">
      <c r="S5980" s="28" t="s">
        <v>218</v>
      </c>
      <c r="T5980" s="5">
        <v>2007</v>
      </c>
      <c r="U5980" s="233">
        <v>39216</v>
      </c>
      <c r="V5980" s="233" t="str">
        <f t="shared" si="191"/>
        <v>0514</v>
      </c>
      <c r="W5980" s="4">
        <f t="shared" si="192"/>
        <v>2007</v>
      </c>
    </row>
    <row r="5981" spans="19:23" x14ac:dyDescent="0.2">
      <c r="S5981" s="28" t="s">
        <v>219</v>
      </c>
      <c r="T5981" s="5">
        <v>2007</v>
      </c>
      <c r="U5981" s="233">
        <v>39217</v>
      </c>
      <c r="V5981" s="233" t="str">
        <f t="shared" si="191"/>
        <v>0515</v>
      </c>
      <c r="W5981" s="4">
        <f t="shared" si="192"/>
        <v>2007</v>
      </c>
    </row>
    <row r="5982" spans="19:23" x14ac:dyDescent="0.2">
      <c r="S5982" s="28" t="s">
        <v>220</v>
      </c>
      <c r="T5982" s="5">
        <v>2007</v>
      </c>
      <c r="U5982" s="233">
        <v>39218</v>
      </c>
      <c r="V5982" s="233" t="str">
        <f t="shared" si="191"/>
        <v>0516</v>
      </c>
      <c r="W5982" s="4">
        <f t="shared" si="192"/>
        <v>2007</v>
      </c>
    </row>
    <row r="5983" spans="19:23" x14ac:dyDescent="0.2">
      <c r="S5983" s="28" t="s">
        <v>221</v>
      </c>
      <c r="T5983" s="5">
        <v>2007</v>
      </c>
      <c r="U5983" s="233">
        <v>39219</v>
      </c>
      <c r="V5983" s="233" t="str">
        <f t="shared" si="191"/>
        <v>0517</v>
      </c>
      <c r="W5983" s="4">
        <f t="shared" si="192"/>
        <v>2007</v>
      </c>
    </row>
    <row r="5984" spans="19:23" x14ac:dyDescent="0.2">
      <c r="S5984" s="28" t="s">
        <v>222</v>
      </c>
      <c r="T5984" s="5">
        <v>2007</v>
      </c>
      <c r="U5984" s="233">
        <v>39220</v>
      </c>
      <c r="V5984" s="233" t="str">
        <f t="shared" si="191"/>
        <v>0518</v>
      </c>
      <c r="W5984" s="4">
        <f t="shared" si="192"/>
        <v>2007</v>
      </c>
    </row>
    <row r="5985" spans="19:23" x14ac:dyDescent="0.2">
      <c r="S5985" s="28" t="s">
        <v>223</v>
      </c>
      <c r="T5985" s="5">
        <v>2007</v>
      </c>
      <c r="U5985" s="233">
        <v>39221</v>
      </c>
      <c r="V5985" s="233" t="str">
        <f t="shared" si="191"/>
        <v>0519</v>
      </c>
      <c r="W5985" s="4">
        <f t="shared" si="192"/>
        <v>2007</v>
      </c>
    </row>
    <row r="5986" spans="19:23" x14ac:dyDescent="0.2">
      <c r="S5986" s="28" t="s">
        <v>224</v>
      </c>
      <c r="T5986" s="5">
        <v>2007</v>
      </c>
      <c r="U5986" s="233">
        <v>39222</v>
      </c>
      <c r="V5986" s="233" t="str">
        <f t="shared" si="191"/>
        <v>0520</v>
      </c>
      <c r="W5986" s="4">
        <f t="shared" si="192"/>
        <v>2007</v>
      </c>
    </row>
    <row r="5987" spans="19:23" x14ac:dyDescent="0.2">
      <c r="S5987" s="28" t="s">
        <v>225</v>
      </c>
      <c r="T5987" s="5">
        <v>2007</v>
      </c>
      <c r="U5987" s="233">
        <v>39223</v>
      </c>
      <c r="V5987" s="233" t="str">
        <f t="shared" si="191"/>
        <v>0521</v>
      </c>
      <c r="W5987" s="4">
        <f t="shared" si="192"/>
        <v>2007</v>
      </c>
    </row>
    <row r="5988" spans="19:23" x14ac:dyDescent="0.2">
      <c r="S5988" s="28" t="s">
        <v>226</v>
      </c>
      <c r="T5988" s="5">
        <v>2007</v>
      </c>
      <c r="U5988" s="233">
        <v>39224</v>
      </c>
      <c r="V5988" s="233" t="str">
        <f t="shared" si="191"/>
        <v>0522</v>
      </c>
      <c r="W5988" s="4">
        <f t="shared" si="192"/>
        <v>2007</v>
      </c>
    </row>
    <row r="5989" spans="19:23" x14ac:dyDescent="0.2">
      <c r="S5989" s="28" t="s">
        <v>227</v>
      </c>
      <c r="T5989" s="5">
        <v>2007</v>
      </c>
      <c r="U5989" s="233">
        <v>39225</v>
      </c>
      <c r="V5989" s="233" t="str">
        <f t="shared" si="191"/>
        <v>0523</v>
      </c>
      <c r="W5989" s="4">
        <f t="shared" si="192"/>
        <v>2007</v>
      </c>
    </row>
    <row r="5990" spans="19:23" x14ac:dyDescent="0.2">
      <c r="S5990" s="28" t="s">
        <v>228</v>
      </c>
      <c r="T5990" s="5">
        <v>2007</v>
      </c>
      <c r="U5990" s="233">
        <v>39226</v>
      </c>
      <c r="V5990" s="233" t="str">
        <f t="shared" si="191"/>
        <v>0524</v>
      </c>
      <c r="W5990" s="4">
        <f t="shared" si="192"/>
        <v>2007</v>
      </c>
    </row>
    <row r="5991" spans="19:23" x14ac:dyDescent="0.2">
      <c r="S5991" s="28" t="s">
        <v>229</v>
      </c>
      <c r="T5991" s="5">
        <v>2007</v>
      </c>
      <c r="U5991" s="233">
        <v>39227</v>
      </c>
      <c r="V5991" s="233" t="str">
        <f t="shared" si="191"/>
        <v>0525</v>
      </c>
      <c r="W5991" s="4">
        <f t="shared" si="192"/>
        <v>2007</v>
      </c>
    </row>
    <row r="5992" spans="19:23" x14ac:dyDescent="0.2">
      <c r="S5992" s="28" t="s">
        <v>230</v>
      </c>
      <c r="T5992" s="5">
        <v>2007</v>
      </c>
      <c r="U5992" s="233">
        <v>39228</v>
      </c>
      <c r="V5992" s="233" t="str">
        <f t="shared" si="191"/>
        <v>0526</v>
      </c>
      <c r="W5992" s="4">
        <f t="shared" si="192"/>
        <v>2007</v>
      </c>
    </row>
    <row r="5993" spans="19:23" x14ac:dyDescent="0.2">
      <c r="S5993" s="28" t="s">
        <v>231</v>
      </c>
      <c r="T5993" s="5">
        <v>2007</v>
      </c>
      <c r="U5993" s="233">
        <v>39229</v>
      </c>
      <c r="V5993" s="233" t="str">
        <f t="shared" si="191"/>
        <v>0527</v>
      </c>
      <c r="W5993" s="4">
        <f t="shared" si="192"/>
        <v>2007</v>
      </c>
    </row>
    <row r="5994" spans="19:23" x14ac:dyDescent="0.2">
      <c r="S5994" s="28" t="s">
        <v>232</v>
      </c>
      <c r="T5994" s="5">
        <v>2007</v>
      </c>
      <c r="U5994" s="233">
        <v>39230</v>
      </c>
      <c r="V5994" s="233" t="str">
        <f t="shared" si="191"/>
        <v>0528</v>
      </c>
      <c r="W5994" s="4">
        <f t="shared" si="192"/>
        <v>2007</v>
      </c>
    </row>
    <row r="5995" spans="19:23" x14ac:dyDescent="0.2">
      <c r="S5995" s="28" t="s">
        <v>233</v>
      </c>
      <c r="T5995" s="5">
        <v>2007</v>
      </c>
      <c r="U5995" s="233">
        <v>39231</v>
      </c>
      <c r="V5995" s="233" t="str">
        <f t="shared" si="191"/>
        <v>0529</v>
      </c>
      <c r="W5995" s="4">
        <f t="shared" si="192"/>
        <v>2007</v>
      </c>
    </row>
    <row r="5996" spans="19:23" x14ac:dyDescent="0.2">
      <c r="S5996" s="28" t="s">
        <v>234</v>
      </c>
      <c r="T5996" s="5">
        <v>2007</v>
      </c>
      <c r="U5996" s="233">
        <v>39232</v>
      </c>
      <c r="V5996" s="233" t="str">
        <f t="shared" si="191"/>
        <v>0530</v>
      </c>
      <c r="W5996" s="4">
        <f t="shared" si="192"/>
        <v>2007</v>
      </c>
    </row>
    <row r="5997" spans="19:23" x14ac:dyDescent="0.2">
      <c r="S5997" s="28" t="s">
        <v>235</v>
      </c>
      <c r="T5997" s="5">
        <v>2007</v>
      </c>
      <c r="U5997" s="233">
        <v>39233</v>
      </c>
      <c r="V5997" s="233" t="str">
        <f t="shared" si="191"/>
        <v>0531</v>
      </c>
      <c r="W5997" s="4">
        <f t="shared" si="192"/>
        <v>2007</v>
      </c>
    </row>
    <row r="5998" spans="19:23" x14ac:dyDescent="0.2">
      <c r="S5998" s="28" t="s">
        <v>236</v>
      </c>
      <c r="T5998" s="5">
        <v>2007</v>
      </c>
      <c r="U5998" s="233">
        <v>39234</v>
      </c>
      <c r="V5998" s="233" t="str">
        <f t="shared" si="191"/>
        <v>0601</v>
      </c>
      <c r="W5998" s="4">
        <f t="shared" si="192"/>
        <v>2007</v>
      </c>
    </row>
    <row r="5999" spans="19:23" x14ac:dyDescent="0.2">
      <c r="S5999" s="28" t="s">
        <v>237</v>
      </c>
      <c r="T5999" s="5">
        <v>2007</v>
      </c>
      <c r="U5999" s="233">
        <v>39235</v>
      </c>
      <c r="V5999" s="233" t="str">
        <f t="shared" si="191"/>
        <v>0602</v>
      </c>
      <c r="W5999" s="4">
        <f t="shared" si="192"/>
        <v>2007</v>
      </c>
    </row>
    <row r="6000" spans="19:23" x14ac:dyDescent="0.2">
      <c r="S6000" s="28" t="s">
        <v>238</v>
      </c>
      <c r="T6000" s="5">
        <v>2007</v>
      </c>
      <c r="U6000" s="233">
        <v>39236</v>
      </c>
      <c r="V6000" s="233" t="str">
        <f t="shared" si="191"/>
        <v>0603</v>
      </c>
      <c r="W6000" s="4">
        <f t="shared" si="192"/>
        <v>2007</v>
      </c>
    </row>
    <row r="6001" spans="19:23" x14ac:dyDescent="0.2">
      <c r="S6001" s="28" t="s">
        <v>239</v>
      </c>
      <c r="T6001" s="5">
        <v>2007</v>
      </c>
      <c r="U6001" s="233">
        <v>39237</v>
      </c>
      <c r="V6001" s="233" t="str">
        <f t="shared" si="191"/>
        <v>0604</v>
      </c>
      <c r="W6001" s="4">
        <f t="shared" si="192"/>
        <v>2007</v>
      </c>
    </row>
    <row r="6002" spans="19:23" x14ac:dyDescent="0.2">
      <c r="S6002" s="28" t="s">
        <v>240</v>
      </c>
      <c r="T6002" s="5">
        <v>2007</v>
      </c>
      <c r="U6002" s="233">
        <v>39238</v>
      </c>
      <c r="V6002" s="233" t="str">
        <f t="shared" si="191"/>
        <v>0605</v>
      </c>
      <c r="W6002" s="4">
        <f t="shared" si="192"/>
        <v>2007</v>
      </c>
    </row>
    <row r="6003" spans="19:23" x14ac:dyDescent="0.2">
      <c r="S6003" s="28" t="s">
        <v>241</v>
      </c>
      <c r="T6003" s="5">
        <v>2007</v>
      </c>
      <c r="U6003" s="233">
        <v>39239</v>
      </c>
      <c r="V6003" s="233" t="str">
        <f t="shared" si="191"/>
        <v>0606</v>
      </c>
      <c r="W6003" s="4">
        <f t="shared" si="192"/>
        <v>2007</v>
      </c>
    </row>
    <row r="6004" spans="19:23" x14ac:dyDescent="0.2">
      <c r="S6004" s="28" t="s">
        <v>242</v>
      </c>
      <c r="T6004" s="5">
        <v>2007</v>
      </c>
      <c r="U6004" s="233">
        <v>39240</v>
      </c>
      <c r="V6004" s="233" t="str">
        <f t="shared" si="191"/>
        <v>0607</v>
      </c>
      <c r="W6004" s="4">
        <f t="shared" si="192"/>
        <v>2007</v>
      </c>
    </row>
    <row r="6005" spans="19:23" x14ac:dyDescent="0.2">
      <c r="S6005" s="28" t="s">
        <v>243</v>
      </c>
      <c r="T6005" s="5">
        <v>2007</v>
      </c>
      <c r="U6005" s="233">
        <v>39241</v>
      </c>
      <c r="V6005" s="233" t="str">
        <f t="shared" si="191"/>
        <v>0608</v>
      </c>
      <c r="W6005" s="4">
        <f t="shared" si="192"/>
        <v>2007</v>
      </c>
    </row>
    <row r="6006" spans="19:23" x14ac:dyDescent="0.2">
      <c r="S6006" s="28" t="s">
        <v>244</v>
      </c>
      <c r="T6006" s="5">
        <v>2007</v>
      </c>
      <c r="U6006" s="233">
        <v>39242</v>
      </c>
      <c r="V6006" s="233" t="str">
        <f t="shared" si="191"/>
        <v>0609</v>
      </c>
      <c r="W6006" s="4">
        <f t="shared" si="192"/>
        <v>2007</v>
      </c>
    </row>
    <row r="6007" spans="19:23" x14ac:dyDescent="0.2">
      <c r="S6007" s="28" t="s">
        <v>245</v>
      </c>
      <c r="T6007" s="5">
        <v>2007</v>
      </c>
      <c r="U6007" s="233">
        <v>39243</v>
      </c>
      <c r="V6007" s="233" t="str">
        <f t="shared" si="191"/>
        <v>0610</v>
      </c>
      <c r="W6007" s="4">
        <f t="shared" si="192"/>
        <v>2007</v>
      </c>
    </row>
    <row r="6008" spans="19:23" x14ac:dyDescent="0.2">
      <c r="S6008" s="28" t="s">
        <v>246</v>
      </c>
      <c r="T6008" s="5">
        <v>2007</v>
      </c>
      <c r="U6008" s="233">
        <v>39244</v>
      </c>
      <c r="V6008" s="233" t="str">
        <f t="shared" si="191"/>
        <v>0611</v>
      </c>
      <c r="W6008" s="4">
        <f t="shared" si="192"/>
        <v>2007</v>
      </c>
    </row>
    <row r="6009" spans="19:23" x14ac:dyDescent="0.2">
      <c r="S6009" s="28" t="s">
        <v>247</v>
      </c>
      <c r="T6009" s="5">
        <v>2007</v>
      </c>
      <c r="U6009" s="233">
        <v>39245</v>
      </c>
      <c r="V6009" s="233" t="str">
        <f t="shared" si="191"/>
        <v>0612</v>
      </c>
      <c r="W6009" s="4">
        <f t="shared" si="192"/>
        <v>2007</v>
      </c>
    </row>
    <row r="6010" spans="19:23" x14ac:dyDescent="0.2">
      <c r="S6010" s="28" t="s">
        <v>248</v>
      </c>
      <c r="T6010" s="5">
        <v>2007</v>
      </c>
      <c r="U6010" s="233">
        <v>39246</v>
      </c>
      <c r="V6010" s="233" t="str">
        <f t="shared" si="191"/>
        <v>0613</v>
      </c>
      <c r="W6010" s="4">
        <f t="shared" si="192"/>
        <v>2007</v>
      </c>
    </row>
    <row r="6011" spans="19:23" x14ac:dyDescent="0.2">
      <c r="S6011" s="28" t="s">
        <v>249</v>
      </c>
      <c r="T6011" s="5">
        <v>2007</v>
      </c>
      <c r="U6011" s="233">
        <v>39247</v>
      </c>
      <c r="V6011" s="233" t="str">
        <f t="shared" si="191"/>
        <v>0614</v>
      </c>
      <c r="W6011" s="4">
        <f t="shared" si="192"/>
        <v>2007</v>
      </c>
    </row>
    <row r="6012" spans="19:23" x14ac:dyDescent="0.2">
      <c r="S6012" s="28" t="s">
        <v>250</v>
      </c>
      <c r="T6012" s="5">
        <v>2007</v>
      </c>
      <c r="U6012" s="233">
        <v>39248</v>
      </c>
      <c r="V6012" s="233" t="str">
        <f t="shared" si="191"/>
        <v>0615</v>
      </c>
      <c r="W6012" s="4">
        <f t="shared" si="192"/>
        <v>2007</v>
      </c>
    </row>
    <row r="6013" spans="19:23" x14ac:dyDescent="0.2">
      <c r="S6013" s="28" t="s">
        <v>251</v>
      </c>
      <c r="T6013" s="5">
        <v>2007</v>
      </c>
      <c r="U6013" s="233">
        <v>39249</v>
      </c>
      <c r="V6013" s="233" t="str">
        <f t="shared" si="191"/>
        <v>0616</v>
      </c>
      <c r="W6013" s="4">
        <f t="shared" si="192"/>
        <v>2007</v>
      </c>
    </row>
    <row r="6014" spans="19:23" x14ac:dyDescent="0.2">
      <c r="S6014" s="28" t="s">
        <v>252</v>
      </c>
      <c r="T6014" s="5">
        <v>2007</v>
      </c>
      <c r="U6014" s="233">
        <v>39250</v>
      </c>
      <c r="V6014" s="233" t="str">
        <f t="shared" si="191"/>
        <v>0617</v>
      </c>
      <c r="W6014" s="4">
        <f t="shared" si="192"/>
        <v>2007</v>
      </c>
    </row>
    <row r="6015" spans="19:23" x14ac:dyDescent="0.2">
      <c r="S6015" s="28" t="s">
        <v>253</v>
      </c>
      <c r="T6015" s="5">
        <v>2007</v>
      </c>
      <c r="U6015" s="233">
        <v>39251</v>
      </c>
      <c r="V6015" s="233" t="str">
        <f t="shared" si="191"/>
        <v>0618</v>
      </c>
      <c r="W6015" s="4">
        <f t="shared" si="192"/>
        <v>2007</v>
      </c>
    </row>
    <row r="6016" spans="19:23" x14ac:dyDescent="0.2">
      <c r="S6016" s="28" t="s">
        <v>254</v>
      </c>
      <c r="T6016" s="5">
        <v>2007</v>
      </c>
      <c r="U6016" s="233">
        <v>39252</v>
      </c>
      <c r="V6016" s="233" t="str">
        <f t="shared" si="191"/>
        <v>0619</v>
      </c>
      <c r="W6016" s="4">
        <f t="shared" si="192"/>
        <v>2007</v>
      </c>
    </row>
    <row r="6017" spans="19:23" x14ac:dyDescent="0.2">
      <c r="S6017" s="28" t="s">
        <v>255</v>
      </c>
      <c r="T6017" s="5">
        <v>2007</v>
      </c>
      <c r="U6017" s="233">
        <v>39253</v>
      </c>
      <c r="V6017" s="233" t="str">
        <f t="shared" si="191"/>
        <v>0620</v>
      </c>
      <c r="W6017" s="4">
        <f t="shared" si="192"/>
        <v>2007</v>
      </c>
    </row>
    <row r="6018" spans="19:23" x14ac:dyDescent="0.2">
      <c r="S6018" s="28" t="s">
        <v>256</v>
      </c>
      <c r="T6018" s="5">
        <v>2007</v>
      </c>
      <c r="U6018" s="233">
        <v>39254</v>
      </c>
      <c r="V6018" s="233" t="str">
        <f t="shared" si="191"/>
        <v>0621</v>
      </c>
      <c r="W6018" s="4">
        <f t="shared" si="192"/>
        <v>2007</v>
      </c>
    </row>
    <row r="6019" spans="19:23" x14ac:dyDescent="0.2">
      <c r="S6019" s="28" t="s">
        <v>257</v>
      </c>
      <c r="T6019" s="5">
        <v>2007</v>
      </c>
      <c r="U6019" s="233">
        <v>39255</v>
      </c>
      <c r="V6019" s="233" t="str">
        <f t="shared" si="191"/>
        <v>0622</v>
      </c>
      <c r="W6019" s="4">
        <f t="shared" si="192"/>
        <v>2007</v>
      </c>
    </row>
    <row r="6020" spans="19:23" x14ac:dyDescent="0.2">
      <c r="S6020" s="28" t="s">
        <v>258</v>
      </c>
      <c r="T6020" s="5">
        <v>2007</v>
      </c>
      <c r="U6020" s="233">
        <v>39256</v>
      </c>
      <c r="V6020" s="233" t="str">
        <f t="shared" ref="V6020:V6083" si="193">TEXT(MONTH(U6020),"00") &amp;TEXT(DAY(U6020),"00")</f>
        <v>0623</v>
      </c>
      <c r="W6020" s="4">
        <f t="shared" ref="W6020:W6083" si="194">YEAR(U6020)</f>
        <v>2007</v>
      </c>
    </row>
    <row r="6021" spans="19:23" x14ac:dyDescent="0.2">
      <c r="S6021" s="28" t="s">
        <v>259</v>
      </c>
      <c r="T6021" s="5">
        <v>2007</v>
      </c>
      <c r="U6021" s="233">
        <v>39257</v>
      </c>
      <c r="V6021" s="233" t="str">
        <f t="shared" si="193"/>
        <v>0624</v>
      </c>
      <c r="W6021" s="4">
        <f t="shared" si="194"/>
        <v>2007</v>
      </c>
    </row>
    <row r="6022" spans="19:23" x14ac:dyDescent="0.2">
      <c r="S6022" s="28" t="s">
        <v>260</v>
      </c>
      <c r="T6022" s="5">
        <v>2007</v>
      </c>
      <c r="U6022" s="233">
        <v>39258</v>
      </c>
      <c r="V6022" s="233" t="str">
        <f t="shared" si="193"/>
        <v>0625</v>
      </c>
      <c r="W6022" s="4">
        <f t="shared" si="194"/>
        <v>2007</v>
      </c>
    </row>
    <row r="6023" spans="19:23" x14ac:dyDescent="0.2">
      <c r="S6023" s="28" t="s">
        <v>261</v>
      </c>
      <c r="T6023" s="5">
        <v>2007</v>
      </c>
      <c r="U6023" s="233">
        <v>39259</v>
      </c>
      <c r="V6023" s="233" t="str">
        <f t="shared" si="193"/>
        <v>0626</v>
      </c>
      <c r="W6023" s="4">
        <f t="shared" si="194"/>
        <v>2007</v>
      </c>
    </row>
    <row r="6024" spans="19:23" x14ac:dyDescent="0.2">
      <c r="S6024" s="28" t="s">
        <v>262</v>
      </c>
      <c r="T6024" s="5">
        <v>2007</v>
      </c>
      <c r="U6024" s="233">
        <v>39260</v>
      </c>
      <c r="V6024" s="233" t="str">
        <f t="shared" si="193"/>
        <v>0627</v>
      </c>
      <c r="W6024" s="4">
        <f t="shared" si="194"/>
        <v>2007</v>
      </c>
    </row>
    <row r="6025" spans="19:23" x14ac:dyDescent="0.2">
      <c r="S6025" s="28" t="s">
        <v>263</v>
      </c>
      <c r="T6025" s="5">
        <v>2007</v>
      </c>
      <c r="U6025" s="233">
        <v>39261</v>
      </c>
      <c r="V6025" s="233" t="str">
        <f t="shared" si="193"/>
        <v>0628</v>
      </c>
      <c r="W6025" s="4">
        <f t="shared" si="194"/>
        <v>2007</v>
      </c>
    </row>
    <row r="6026" spans="19:23" x14ac:dyDescent="0.2">
      <c r="S6026" s="28" t="s">
        <v>264</v>
      </c>
      <c r="T6026" s="5">
        <v>2007</v>
      </c>
      <c r="U6026" s="233">
        <v>39262</v>
      </c>
      <c r="V6026" s="233" t="str">
        <f t="shared" si="193"/>
        <v>0629</v>
      </c>
      <c r="W6026" s="4">
        <f t="shared" si="194"/>
        <v>2007</v>
      </c>
    </row>
    <row r="6027" spans="19:23" x14ac:dyDescent="0.2">
      <c r="S6027" s="28" t="s">
        <v>265</v>
      </c>
      <c r="T6027" s="5">
        <v>2007</v>
      </c>
      <c r="U6027" s="233">
        <v>39263</v>
      </c>
      <c r="V6027" s="233" t="str">
        <f t="shared" si="193"/>
        <v>0630</v>
      </c>
      <c r="W6027" s="4">
        <f t="shared" si="194"/>
        <v>2007</v>
      </c>
    </row>
    <row r="6028" spans="19:23" x14ac:dyDescent="0.2">
      <c r="S6028" s="28" t="s">
        <v>266</v>
      </c>
      <c r="T6028" s="5">
        <v>2007</v>
      </c>
      <c r="U6028" s="233">
        <v>39264</v>
      </c>
      <c r="V6028" s="233" t="str">
        <f t="shared" si="193"/>
        <v>0701</v>
      </c>
      <c r="W6028" s="4">
        <f t="shared" si="194"/>
        <v>2007</v>
      </c>
    </row>
    <row r="6029" spans="19:23" x14ac:dyDescent="0.2">
      <c r="S6029" s="28" t="s">
        <v>267</v>
      </c>
      <c r="T6029" s="5">
        <v>2007</v>
      </c>
      <c r="U6029" s="233">
        <v>39265</v>
      </c>
      <c r="V6029" s="233" t="str">
        <f t="shared" si="193"/>
        <v>0702</v>
      </c>
      <c r="W6029" s="4">
        <f t="shared" si="194"/>
        <v>2007</v>
      </c>
    </row>
    <row r="6030" spans="19:23" x14ac:dyDescent="0.2">
      <c r="S6030" s="28" t="s">
        <v>268</v>
      </c>
      <c r="T6030" s="5">
        <v>2007</v>
      </c>
      <c r="U6030" s="233">
        <v>39266</v>
      </c>
      <c r="V6030" s="233" t="str">
        <f t="shared" si="193"/>
        <v>0703</v>
      </c>
      <c r="W6030" s="4">
        <f t="shared" si="194"/>
        <v>2007</v>
      </c>
    </row>
    <row r="6031" spans="19:23" x14ac:dyDescent="0.2">
      <c r="S6031" s="28" t="s">
        <v>269</v>
      </c>
      <c r="T6031" s="5">
        <v>2007</v>
      </c>
      <c r="U6031" s="233">
        <v>39267</v>
      </c>
      <c r="V6031" s="233" t="str">
        <f t="shared" si="193"/>
        <v>0704</v>
      </c>
      <c r="W6031" s="4">
        <f t="shared" si="194"/>
        <v>2007</v>
      </c>
    </row>
    <row r="6032" spans="19:23" x14ac:dyDescent="0.2">
      <c r="S6032" s="28" t="s">
        <v>270</v>
      </c>
      <c r="T6032" s="5">
        <v>2007</v>
      </c>
      <c r="U6032" s="233">
        <v>39268</v>
      </c>
      <c r="V6032" s="233" t="str">
        <f t="shared" si="193"/>
        <v>0705</v>
      </c>
      <c r="W6032" s="4">
        <f t="shared" si="194"/>
        <v>2007</v>
      </c>
    </row>
    <row r="6033" spans="19:23" x14ac:dyDescent="0.2">
      <c r="S6033" s="28" t="s">
        <v>271</v>
      </c>
      <c r="T6033" s="5">
        <v>2007</v>
      </c>
      <c r="U6033" s="233">
        <v>39269</v>
      </c>
      <c r="V6033" s="233" t="str">
        <f t="shared" si="193"/>
        <v>0706</v>
      </c>
      <c r="W6033" s="4">
        <f t="shared" si="194"/>
        <v>2007</v>
      </c>
    </row>
    <row r="6034" spans="19:23" x14ac:dyDescent="0.2">
      <c r="S6034" s="28" t="s">
        <v>272</v>
      </c>
      <c r="T6034" s="5">
        <v>2007</v>
      </c>
      <c r="U6034" s="233">
        <v>39270</v>
      </c>
      <c r="V6034" s="233" t="str">
        <f t="shared" si="193"/>
        <v>0707</v>
      </c>
      <c r="W6034" s="4">
        <f t="shared" si="194"/>
        <v>2007</v>
      </c>
    </row>
    <row r="6035" spans="19:23" x14ac:dyDescent="0.2">
      <c r="S6035" s="28" t="s">
        <v>273</v>
      </c>
      <c r="T6035" s="5">
        <v>2007</v>
      </c>
      <c r="U6035" s="233">
        <v>39271</v>
      </c>
      <c r="V6035" s="233" t="str">
        <f t="shared" si="193"/>
        <v>0708</v>
      </c>
      <c r="W6035" s="4">
        <f t="shared" si="194"/>
        <v>2007</v>
      </c>
    </row>
    <row r="6036" spans="19:23" x14ac:dyDescent="0.2">
      <c r="S6036" s="28" t="s">
        <v>274</v>
      </c>
      <c r="T6036" s="5">
        <v>2007</v>
      </c>
      <c r="U6036" s="233">
        <v>39272</v>
      </c>
      <c r="V6036" s="233" t="str">
        <f t="shared" si="193"/>
        <v>0709</v>
      </c>
      <c r="W6036" s="4">
        <f t="shared" si="194"/>
        <v>2007</v>
      </c>
    </row>
    <row r="6037" spans="19:23" x14ac:dyDescent="0.2">
      <c r="S6037" s="28" t="s">
        <v>275</v>
      </c>
      <c r="T6037" s="5">
        <v>2007</v>
      </c>
      <c r="U6037" s="233">
        <v>39273</v>
      </c>
      <c r="V6037" s="233" t="str">
        <f t="shared" si="193"/>
        <v>0710</v>
      </c>
      <c r="W6037" s="4">
        <f t="shared" si="194"/>
        <v>2007</v>
      </c>
    </row>
    <row r="6038" spans="19:23" x14ac:dyDescent="0.2">
      <c r="S6038" s="28" t="s">
        <v>276</v>
      </c>
      <c r="T6038" s="5">
        <v>2007</v>
      </c>
      <c r="U6038" s="233">
        <v>39274</v>
      </c>
      <c r="V6038" s="233" t="str">
        <f t="shared" si="193"/>
        <v>0711</v>
      </c>
      <c r="W6038" s="4">
        <f t="shared" si="194"/>
        <v>2007</v>
      </c>
    </row>
    <row r="6039" spans="19:23" x14ac:dyDescent="0.2">
      <c r="S6039" s="28" t="s">
        <v>277</v>
      </c>
      <c r="T6039" s="5">
        <v>2007</v>
      </c>
      <c r="U6039" s="233">
        <v>39275</v>
      </c>
      <c r="V6039" s="233" t="str">
        <f t="shared" si="193"/>
        <v>0712</v>
      </c>
      <c r="W6039" s="4">
        <f t="shared" si="194"/>
        <v>2007</v>
      </c>
    </row>
    <row r="6040" spans="19:23" x14ac:dyDescent="0.2">
      <c r="S6040" s="28" t="s">
        <v>278</v>
      </c>
      <c r="T6040" s="5">
        <v>2007</v>
      </c>
      <c r="U6040" s="233">
        <v>39276</v>
      </c>
      <c r="V6040" s="233" t="str">
        <f t="shared" si="193"/>
        <v>0713</v>
      </c>
      <c r="W6040" s="4">
        <f t="shared" si="194"/>
        <v>2007</v>
      </c>
    </row>
    <row r="6041" spans="19:23" x14ac:dyDescent="0.2">
      <c r="S6041" s="28" t="s">
        <v>279</v>
      </c>
      <c r="T6041" s="5">
        <v>2007</v>
      </c>
      <c r="U6041" s="233">
        <v>39277</v>
      </c>
      <c r="V6041" s="233" t="str">
        <f t="shared" si="193"/>
        <v>0714</v>
      </c>
      <c r="W6041" s="4">
        <f t="shared" si="194"/>
        <v>2007</v>
      </c>
    </row>
    <row r="6042" spans="19:23" x14ac:dyDescent="0.2">
      <c r="S6042" s="28" t="s">
        <v>280</v>
      </c>
      <c r="T6042" s="5">
        <v>2007</v>
      </c>
      <c r="U6042" s="233">
        <v>39278</v>
      </c>
      <c r="V6042" s="233" t="str">
        <f t="shared" si="193"/>
        <v>0715</v>
      </c>
      <c r="W6042" s="4">
        <f t="shared" si="194"/>
        <v>2007</v>
      </c>
    </row>
    <row r="6043" spans="19:23" x14ac:dyDescent="0.2">
      <c r="S6043" s="28" t="s">
        <v>281</v>
      </c>
      <c r="T6043" s="5">
        <v>2007</v>
      </c>
      <c r="U6043" s="233">
        <v>39279</v>
      </c>
      <c r="V6043" s="233" t="str">
        <f t="shared" si="193"/>
        <v>0716</v>
      </c>
      <c r="W6043" s="4">
        <f t="shared" si="194"/>
        <v>2007</v>
      </c>
    </row>
    <row r="6044" spans="19:23" x14ac:dyDescent="0.2">
      <c r="S6044" s="28" t="s">
        <v>282</v>
      </c>
      <c r="T6044" s="5">
        <v>2007</v>
      </c>
      <c r="U6044" s="233">
        <v>39280</v>
      </c>
      <c r="V6044" s="233" t="str">
        <f t="shared" si="193"/>
        <v>0717</v>
      </c>
      <c r="W6044" s="4">
        <f t="shared" si="194"/>
        <v>2007</v>
      </c>
    </row>
    <row r="6045" spans="19:23" x14ac:dyDescent="0.2">
      <c r="S6045" s="28" t="s">
        <v>283</v>
      </c>
      <c r="T6045" s="5">
        <v>2007</v>
      </c>
      <c r="U6045" s="233">
        <v>39281</v>
      </c>
      <c r="V6045" s="233" t="str">
        <f t="shared" si="193"/>
        <v>0718</v>
      </c>
      <c r="W6045" s="4">
        <f t="shared" si="194"/>
        <v>2007</v>
      </c>
    </row>
    <row r="6046" spans="19:23" x14ac:dyDescent="0.2">
      <c r="S6046" s="28" t="s">
        <v>284</v>
      </c>
      <c r="T6046" s="5">
        <v>2007</v>
      </c>
      <c r="U6046" s="233">
        <v>39282</v>
      </c>
      <c r="V6046" s="233" t="str">
        <f t="shared" si="193"/>
        <v>0719</v>
      </c>
      <c r="W6046" s="4">
        <f t="shared" si="194"/>
        <v>2007</v>
      </c>
    </row>
    <row r="6047" spans="19:23" x14ac:dyDescent="0.2">
      <c r="S6047" s="28" t="s">
        <v>285</v>
      </c>
      <c r="T6047" s="5">
        <v>2007</v>
      </c>
      <c r="U6047" s="233">
        <v>39283</v>
      </c>
      <c r="V6047" s="233" t="str">
        <f t="shared" si="193"/>
        <v>0720</v>
      </c>
      <c r="W6047" s="4">
        <f t="shared" si="194"/>
        <v>2007</v>
      </c>
    </row>
    <row r="6048" spans="19:23" x14ac:dyDescent="0.2">
      <c r="S6048" s="28" t="s">
        <v>286</v>
      </c>
      <c r="T6048" s="5">
        <v>2007</v>
      </c>
      <c r="U6048" s="233">
        <v>39284</v>
      </c>
      <c r="V6048" s="233" t="str">
        <f t="shared" si="193"/>
        <v>0721</v>
      </c>
      <c r="W6048" s="4">
        <f t="shared" si="194"/>
        <v>2007</v>
      </c>
    </row>
    <row r="6049" spans="19:23" x14ac:dyDescent="0.2">
      <c r="S6049" s="28" t="s">
        <v>287</v>
      </c>
      <c r="T6049" s="5">
        <v>2007</v>
      </c>
      <c r="U6049" s="233">
        <v>39285</v>
      </c>
      <c r="V6049" s="233" t="str">
        <f t="shared" si="193"/>
        <v>0722</v>
      </c>
      <c r="W6049" s="4">
        <f t="shared" si="194"/>
        <v>2007</v>
      </c>
    </row>
    <row r="6050" spans="19:23" x14ac:dyDescent="0.2">
      <c r="S6050" s="28" t="s">
        <v>288</v>
      </c>
      <c r="T6050" s="5">
        <v>2007</v>
      </c>
      <c r="U6050" s="233">
        <v>39286</v>
      </c>
      <c r="V6050" s="233" t="str">
        <f t="shared" si="193"/>
        <v>0723</v>
      </c>
      <c r="W6050" s="4">
        <f t="shared" si="194"/>
        <v>2007</v>
      </c>
    </row>
    <row r="6051" spans="19:23" x14ac:dyDescent="0.2">
      <c r="S6051" s="28" t="s">
        <v>289</v>
      </c>
      <c r="T6051" s="5">
        <v>2007</v>
      </c>
      <c r="U6051" s="233">
        <v>39287</v>
      </c>
      <c r="V6051" s="233" t="str">
        <f t="shared" si="193"/>
        <v>0724</v>
      </c>
      <c r="W6051" s="4">
        <f t="shared" si="194"/>
        <v>2007</v>
      </c>
    </row>
    <row r="6052" spans="19:23" x14ac:dyDescent="0.2">
      <c r="S6052" s="28" t="s">
        <v>290</v>
      </c>
      <c r="T6052" s="5">
        <v>2007</v>
      </c>
      <c r="U6052" s="233">
        <v>39288</v>
      </c>
      <c r="V6052" s="233" t="str">
        <f t="shared" si="193"/>
        <v>0725</v>
      </c>
      <c r="W6052" s="4">
        <f t="shared" si="194"/>
        <v>2007</v>
      </c>
    </row>
    <row r="6053" spans="19:23" x14ac:dyDescent="0.2">
      <c r="S6053" s="28" t="s">
        <v>291</v>
      </c>
      <c r="T6053" s="5">
        <v>2007</v>
      </c>
      <c r="U6053" s="233">
        <v>39289</v>
      </c>
      <c r="V6053" s="233" t="str">
        <f t="shared" si="193"/>
        <v>0726</v>
      </c>
      <c r="W6053" s="4">
        <f t="shared" si="194"/>
        <v>2007</v>
      </c>
    </row>
    <row r="6054" spans="19:23" x14ac:dyDescent="0.2">
      <c r="S6054" s="28" t="s">
        <v>292</v>
      </c>
      <c r="T6054" s="5">
        <v>2007</v>
      </c>
      <c r="U6054" s="233">
        <v>39290</v>
      </c>
      <c r="V6054" s="233" t="str">
        <f t="shared" si="193"/>
        <v>0727</v>
      </c>
      <c r="W6054" s="4">
        <f t="shared" si="194"/>
        <v>2007</v>
      </c>
    </row>
    <row r="6055" spans="19:23" x14ac:dyDescent="0.2">
      <c r="S6055" s="28" t="s">
        <v>293</v>
      </c>
      <c r="T6055" s="5">
        <v>2007</v>
      </c>
      <c r="U6055" s="233">
        <v>39291</v>
      </c>
      <c r="V6055" s="233" t="str">
        <f t="shared" si="193"/>
        <v>0728</v>
      </c>
      <c r="W6055" s="4">
        <f t="shared" si="194"/>
        <v>2007</v>
      </c>
    </row>
    <row r="6056" spans="19:23" x14ac:dyDescent="0.2">
      <c r="S6056" s="28" t="s">
        <v>294</v>
      </c>
      <c r="T6056" s="5">
        <v>2007</v>
      </c>
      <c r="U6056" s="233">
        <v>39292</v>
      </c>
      <c r="V6056" s="233" t="str">
        <f t="shared" si="193"/>
        <v>0729</v>
      </c>
      <c r="W6056" s="4">
        <f t="shared" si="194"/>
        <v>2007</v>
      </c>
    </row>
    <row r="6057" spans="19:23" x14ac:dyDescent="0.2">
      <c r="S6057" s="28" t="s">
        <v>295</v>
      </c>
      <c r="T6057" s="5">
        <v>2007</v>
      </c>
      <c r="U6057" s="233">
        <v>39293</v>
      </c>
      <c r="V6057" s="233" t="str">
        <f t="shared" si="193"/>
        <v>0730</v>
      </c>
      <c r="W6057" s="4">
        <f t="shared" si="194"/>
        <v>2007</v>
      </c>
    </row>
    <row r="6058" spans="19:23" x14ac:dyDescent="0.2">
      <c r="S6058" s="28" t="s">
        <v>296</v>
      </c>
      <c r="T6058" s="5">
        <v>2007</v>
      </c>
      <c r="U6058" s="233">
        <v>39294</v>
      </c>
      <c r="V6058" s="233" t="str">
        <f t="shared" si="193"/>
        <v>0731</v>
      </c>
      <c r="W6058" s="4">
        <f t="shared" si="194"/>
        <v>2007</v>
      </c>
    </row>
    <row r="6059" spans="19:23" x14ac:dyDescent="0.2">
      <c r="S6059" s="28" t="s">
        <v>297</v>
      </c>
      <c r="T6059" s="5">
        <v>2007</v>
      </c>
      <c r="U6059" s="233">
        <v>39295</v>
      </c>
      <c r="V6059" s="233" t="str">
        <f t="shared" si="193"/>
        <v>0801</v>
      </c>
      <c r="W6059" s="4">
        <f t="shared" si="194"/>
        <v>2007</v>
      </c>
    </row>
    <row r="6060" spans="19:23" x14ac:dyDescent="0.2">
      <c r="S6060" s="28" t="s">
        <v>298</v>
      </c>
      <c r="T6060" s="5">
        <v>2007</v>
      </c>
      <c r="U6060" s="233">
        <v>39296</v>
      </c>
      <c r="V6060" s="233" t="str">
        <f t="shared" si="193"/>
        <v>0802</v>
      </c>
      <c r="W6060" s="4">
        <f t="shared" si="194"/>
        <v>2007</v>
      </c>
    </row>
    <row r="6061" spans="19:23" x14ac:dyDescent="0.2">
      <c r="S6061" s="28" t="s">
        <v>299</v>
      </c>
      <c r="T6061" s="5">
        <v>2007</v>
      </c>
      <c r="U6061" s="233">
        <v>39297</v>
      </c>
      <c r="V6061" s="233" t="str">
        <f t="shared" si="193"/>
        <v>0803</v>
      </c>
      <c r="W6061" s="4">
        <f t="shared" si="194"/>
        <v>2007</v>
      </c>
    </row>
    <row r="6062" spans="19:23" x14ac:dyDescent="0.2">
      <c r="S6062" s="28" t="s">
        <v>300</v>
      </c>
      <c r="T6062" s="5">
        <v>2007</v>
      </c>
      <c r="U6062" s="233">
        <v>39298</v>
      </c>
      <c r="V6062" s="233" t="str">
        <f t="shared" si="193"/>
        <v>0804</v>
      </c>
      <c r="W6062" s="4">
        <f t="shared" si="194"/>
        <v>2007</v>
      </c>
    </row>
    <row r="6063" spans="19:23" x14ac:dyDescent="0.2">
      <c r="S6063" s="28" t="s">
        <v>301</v>
      </c>
      <c r="T6063" s="5">
        <v>2007</v>
      </c>
      <c r="U6063" s="233">
        <v>39299</v>
      </c>
      <c r="V6063" s="233" t="str">
        <f t="shared" si="193"/>
        <v>0805</v>
      </c>
      <c r="W6063" s="4">
        <f t="shared" si="194"/>
        <v>2007</v>
      </c>
    </row>
    <row r="6064" spans="19:23" x14ac:dyDescent="0.2">
      <c r="S6064" s="28" t="s">
        <v>302</v>
      </c>
      <c r="T6064" s="5">
        <v>2007</v>
      </c>
      <c r="U6064" s="233">
        <v>39300</v>
      </c>
      <c r="V6064" s="233" t="str">
        <f t="shared" si="193"/>
        <v>0806</v>
      </c>
      <c r="W6064" s="4">
        <f t="shared" si="194"/>
        <v>2007</v>
      </c>
    </row>
    <row r="6065" spans="19:23" x14ac:dyDescent="0.2">
      <c r="S6065" s="28" t="s">
        <v>303</v>
      </c>
      <c r="T6065" s="5">
        <v>2007</v>
      </c>
      <c r="U6065" s="233">
        <v>39301</v>
      </c>
      <c r="V6065" s="233" t="str">
        <f t="shared" si="193"/>
        <v>0807</v>
      </c>
      <c r="W6065" s="4">
        <f t="shared" si="194"/>
        <v>2007</v>
      </c>
    </row>
    <row r="6066" spans="19:23" x14ac:dyDescent="0.2">
      <c r="S6066" s="28" t="s">
        <v>304</v>
      </c>
      <c r="T6066" s="5">
        <v>2007</v>
      </c>
      <c r="U6066" s="233">
        <v>39302</v>
      </c>
      <c r="V6066" s="233" t="str">
        <f t="shared" si="193"/>
        <v>0808</v>
      </c>
      <c r="W6066" s="4">
        <f t="shared" si="194"/>
        <v>2007</v>
      </c>
    </row>
    <row r="6067" spans="19:23" x14ac:dyDescent="0.2">
      <c r="S6067" s="28" t="s">
        <v>305</v>
      </c>
      <c r="T6067" s="5">
        <v>2007</v>
      </c>
      <c r="U6067" s="233">
        <v>39303</v>
      </c>
      <c r="V6067" s="233" t="str">
        <f t="shared" si="193"/>
        <v>0809</v>
      </c>
      <c r="W6067" s="4">
        <f t="shared" si="194"/>
        <v>2007</v>
      </c>
    </row>
    <row r="6068" spans="19:23" x14ac:dyDescent="0.2">
      <c r="S6068" s="28" t="s">
        <v>306</v>
      </c>
      <c r="T6068" s="5">
        <v>2007</v>
      </c>
      <c r="U6068" s="233">
        <v>39304</v>
      </c>
      <c r="V6068" s="233" t="str">
        <f t="shared" si="193"/>
        <v>0810</v>
      </c>
      <c r="W6068" s="4">
        <f t="shared" si="194"/>
        <v>2007</v>
      </c>
    </row>
    <row r="6069" spans="19:23" x14ac:dyDescent="0.2">
      <c r="S6069" s="28" t="s">
        <v>307</v>
      </c>
      <c r="T6069" s="5">
        <v>2007</v>
      </c>
      <c r="U6069" s="233">
        <v>39305</v>
      </c>
      <c r="V6069" s="233" t="str">
        <f t="shared" si="193"/>
        <v>0811</v>
      </c>
      <c r="W6069" s="4">
        <f t="shared" si="194"/>
        <v>2007</v>
      </c>
    </row>
    <row r="6070" spans="19:23" x14ac:dyDescent="0.2">
      <c r="S6070" s="28" t="s">
        <v>308</v>
      </c>
      <c r="T6070" s="5">
        <v>2007</v>
      </c>
      <c r="U6070" s="233">
        <v>39306</v>
      </c>
      <c r="V6070" s="233" t="str">
        <f t="shared" si="193"/>
        <v>0812</v>
      </c>
      <c r="W6070" s="4">
        <f t="shared" si="194"/>
        <v>2007</v>
      </c>
    </row>
    <row r="6071" spans="19:23" x14ac:dyDescent="0.2">
      <c r="S6071" s="28" t="s">
        <v>309</v>
      </c>
      <c r="T6071" s="5">
        <v>2007</v>
      </c>
      <c r="U6071" s="233">
        <v>39307</v>
      </c>
      <c r="V6071" s="233" t="str">
        <f t="shared" si="193"/>
        <v>0813</v>
      </c>
      <c r="W6071" s="4">
        <f t="shared" si="194"/>
        <v>2007</v>
      </c>
    </row>
    <row r="6072" spans="19:23" x14ac:dyDescent="0.2">
      <c r="S6072" s="28" t="s">
        <v>310</v>
      </c>
      <c r="T6072" s="5">
        <v>2007</v>
      </c>
      <c r="U6072" s="233">
        <v>39308</v>
      </c>
      <c r="V6072" s="233" t="str">
        <f t="shared" si="193"/>
        <v>0814</v>
      </c>
      <c r="W6072" s="4">
        <f t="shared" si="194"/>
        <v>2007</v>
      </c>
    </row>
    <row r="6073" spans="19:23" x14ac:dyDescent="0.2">
      <c r="S6073" s="28" t="s">
        <v>311</v>
      </c>
      <c r="T6073" s="5">
        <v>2007</v>
      </c>
      <c r="U6073" s="233">
        <v>39309</v>
      </c>
      <c r="V6073" s="233" t="str">
        <f t="shared" si="193"/>
        <v>0815</v>
      </c>
      <c r="W6073" s="4">
        <f t="shared" si="194"/>
        <v>2007</v>
      </c>
    </row>
    <row r="6074" spans="19:23" x14ac:dyDescent="0.2">
      <c r="S6074" s="28" t="s">
        <v>312</v>
      </c>
      <c r="T6074" s="5">
        <v>2007</v>
      </c>
      <c r="U6074" s="233">
        <v>39310</v>
      </c>
      <c r="V6074" s="233" t="str">
        <f t="shared" si="193"/>
        <v>0816</v>
      </c>
      <c r="W6074" s="4">
        <f t="shared" si="194"/>
        <v>2007</v>
      </c>
    </row>
    <row r="6075" spans="19:23" x14ac:dyDescent="0.2">
      <c r="S6075" s="28" t="s">
        <v>313</v>
      </c>
      <c r="T6075" s="5">
        <v>2007</v>
      </c>
      <c r="U6075" s="233">
        <v>39311</v>
      </c>
      <c r="V6075" s="233" t="str">
        <f t="shared" si="193"/>
        <v>0817</v>
      </c>
      <c r="W6075" s="4">
        <f t="shared" si="194"/>
        <v>2007</v>
      </c>
    </row>
    <row r="6076" spans="19:23" x14ac:dyDescent="0.2">
      <c r="S6076" s="28" t="s">
        <v>314</v>
      </c>
      <c r="T6076" s="5">
        <v>2007</v>
      </c>
      <c r="U6076" s="233">
        <v>39312</v>
      </c>
      <c r="V6076" s="233" t="str">
        <f t="shared" si="193"/>
        <v>0818</v>
      </c>
      <c r="W6076" s="4">
        <f t="shared" si="194"/>
        <v>2007</v>
      </c>
    </row>
    <row r="6077" spans="19:23" x14ac:dyDescent="0.2">
      <c r="S6077" s="28" t="s">
        <v>315</v>
      </c>
      <c r="T6077" s="5">
        <v>2007</v>
      </c>
      <c r="U6077" s="233">
        <v>39313</v>
      </c>
      <c r="V6077" s="233" t="str">
        <f t="shared" si="193"/>
        <v>0819</v>
      </c>
      <c r="W6077" s="4">
        <f t="shared" si="194"/>
        <v>2007</v>
      </c>
    </row>
    <row r="6078" spans="19:23" x14ac:dyDescent="0.2">
      <c r="S6078" s="28" t="s">
        <v>316</v>
      </c>
      <c r="T6078" s="5">
        <v>2007</v>
      </c>
      <c r="U6078" s="233">
        <v>39314</v>
      </c>
      <c r="V6078" s="233" t="str">
        <f t="shared" si="193"/>
        <v>0820</v>
      </c>
      <c r="W6078" s="4">
        <f t="shared" si="194"/>
        <v>2007</v>
      </c>
    </row>
    <row r="6079" spans="19:23" x14ac:dyDescent="0.2">
      <c r="S6079" s="28" t="s">
        <v>317</v>
      </c>
      <c r="T6079" s="5">
        <v>2007</v>
      </c>
      <c r="U6079" s="233">
        <v>39315</v>
      </c>
      <c r="V6079" s="233" t="str">
        <f t="shared" si="193"/>
        <v>0821</v>
      </c>
      <c r="W6079" s="4">
        <f t="shared" si="194"/>
        <v>2007</v>
      </c>
    </row>
    <row r="6080" spans="19:23" x14ac:dyDescent="0.2">
      <c r="S6080" s="28" t="s">
        <v>318</v>
      </c>
      <c r="T6080" s="5">
        <v>2007</v>
      </c>
      <c r="U6080" s="233">
        <v>39316</v>
      </c>
      <c r="V6080" s="233" t="str">
        <f t="shared" si="193"/>
        <v>0822</v>
      </c>
      <c r="W6080" s="4">
        <f t="shared" si="194"/>
        <v>2007</v>
      </c>
    </row>
    <row r="6081" spans="19:23" x14ac:dyDescent="0.2">
      <c r="S6081" s="28" t="s">
        <v>319</v>
      </c>
      <c r="T6081" s="5">
        <v>2007</v>
      </c>
      <c r="U6081" s="233">
        <v>39317</v>
      </c>
      <c r="V6081" s="233" t="str">
        <f t="shared" si="193"/>
        <v>0823</v>
      </c>
      <c r="W6081" s="4">
        <f t="shared" si="194"/>
        <v>2007</v>
      </c>
    </row>
    <row r="6082" spans="19:23" x14ac:dyDescent="0.2">
      <c r="S6082" s="28" t="s">
        <v>320</v>
      </c>
      <c r="T6082" s="5">
        <v>2007</v>
      </c>
      <c r="U6082" s="233">
        <v>39318</v>
      </c>
      <c r="V6082" s="233" t="str">
        <f t="shared" si="193"/>
        <v>0824</v>
      </c>
      <c r="W6082" s="4">
        <f t="shared" si="194"/>
        <v>2007</v>
      </c>
    </row>
    <row r="6083" spans="19:23" x14ac:dyDescent="0.2">
      <c r="S6083" s="28" t="s">
        <v>321</v>
      </c>
      <c r="T6083" s="5">
        <v>2007</v>
      </c>
      <c r="U6083" s="233">
        <v>39319</v>
      </c>
      <c r="V6083" s="233" t="str">
        <f t="shared" si="193"/>
        <v>0825</v>
      </c>
      <c r="W6083" s="4">
        <f t="shared" si="194"/>
        <v>2007</v>
      </c>
    </row>
    <row r="6084" spans="19:23" x14ac:dyDescent="0.2">
      <c r="S6084" s="28" t="s">
        <v>322</v>
      </c>
      <c r="T6084" s="5">
        <v>2007</v>
      </c>
      <c r="U6084" s="233">
        <v>39320</v>
      </c>
      <c r="V6084" s="233" t="str">
        <f t="shared" ref="V6084:V6147" si="195">TEXT(MONTH(U6084),"00") &amp;TEXT(DAY(U6084),"00")</f>
        <v>0826</v>
      </c>
      <c r="W6084" s="4">
        <f t="shared" ref="W6084:W6147" si="196">YEAR(U6084)</f>
        <v>2007</v>
      </c>
    </row>
    <row r="6085" spans="19:23" x14ac:dyDescent="0.2">
      <c r="S6085" s="28" t="s">
        <v>323</v>
      </c>
      <c r="T6085" s="5">
        <v>2007</v>
      </c>
      <c r="U6085" s="233">
        <v>39321</v>
      </c>
      <c r="V6085" s="233" t="str">
        <f t="shared" si="195"/>
        <v>0827</v>
      </c>
      <c r="W6085" s="4">
        <f t="shared" si="196"/>
        <v>2007</v>
      </c>
    </row>
    <row r="6086" spans="19:23" x14ac:dyDescent="0.2">
      <c r="S6086" s="28" t="s">
        <v>324</v>
      </c>
      <c r="T6086" s="5">
        <v>2007</v>
      </c>
      <c r="U6086" s="233">
        <v>39322</v>
      </c>
      <c r="V6086" s="233" t="str">
        <f t="shared" si="195"/>
        <v>0828</v>
      </c>
      <c r="W6086" s="4">
        <f t="shared" si="196"/>
        <v>2007</v>
      </c>
    </row>
    <row r="6087" spans="19:23" x14ac:dyDescent="0.2">
      <c r="S6087" s="28" t="s">
        <v>325</v>
      </c>
      <c r="T6087" s="5">
        <v>2007</v>
      </c>
      <c r="U6087" s="233">
        <v>39323</v>
      </c>
      <c r="V6087" s="233" t="str">
        <f t="shared" si="195"/>
        <v>0829</v>
      </c>
      <c r="W6087" s="4">
        <f t="shared" si="196"/>
        <v>2007</v>
      </c>
    </row>
    <row r="6088" spans="19:23" x14ac:dyDescent="0.2">
      <c r="S6088" s="28" t="s">
        <v>326</v>
      </c>
      <c r="T6088" s="5">
        <v>2007</v>
      </c>
      <c r="U6088" s="233">
        <v>39324</v>
      </c>
      <c r="V6088" s="233" t="str">
        <f t="shared" si="195"/>
        <v>0830</v>
      </c>
      <c r="W6088" s="4">
        <f t="shared" si="196"/>
        <v>2007</v>
      </c>
    </row>
    <row r="6089" spans="19:23" x14ac:dyDescent="0.2">
      <c r="S6089" s="28" t="s">
        <v>327</v>
      </c>
      <c r="T6089" s="5">
        <v>2007</v>
      </c>
      <c r="U6089" s="233">
        <v>39325</v>
      </c>
      <c r="V6089" s="233" t="str">
        <f t="shared" si="195"/>
        <v>0831</v>
      </c>
      <c r="W6089" s="4">
        <f t="shared" si="196"/>
        <v>2007</v>
      </c>
    </row>
    <row r="6090" spans="19:23" x14ac:dyDescent="0.2">
      <c r="S6090" s="28" t="s">
        <v>328</v>
      </c>
      <c r="T6090" s="5">
        <v>2007</v>
      </c>
      <c r="U6090" s="233">
        <v>39326</v>
      </c>
      <c r="V6090" s="233" t="str">
        <f t="shared" si="195"/>
        <v>0901</v>
      </c>
      <c r="W6090" s="4">
        <f t="shared" si="196"/>
        <v>2007</v>
      </c>
    </row>
    <row r="6091" spans="19:23" x14ac:dyDescent="0.2">
      <c r="S6091" s="28" t="s">
        <v>329</v>
      </c>
      <c r="T6091" s="5">
        <v>2007</v>
      </c>
      <c r="U6091" s="233">
        <v>39327</v>
      </c>
      <c r="V6091" s="233" t="str">
        <f t="shared" si="195"/>
        <v>0902</v>
      </c>
      <c r="W6091" s="4">
        <f t="shared" si="196"/>
        <v>2007</v>
      </c>
    </row>
    <row r="6092" spans="19:23" x14ac:dyDescent="0.2">
      <c r="S6092" s="28" t="s">
        <v>330</v>
      </c>
      <c r="T6092" s="5">
        <v>2007</v>
      </c>
      <c r="U6092" s="233">
        <v>39328</v>
      </c>
      <c r="V6092" s="233" t="str">
        <f t="shared" si="195"/>
        <v>0903</v>
      </c>
      <c r="W6092" s="4">
        <f t="shared" si="196"/>
        <v>2007</v>
      </c>
    </row>
    <row r="6093" spans="19:23" x14ac:dyDescent="0.2">
      <c r="S6093" s="28" t="s">
        <v>331</v>
      </c>
      <c r="T6093" s="5">
        <v>2007</v>
      </c>
      <c r="U6093" s="233">
        <v>39329</v>
      </c>
      <c r="V6093" s="233" t="str">
        <f t="shared" si="195"/>
        <v>0904</v>
      </c>
      <c r="W6093" s="4">
        <f t="shared" si="196"/>
        <v>2007</v>
      </c>
    </row>
    <row r="6094" spans="19:23" x14ac:dyDescent="0.2">
      <c r="S6094" s="28" t="s">
        <v>332</v>
      </c>
      <c r="T6094" s="5">
        <v>2007</v>
      </c>
      <c r="U6094" s="233">
        <v>39330</v>
      </c>
      <c r="V6094" s="233" t="str">
        <f t="shared" si="195"/>
        <v>0905</v>
      </c>
      <c r="W6094" s="4">
        <f t="shared" si="196"/>
        <v>2007</v>
      </c>
    </row>
    <row r="6095" spans="19:23" x14ac:dyDescent="0.2">
      <c r="S6095" s="28" t="s">
        <v>333</v>
      </c>
      <c r="T6095" s="5">
        <v>2007</v>
      </c>
      <c r="U6095" s="233">
        <v>39331</v>
      </c>
      <c r="V6095" s="233" t="str">
        <f t="shared" si="195"/>
        <v>0906</v>
      </c>
      <c r="W6095" s="4">
        <f t="shared" si="196"/>
        <v>2007</v>
      </c>
    </row>
    <row r="6096" spans="19:23" x14ac:dyDescent="0.2">
      <c r="S6096" s="28" t="s">
        <v>334</v>
      </c>
      <c r="T6096" s="5">
        <v>2007</v>
      </c>
      <c r="U6096" s="233">
        <v>39332</v>
      </c>
      <c r="V6096" s="233" t="str">
        <f t="shared" si="195"/>
        <v>0907</v>
      </c>
      <c r="W6096" s="4">
        <f t="shared" si="196"/>
        <v>2007</v>
      </c>
    </row>
    <row r="6097" spans="19:23" x14ac:dyDescent="0.2">
      <c r="S6097" s="28" t="s">
        <v>335</v>
      </c>
      <c r="T6097" s="5">
        <v>2007</v>
      </c>
      <c r="U6097" s="233">
        <v>39333</v>
      </c>
      <c r="V6097" s="233" t="str">
        <f t="shared" si="195"/>
        <v>0908</v>
      </c>
      <c r="W6097" s="4">
        <f t="shared" si="196"/>
        <v>2007</v>
      </c>
    </row>
    <row r="6098" spans="19:23" x14ac:dyDescent="0.2">
      <c r="S6098" s="28" t="s">
        <v>336</v>
      </c>
      <c r="T6098" s="5">
        <v>2007</v>
      </c>
      <c r="U6098" s="233">
        <v>39334</v>
      </c>
      <c r="V6098" s="233" t="str">
        <f t="shared" si="195"/>
        <v>0909</v>
      </c>
      <c r="W6098" s="4">
        <f t="shared" si="196"/>
        <v>2007</v>
      </c>
    </row>
    <row r="6099" spans="19:23" x14ac:dyDescent="0.2">
      <c r="S6099" s="28" t="s">
        <v>337</v>
      </c>
      <c r="T6099" s="5">
        <v>2007</v>
      </c>
      <c r="U6099" s="233">
        <v>39335</v>
      </c>
      <c r="V6099" s="233" t="str">
        <f t="shared" si="195"/>
        <v>0910</v>
      </c>
      <c r="W6099" s="4">
        <f t="shared" si="196"/>
        <v>2007</v>
      </c>
    </row>
    <row r="6100" spans="19:23" x14ac:dyDescent="0.2">
      <c r="S6100" s="28" t="s">
        <v>338</v>
      </c>
      <c r="T6100" s="5">
        <v>2007</v>
      </c>
      <c r="U6100" s="233">
        <v>39336</v>
      </c>
      <c r="V6100" s="233" t="str">
        <f t="shared" si="195"/>
        <v>0911</v>
      </c>
      <c r="W6100" s="4">
        <f t="shared" si="196"/>
        <v>2007</v>
      </c>
    </row>
    <row r="6101" spans="19:23" x14ac:dyDescent="0.2">
      <c r="S6101" s="28" t="s">
        <v>339</v>
      </c>
      <c r="T6101" s="5">
        <v>2007</v>
      </c>
      <c r="U6101" s="233">
        <v>39337</v>
      </c>
      <c r="V6101" s="233" t="str">
        <f t="shared" si="195"/>
        <v>0912</v>
      </c>
      <c r="W6101" s="4">
        <f t="shared" si="196"/>
        <v>2007</v>
      </c>
    </row>
    <row r="6102" spans="19:23" x14ac:dyDescent="0.2">
      <c r="S6102" s="28" t="s">
        <v>340</v>
      </c>
      <c r="T6102" s="5">
        <v>2007</v>
      </c>
      <c r="U6102" s="233">
        <v>39338</v>
      </c>
      <c r="V6102" s="233" t="str">
        <f t="shared" si="195"/>
        <v>0913</v>
      </c>
      <c r="W6102" s="4">
        <f t="shared" si="196"/>
        <v>2007</v>
      </c>
    </row>
    <row r="6103" spans="19:23" x14ac:dyDescent="0.2">
      <c r="S6103" s="28" t="s">
        <v>341</v>
      </c>
      <c r="T6103" s="5">
        <v>2007</v>
      </c>
      <c r="U6103" s="233">
        <v>39339</v>
      </c>
      <c r="V6103" s="233" t="str">
        <f t="shared" si="195"/>
        <v>0914</v>
      </c>
      <c r="W6103" s="4">
        <f t="shared" si="196"/>
        <v>2007</v>
      </c>
    </row>
    <row r="6104" spans="19:23" x14ac:dyDescent="0.2">
      <c r="S6104" s="28" t="s">
        <v>342</v>
      </c>
      <c r="T6104" s="5">
        <v>2007</v>
      </c>
      <c r="U6104" s="233">
        <v>39340</v>
      </c>
      <c r="V6104" s="233" t="str">
        <f t="shared" si="195"/>
        <v>0915</v>
      </c>
      <c r="W6104" s="4">
        <f t="shared" si="196"/>
        <v>2007</v>
      </c>
    </row>
    <row r="6105" spans="19:23" x14ac:dyDescent="0.2">
      <c r="S6105" s="28" t="s">
        <v>343</v>
      </c>
      <c r="T6105" s="5">
        <v>2007</v>
      </c>
      <c r="U6105" s="233">
        <v>39341</v>
      </c>
      <c r="V6105" s="233" t="str">
        <f t="shared" si="195"/>
        <v>0916</v>
      </c>
      <c r="W6105" s="4">
        <f t="shared" si="196"/>
        <v>2007</v>
      </c>
    </row>
    <row r="6106" spans="19:23" x14ac:dyDescent="0.2">
      <c r="S6106" s="28" t="s">
        <v>344</v>
      </c>
      <c r="T6106" s="5">
        <v>2007</v>
      </c>
      <c r="U6106" s="233">
        <v>39342</v>
      </c>
      <c r="V6106" s="233" t="str">
        <f t="shared" si="195"/>
        <v>0917</v>
      </c>
      <c r="W6106" s="4">
        <f t="shared" si="196"/>
        <v>2007</v>
      </c>
    </row>
    <row r="6107" spans="19:23" x14ac:dyDescent="0.2">
      <c r="S6107" s="28" t="s">
        <v>345</v>
      </c>
      <c r="T6107" s="5">
        <v>2007</v>
      </c>
      <c r="U6107" s="233">
        <v>39343</v>
      </c>
      <c r="V6107" s="233" t="str">
        <f t="shared" si="195"/>
        <v>0918</v>
      </c>
      <c r="W6107" s="4">
        <f t="shared" si="196"/>
        <v>2007</v>
      </c>
    </row>
    <row r="6108" spans="19:23" x14ac:dyDescent="0.2">
      <c r="S6108" s="28" t="s">
        <v>346</v>
      </c>
      <c r="T6108" s="5">
        <v>2007</v>
      </c>
      <c r="U6108" s="233">
        <v>39344</v>
      </c>
      <c r="V6108" s="233" t="str">
        <f t="shared" si="195"/>
        <v>0919</v>
      </c>
      <c r="W6108" s="4">
        <f t="shared" si="196"/>
        <v>2007</v>
      </c>
    </row>
    <row r="6109" spans="19:23" x14ac:dyDescent="0.2">
      <c r="S6109" s="28" t="s">
        <v>347</v>
      </c>
      <c r="T6109" s="5">
        <v>2007</v>
      </c>
      <c r="U6109" s="233">
        <v>39345</v>
      </c>
      <c r="V6109" s="233" t="str">
        <f t="shared" si="195"/>
        <v>0920</v>
      </c>
      <c r="W6109" s="4">
        <f t="shared" si="196"/>
        <v>2007</v>
      </c>
    </row>
    <row r="6110" spans="19:23" x14ac:dyDescent="0.2">
      <c r="S6110" s="28" t="s">
        <v>348</v>
      </c>
      <c r="T6110" s="5">
        <v>2007</v>
      </c>
      <c r="U6110" s="233">
        <v>39346</v>
      </c>
      <c r="V6110" s="233" t="str">
        <f t="shared" si="195"/>
        <v>0921</v>
      </c>
      <c r="W6110" s="4">
        <f t="shared" si="196"/>
        <v>2007</v>
      </c>
    </row>
    <row r="6111" spans="19:23" x14ac:dyDescent="0.2">
      <c r="S6111" s="28" t="s">
        <v>349</v>
      </c>
      <c r="T6111" s="5">
        <v>2007</v>
      </c>
      <c r="U6111" s="233">
        <v>39347</v>
      </c>
      <c r="V6111" s="233" t="str">
        <f t="shared" si="195"/>
        <v>0922</v>
      </c>
      <c r="W6111" s="4">
        <f t="shared" si="196"/>
        <v>2007</v>
      </c>
    </row>
    <row r="6112" spans="19:23" x14ac:dyDescent="0.2">
      <c r="S6112" s="28" t="s">
        <v>350</v>
      </c>
      <c r="T6112" s="5">
        <v>2007</v>
      </c>
      <c r="U6112" s="233">
        <v>39348</v>
      </c>
      <c r="V6112" s="233" t="str">
        <f t="shared" si="195"/>
        <v>0923</v>
      </c>
      <c r="W6112" s="4">
        <f t="shared" si="196"/>
        <v>2007</v>
      </c>
    </row>
    <row r="6113" spans="19:23" x14ac:dyDescent="0.2">
      <c r="S6113" s="28" t="s">
        <v>351</v>
      </c>
      <c r="T6113" s="5">
        <v>2007</v>
      </c>
      <c r="U6113" s="233">
        <v>39349</v>
      </c>
      <c r="V6113" s="233" t="str">
        <f t="shared" si="195"/>
        <v>0924</v>
      </c>
      <c r="W6113" s="4">
        <f t="shared" si="196"/>
        <v>2007</v>
      </c>
    </row>
    <row r="6114" spans="19:23" x14ac:dyDescent="0.2">
      <c r="S6114" s="28" t="s">
        <v>352</v>
      </c>
      <c r="T6114" s="5">
        <v>2007</v>
      </c>
      <c r="U6114" s="233">
        <v>39350</v>
      </c>
      <c r="V6114" s="233" t="str">
        <f t="shared" si="195"/>
        <v>0925</v>
      </c>
      <c r="W6114" s="4">
        <f t="shared" si="196"/>
        <v>2007</v>
      </c>
    </row>
    <row r="6115" spans="19:23" x14ac:dyDescent="0.2">
      <c r="S6115" s="28" t="s">
        <v>353</v>
      </c>
      <c r="T6115" s="5">
        <v>2007</v>
      </c>
      <c r="U6115" s="233">
        <v>39351</v>
      </c>
      <c r="V6115" s="233" t="str">
        <f t="shared" si="195"/>
        <v>0926</v>
      </c>
      <c r="W6115" s="4">
        <f t="shared" si="196"/>
        <v>2007</v>
      </c>
    </row>
    <row r="6116" spans="19:23" x14ac:dyDescent="0.2">
      <c r="S6116" s="28" t="s">
        <v>354</v>
      </c>
      <c r="T6116" s="5">
        <v>2007</v>
      </c>
      <c r="U6116" s="233">
        <v>39352</v>
      </c>
      <c r="V6116" s="233" t="str">
        <f t="shared" si="195"/>
        <v>0927</v>
      </c>
      <c r="W6116" s="4">
        <f t="shared" si="196"/>
        <v>2007</v>
      </c>
    </row>
    <row r="6117" spans="19:23" x14ac:dyDescent="0.2">
      <c r="S6117" s="28" t="s">
        <v>355</v>
      </c>
      <c r="T6117" s="5">
        <v>2007</v>
      </c>
      <c r="U6117" s="233">
        <v>39353</v>
      </c>
      <c r="V6117" s="233" t="str">
        <f t="shared" si="195"/>
        <v>0928</v>
      </c>
      <c r="W6117" s="4">
        <f t="shared" si="196"/>
        <v>2007</v>
      </c>
    </row>
    <row r="6118" spans="19:23" x14ac:dyDescent="0.2">
      <c r="S6118" s="28" t="s">
        <v>356</v>
      </c>
      <c r="T6118" s="5">
        <v>2007</v>
      </c>
      <c r="U6118" s="233">
        <v>39354</v>
      </c>
      <c r="V6118" s="233" t="str">
        <f t="shared" si="195"/>
        <v>0929</v>
      </c>
      <c r="W6118" s="4">
        <f t="shared" si="196"/>
        <v>2007</v>
      </c>
    </row>
    <row r="6119" spans="19:23" x14ac:dyDescent="0.2">
      <c r="S6119" s="28" t="s">
        <v>357</v>
      </c>
      <c r="T6119" s="5">
        <v>2007</v>
      </c>
      <c r="U6119" s="233">
        <v>39355</v>
      </c>
      <c r="V6119" s="233" t="str">
        <f t="shared" si="195"/>
        <v>0930</v>
      </c>
      <c r="W6119" s="4">
        <f t="shared" si="196"/>
        <v>2007</v>
      </c>
    </row>
    <row r="6120" spans="19:23" x14ac:dyDescent="0.2">
      <c r="S6120" s="28" t="s">
        <v>358</v>
      </c>
      <c r="T6120" s="5">
        <v>2007</v>
      </c>
      <c r="U6120" s="233">
        <v>39356</v>
      </c>
      <c r="V6120" s="233" t="str">
        <f t="shared" si="195"/>
        <v>1001</v>
      </c>
      <c r="W6120" s="4">
        <f t="shared" si="196"/>
        <v>2007</v>
      </c>
    </row>
    <row r="6121" spans="19:23" x14ac:dyDescent="0.2">
      <c r="S6121" s="28" t="s">
        <v>359</v>
      </c>
      <c r="T6121" s="5">
        <v>2007</v>
      </c>
      <c r="U6121" s="233">
        <v>39357</v>
      </c>
      <c r="V6121" s="233" t="str">
        <f t="shared" si="195"/>
        <v>1002</v>
      </c>
      <c r="W6121" s="4">
        <f t="shared" si="196"/>
        <v>2007</v>
      </c>
    </row>
    <row r="6122" spans="19:23" x14ac:dyDescent="0.2">
      <c r="S6122" s="28" t="s">
        <v>360</v>
      </c>
      <c r="T6122" s="5">
        <v>2007</v>
      </c>
      <c r="U6122" s="233">
        <v>39358</v>
      </c>
      <c r="V6122" s="233" t="str">
        <f t="shared" si="195"/>
        <v>1003</v>
      </c>
      <c r="W6122" s="4">
        <f t="shared" si="196"/>
        <v>2007</v>
      </c>
    </row>
    <row r="6123" spans="19:23" x14ac:dyDescent="0.2">
      <c r="S6123" s="28" t="s">
        <v>361</v>
      </c>
      <c r="T6123" s="5">
        <v>2007</v>
      </c>
      <c r="U6123" s="233">
        <v>39359</v>
      </c>
      <c r="V6123" s="233" t="str">
        <f t="shared" si="195"/>
        <v>1004</v>
      </c>
      <c r="W6123" s="4">
        <f t="shared" si="196"/>
        <v>2007</v>
      </c>
    </row>
    <row r="6124" spans="19:23" x14ac:dyDescent="0.2">
      <c r="S6124" s="28" t="s">
        <v>362</v>
      </c>
      <c r="T6124" s="5">
        <v>2007</v>
      </c>
      <c r="U6124" s="233">
        <v>39360</v>
      </c>
      <c r="V6124" s="233" t="str">
        <f t="shared" si="195"/>
        <v>1005</v>
      </c>
      <c r="W6124" s="4">
        <f t="shared" si="196"/>
        <v>2007</v>
      </c>
    </row>
    <row r="6125" spans="19:23" x14ac:dyDescent="0.2">
      <c r="S6125" s="28" t="s">
        <v>363</v>
      </c>
      <c r="T6125" s="5">
        <v>2007</v>
      </c>
      <c r="U6125" s="233">
        <v>39361</v>
      </c>
      <c r="V6125" s="233" t="str">
        <f t="shared" si="195"/>
        <v>1006</v>
      </c>
      <c r="W6125" s="4">
        <f t="shared" si="196"/>
        <v>2007</v>
      </c>
    </row>
    <row r="6126" spans="19:23" x14ac:dyDescent="0.2">
      <c r="S6126" s="28" t="s">
        <v>364</v>
      </c>
      <c r="T6126" s="5">
        <v>2007</v>
      </c>
      <c r="U6126" s="233">
        <v>39362</v>
      </c>
      <c r="V6126" s="233" t="str">
        <f t="shared" si="195"/>
        <v>1007</v>
      </c>
      <c r="W6126" s="4">
        <f t="shared" si="196"/>
        <v>2007</v>
      </c>
    </row>
    <row r="6127" spans="19:23" x14ac:dyDescent="0.2">
      <c r="S6127" s="28" t="s">
        <v>365</v>
      </c>
      <c r="T6127" s="5">
        <v>2007</v>
      </c>
      <c r="U6127" s="233">
        <v>39363</v>
      </c>
      <c r="V6127" s="233" t="str">
        <f t="shared" si="195"/>
        <v>1008</v>
      </c>
      <c r="W6127" s="4">
        <f t="shared" si="196"/>
        <v>2007</v>
      </c>
    </row>
    <row r="6128" spans="19:23" x14ac:dyDescent="0.2">
      <c r="S6128" s="28" t="s">
        <v>366</v>
      </c>
      <c r="T6128" s="5">
        <v>2007</v>
      </c>
      <c r="U6128" s="233">
        <v>39364</v>
      </c>
      <c r="V6128" s="233" t="str">
        <f t="shared" si="195"/>
        <v>1009</v>
      </c>
      <c r="W6128" s="4">
        <f t="shared" si="196"/>
        <v>2007</v>
      </c>
    </row>
    <row r="6129" spans="19:23" x14ac:dyDescent="0.2">
      <c r="S6129" s="28" t="s">
        <v>367</v>
      </c>
      <c r="T6129" s="5">
        <v>2007</v>
      </c>
      <c r="U6129" s="233">
        <v>39365</v>
      </c>
      <c r="V6129" s="233" t="str">
        <f t="shared" si="195"/>
        <v>1010</v>
      </c>
      <c r="W6129" s="4">
        <f t="shared" si="196"/>
        <v>2007</v>
      </c>
    </row>
    <row r="6130" spans="19:23" x14ac:dyDescent="0.2">
      <c r="S6130" s="28" t="s">
        <v>368</v>
      </c>
      <c r="T6130" s="5">
        <v>2007</v>
      </c>
      <c r="U6130" s="233">
        <v>39366</v>
      </c>
      <c r="V6130" s="233" t="str">
        <f t="shared" si="195"/>
        <v>1011</v>
      </c>
      <c r="W6130" s="4">
        <f t="shared" si="196"/>
        <v>2007</v>
      </c>
    </row>
    <row r="6131" spans="19:23" x14ac:dyDescent="0.2">
      <c r="S6131" s="28" t="s">
        <v>369</v>
      </c>
      <c r="T6131" s="5">
        <v>2007</v>
      </c>
      <c r="U6131" s="233">
        <v>39367</v>
      </c>
      <c r="V6131" s="233" t="str">
        <f t="shared" si="195"/>
        <v>1012</v>
      </c>
      <c r="W6131" s="4">
        <f t="shared" si="196"/>
        <v>2007</v>
      </c>
    </row>
    <row r="6132" spans="19:23" x14ac:dyDescent="0.2">
      <c r="S6132" s="28" t="s">
        <v>370</v>
      </c>
      <c r="T6132" s="5">
        <v>2007</v>
      </c>
      <c r="U6132" s="233">
        <v>39368</v>
      </c>
      <c r="V6132" s="233" t="str">
        <f t="shared" si="195"/>
        <v>1013</v>
      </c>
      <c r="W6132" s="4">
        <f t="shared" si="196"/>
        <v>2007</v>
      </c>
    </row>
    <row r="6133" spans="19:23" x14ac:dyDescent="0.2">
      <c r="S6133" s="28" t="s">
        <v>371</v>
      </c>
      <c r="T6133" s="5">
        <v>2007</v>
      </c>
      <c r="U6133" s="233">
        <v>39369</v>
      </c>
      <c r="V6133" s="233" t="str">
        <f t="shared" si="195"/>
        <v>1014</v>
      </c>
      <c r="W6133" s="4">
        <f t="shared" si="196"/>
        <v>2007</v>
      </c>
    </row>
    <row r="6134" spans="19:23" x14ac:dyDescent="0.2">
      <c r="S6134" s="28" t="s">
        <v>372</v>
      </c>
      <c r="T6134" s="5">
        <v>2007</v>
      </c>
      <c r="U6134" s="233">
        <v>39370</v>
      </c>
      <c r="V6134" s="233" t="str">
        <f t="shared" si="195"/>
        <v>1015</v>
      </c>
      <c r="W6134" s="4">
        <f t="shared" si="196"/>
        <v>2007</v>
      </c>
    </row>
    <row r="6135" spans="19:23" x14ac:dyDescent="0.2">
      <c r="S6135" s="28" t="s">
        <v>373</v>
      </c>
      <c r="T6135" s="5">
        <v>2007</v>
      </c>
      <c r="U6135" s="233">
        <v>39371</v>
      </c>
      <c r="V6135" s="233" t="str">
        <f t="shared" si="195"/>
        <v>1016</v>
      </c>
      <c r="W6135" s="4">
        <f t="shared" si="196"/>
        <v>2007</v>
      </c>
    </row>
    <row r="6136" spans="19:23" x14ac:dyDescent="0.2">
      <c r="S6136" s="28" t="s">
        <v>374</v>
      </c>
      <c r="T6136" s="5">
        <v>2007</v>
      </c>
      <c r="U6136" s="233">
        <v>39372</v>
      </c>
      <c r="V6136" s="233" t="str">
        <f t="shared" si="195"/>
        <v>1017</v>
      </c>
      <c r="W6136" s="4">
        <f t="shared" si="196"/>
        <v>2007</v>
      </c>
    </row>
    <row r="6137" spans="19:23" x14ac:dyDescent="0.2">
      <c r="S6137" s="28" t="s">
        <v>375</v>
      </c>
      <c r="T6137" s="5">
        <v>2007</v>
      </c>
      <c r="U6137" s="233">
        <v>39373</v>
      </c>
      <c r="V6137" s="233" t="str">
        <f t="shared" si="195"/>
        <v>1018</v>
      </c>
      <c r="W6137" s="4">
        <f t="shared" si="196"/>
        <v>2007</v>
      </c>
    </row>
    <row r="6138" spans="19:23" x14ac:dyDescent="0.2">
      <c r="S6138" s="28" t="s">
        <v>376</v>
      </c>
      <c r="T6138" s="5">
        <v>2007</v>
      </c>
      <c r="U6138" s="233">
        <v>39374</v>
      </c>
      <c r="V6138" s="233" t="str">
        <f t="shared" si="195"/>
        <v>1019</v>
      </c>
      <c r="W6138" s="4">
        <f t="shared" si="196"/>
        <v>2007</v>
      </c>
    </row>
    <row r="6139" spans="19:23" x14ac:dyDescent="0.2">
      <c r="S6139" s="28" t="s">
        <v>377</v>
      </c>
      <c r="T6139" s="5">
        <v>2007</v>
      </c>
      <c r="U6139" s="233">
        <v>39375</v>
      </c>
      <c r="V6139" s="233" t="str">
        <f t="shared" si="195"/>
        <v>1020</v>
      </c>
      <c r="W6139" s="4">
        <f t="shared" si="196"/>
        <v>2007</v>
      </c>
    </row>
    <row r="6140" spans="19:23" x14ac:dyDescent="0.2">
      <c r="S6140" s="28" t="s">
        <v>378</v>
      </c>
      <c r="T6140" s="5">
        <v>2007</v>
      </c>
      <c r="U6140" s="233">
        <v>39376</v>
      </c>
      <c r="V6140" s="233" t="str">
        <f t="shared" si="195"/>
        <v>1021</v>
      </c>
      <c r="W6140" s="4">
        <f t="shared" si="196"/>
        <v>2007</v>
      </c>
    </row>
    <row r="6141" spans="19:23" x14ac:dyDescent="0.2">
      <c r="S6141" s="28" t="s">
        <v>379</v>
      </c>
      <c r="T6141" s="5">
        <v>2007</v>
      </c>
      <c r="U6141" s="233">
        <v>39377</v>
      </c>
      <c r="V6141" s="233" t="str">
        <f t="shared" si="195"/>
        <v>1022</v>
      </c>
      <c r="W6141" s="4">
        <f t="shared" si="196"/>
        <v>2007</v>
      </c>
    </row>
    <row r="6142" spans="19:23" x14ac:dyDescent="0.2">
      <c r="S6142" s="28" t="s">
        <v>380</v>
      </c>
      <c r="T6142" s="5">
        <v>2007</v>
      </c>
      <c r="U6142" s="233">
        <v>39378</v>
      </c>
      <c r="V6142" s="233" t="str">
        <f t="shared" si="195"/>
        <v>1023</v>
      </c>
      <c r="W6142" s="4">
        <f t="shared" si="196"/>
        <v>2007</v>
      </c>
    </row>
    <row r="6143" spans="19:23" x14ac:dyDescent="0.2">
      <c r="S6143" s="28" t="s">
        <v>381</v>
      </c>
      <c r="T6143" s="5">
        <v>2007</v>
      </c>
      <c r="U6143" s="233">
        <v>39379</v>
      </c>
      <c r="V6143" s="233" t="str">
        <f t="shared" si="195"/>
        <v>1024</v>
      </c>
      <c r="W6143" s="4">
        <f t="shared" si="196"/>
        <v>2007</v>
      </c>
    </row>
    <row r="6144" spans="19:23" x14ac:dyDescent="0.2">
      <c r="S6144" s="28" t="s">
        <v>382</v>
      </c>
      <c r="T6144" s="5">
        <v>2007</v>
      </c>
      <c r="U6144" s="233">
        <v>39380</v>
      </c>
      <c r="V6144" s="233" t="str">
        <f t="shared" si="195"/>
        <v>1025</v>
      </c>
      <c r="W6144" s="4">
        <f t="shared" si="196"/>
        <v>2007</v>
      </c>
    </row>
    <row r="6145" spans="19:23" x14ac:dyDescent="0.2">
      <c r="S6145" s="28" t="s">
        <v>383</v>
      </c>
      <c r="T6145" s="5">
        <v>2007</v>
      </c>
      <c r="U6145" s="233">
        <v>39381</v>
      </c>
      <c r="V6145" s="233" t="str">
        <f t="shared" si="195"/>
        <v>1026</v>
      </c>
      <c r="W6145" s="4">
        <f t="shared" si="196"/>
        <v>2007</v>
      </c>
    </row>
    <row r="6146" spans="19:23" x14ac:dyDescent="0.2">
      <c r="S6146" s="28" t="s">
        <v>384</v>
      </c>
      <c r="T6146" s="5">
        <v>2007</v>
      </c>
      <c r="U6146" s="233">
        <v>39382</v>
      </c>
      <c r="V6146" s="233" t="str">
        <f t="shared" si="195"/>
        <v>1027</v>
      </c>
      <c r="W6146" s="4">
        <f t="shared" si="196"/>
        <v>2007</v>
      </c>
    </row>
    <row r="6147" spans="19:23" x14ac:dyDescent="0.2">
      <c r="S6147" s="28" t="s">
        <v>385</v>
      </c>
      <c r="T6147" s="5">
        <v>2007</v>
      </c>
      <c r="U6147" s="233">
        <v>39383</v>
      </c>
      <c r="V6147" s="233" t="str">
        <f t="shared" si="195"/>
        <v>1028</v>
      </c>
      <c r="W6147" s="4">
        <f t="shared" si="196"/>
        <v>2007</v>
      </c>
    </row>
    <row r="6148" spans="19:23" x14ac:dyDescent="0.2">
      <c r="S6148" s="28" t="s">
        <v>386</v>
      </c>
      <c r="T6148" s="5">
        <v>2007</v>
      </c>
      <c r="U6148" s="233">
        <v>39384</v>
      </c>
      <c r="V6148" s="233" t="str">
        <f t="shared" ref="V6148:V6211" si="197">TEXT(MONTH(U6148),"00") &amp;TEXT(DAY(U6148),"00")</f>
        <v>1029</v>
      </c>
      <c r="W6148" s="4">
        <f t="shared" ref="W6148:W6211" si="198">YEAR(U6148)</f>
        <v>2007</v>
      </c>
    </row>
    <row r="6149" spans="19:23" x14ac:dyDescent="0.2">
      <c r="S6149" s="28" t="s">
        <v>387</v>
      </c>
      <c r="T6149" s="5">
        <v>2007</v>
      </c>
      <c r="U6149" s="233">
        <v>39385</v>
      </c>
      <c r="V6149" s="233" t="str">
        <f t="shared" si="197"/>
        <v>1030</v>
      </c>
      <c r="W6149" s="4">
        <f t="shared" si="198"/>
        <v>2007</v>
      </c>
    </row>
    <row r="6150" spans="19:23" x14ac:dyDescent="0.2">
      <c r="S6150" s="28" t="s">
        <v>388</v>
      </c>
      <c r="T6150" s="5">
        <v>2007</v>
      </c>
      <c r="U6150" s="233">
        <v>39386</v>
      </c>
      <c r="V6150" s="233" t="str">
        <f t="shared" si="197"/>
        <v>1031</v>
      </c>
      <c r="W6150" s="4">
        <f t="shared" si="198"/>
        <v>2007</v>
      </c>
    </row>
    <row r="6151" spans="19:23" x14ac:dyDescent="0.2">
      <c r="S6151" s="28" t="s">
        <v>389</v>
      </c>
      <c r="T6151" s="5">
        <v>2007</v>
      </c>
      <c r="U6151" s="233">
        <v>39387</v>
      </c>
      <c r="V6151" s="233" t="str">
        <f t="shared" si="197"/>
        <v>1101</v>
      </c>
      <c r="W6151" s="4">
        <f t="shared" si="198"/>
        <v>2007</v>
      </c>
    </row>
    <row r="6152" spans="19:23" x14ac:dyDescent="0.2">
      <c r="S6152" s="28" t="s">
        <v>390</v>
      </c>
      <c r="T6152" s="5">
        <v>2007</v>
      </c>
      <c r="U6152" s="233">
        <v>39388</v>
      </c>
      <c r="V6152" s="233" t="str">
        <f t="shared" si="197"/>
        <v>1102</v>
      </c>
      <c r="W6152" s="4">
        <f t="shared" si="198"/>
        <v>2007</v>
      </c>
    </row>
    <row r="6153" spans="19:23" x14ac:dyDescent="0.2">
      <c r="S6153" s="28" t="s">
        <v>391</v>
      </c>
      <c r="T6153" s="5">
        <v>2007</v>
      </c>
      <c r="U6153" s="233">
        <v>39389</v>
      </c>
      <c r="V6153" s="233" t="str">
        <f t="shared" si="197"/>
        <v>1103</v>
      </c>
      <c r="W6153" s="4">
        <f t="shared" si="198"/>
        <v>2007</v>
      </c>
    </row>
    <row r="6154" spans="19:23" x14ac:dyDescent="0.2">
      <c r="S6154" s="28" t="s">
        <v>392</v>
      </c>
      <c r="T6154" s="5">
        <v>2007</v>
      </c>
      <c r="U6154" s="233">
        <v>39390</v>
      </c>
      <c r="V6154" s="233" t="str">
        <f t="shared" si="197"/>
        <v>1104</v>
      </c>
      <c r="W6154" s="4">
        <f t="shared" si="198"/>
        <v>2007</v>
      </c>
    </row>
    <row r="6155" spans="19:23" x14ac:dyDescent="0.2">
      <c r="S6155" s="28" t="s">
        <v>393</v>
      </c>
      <c r="T6155" s="5">
        <v>2007</v>
      </c>
      <c r="U6155" s="233">
        <v>39391</v>
      </c>
      <c r="V6155" s="233" t="str">
        <f t="shared" si="197"/>
        <v>1105</v>
      </c>
      <c r="W6155" s="4">
        <f t="shared" si="198"/>
        <v>2007</v>
      </c>
    </row>
    <row r="6156" spans="19:23" x14ac:dyDescent="0.2">
      <c r="S6156" s="28" t="s">
        <v>394</v>
      </c>
      <c r="T6156" s="5">
        <v>2007</v>
      </c>
      <c r="U6156" s="233">
        <v>39392</v>
      </c>
      <c r="V6156" s="233" t="str">
        <f t="shared" si="197"/>
        <v>1106</v>
      </c>
      <c r="W6156" s="4">
        <f t="shared" si="198"/>
        <v>2007</v>
      </c>
    </row>
    <row r="6157" spans="19:23" x14ac:dyDescent="0.2">
      <c r="S6157" s="28" t="s">
        <v>395</v>
      </c>
      <c r="T6157" s="5">
        <v>2007</v>
      </c>
      <c r="U6157" s="233">
        <v>39393</v>
      </c>
      <c r="V6157" s="233" t="str">
        <f t="shared" si="197"/>
        <v>1107</v>
      </c>
      <c r="W6157" s="4">
        <f t="shared" si="198"/>
        <v>2007</v>
      </c>
    </row>
    <row r="6158" spans="19:23" x14ac:dyDescent="0.2">
      <c r="S6158" s="28" t="s">
        <v>396</v>
      </c>
      <c r="T6158" s="5">
        <v>2007</v>
      </c>
      <c r="U6158" s="233">
        <v>39394</v>
      </c>
      <c r="V6158" s="233" t="str">
        <f t="shared" si="197"/>
        <v>1108</v>
      </c>
      <c r="W6158" s="4">
        <f t="shared" si="198"/>
        <v>2007</v>
      </c>
    </row>
    <row r="6159" spans="19:23" x14ac:dyDescent="0.2">
      <c r="S6159" s="28" t="s">
        <v>397</v>
      </c>
      <c r="T6159" s="5">
        <v>2007</v>
      </c>
      <c r="U6159" s="233">
        <v>39395</v>
      </c>
      <c r="V6159" s="233" t="str">
        <f t="shared" si="197"/>
        <v>1109</v>
      </c>
      <c r="W6159" s="4">
        <f t="shared" si="198"/>
        <v>2007</v>
      </c>
    </row>
    <row r="6160" spans="19:23" x14ac:dyDescent="0.2">
      <c r="S6160" s="28" t="s">
        <v>398</v>
      </c>
      <c r="T6160" s="5">
        <v>2007</v>
      </c>
      <c r="U6160" s="233">
        <v>39396</v>
      </c>
      <c r="V6160" s="233" t="str">
        <f t="shared" si="197"/>
        <v>1110</v>
      </c>
      <c r="W6160" s="4">
        <f t="shared" si="198"/>
        <v>2007</v>
      </c>
    </row>
    <row r="6161" spans="19:23" x14ac:dyDescent="0.2">
      <c r="S6161" s="28" t="s">
        <v>399</v>
      </c>
      <c r="T6161" s="5">
        <v>2007</v>
      </c>
      <c r="U6161" s="233">
        <v>39397</v>
      </c>
      <c r="V6161" s="233" t="str">
        <f t="shared" si="197"/>
        <v>1111</v>
      </c>
      <c r="W6161" s="4">
        <f t="shared" si="198"/>
        <v>2007</v>
      </c>
    </row>
    <row r="6162" spans="19:23" x14ac:dyDescent="0.2">
      <c r="S6162" s="28" t="s">
        <v>400</v>
      </c>
      <c r="T6162" s="5">
        <v>2007</v>
      </c>
      <c r="U6162" s="233">
        <v>39398</v>
      </c>
      <c r="V6162" s="233" t="str">
        <f t="shared" si="197"/>
        <v>1112</v>
      </c>
      <c r="W6162" s="4">
        <f t="shared" si="198"/>
        <v>2007</v>
      </c>
    </row>
    <row r="6163" spans="19:23" x14ac:dyDescent="0.2">
      <c r="S6163" s="28" t="s">
        <v>401</v>
      </c>
      <c r="T6163" s="5">
        <v>2007</v>
      </c>
      <c r="U6163" s="233">
        <v>39399</v>
      </c>
      <c r="V6163" s="233" t="str">
        <f t="shared" si="197"/>
        <v>1113</v>
      </c>
      <c r="W6163" s="4">
        <f t="shared" si="198"/>
        <v>2007</v>
      </c>
    </row>
    <row r="6164" spans="19:23" x14ac:dyDescent="0.2">
      <c r="S6164" s="28" t="s">
        <v>402</v>
      </c>
      <c r="T6164" s="5">
        <v>2007</v>
      </c>
      <c r="U6164" s="233">
        <v>39400</v>
      </c>
      <c r="V6164" s="233" t="str">
        <f t="shared" si="197"/>
        <v>1114</v>
      </c>
      <c r="W6164" s="4">
        <f t="shared" si="198"/>
        <v>2007</v>
      </c>
    </row>
    <row r="6165" spans="19:23" x14ac:dyDescent="0.2">
      <c r="S6165" s="28" t="s">
        <v>403</v>
      </c>
      <c r="T6165" s="5">
        <v>2007</v>
      </c>
      <c r="U6165" s="233">
        <v>39401</v>
      </c>
      <c r="V6165" s="233" t="str">
        <f t="shared" si="197"/>
        <v>1115</v>
      </c>
      <c r="W6165" s="4">
        <f t="shared" si="198"/>
        <v>2007</v>
      </c>
    </row>
    <row r="6166" spans="19:23" x14ac:dyDescent="0.2">
      <c r="S6166" s="28" t="s">
        <v>404</v>
      </c>
      <c r="T6166" s="5">
        <v>2007</v>
      </c>
      <c r="U6166" s="233">
        <v>39402</v>
      </c>
      <c r="V6166" s="233" t="str">
        <f t="shared" si="197"/>
        <v>1116</v>
      </c>
      <c r="W6166" s="4">
        <f t="shared" si="198"/>
        <v>2007</v>
      </c>
    </row>
    <row r="6167" spans="19:23" x14ac:dyDescent="0.2">
      <c r="S6167" s="28" t="s">
        <v>405</v>
      </c>
      <c r="T6167" s="5">
        <v>2007</v>
      </c>
      <c r="U6167" s="233">
        <v>39403</v>
      </c>
      <c r="V6167" s="233" t="str">
        <f t="shared" si="197"/>
        <v>1117</v>
      </c>
      <c r="W6167" s="4">
        <f t="shared" si="198"/>
        <v>2007</v>
      </c>
    </row>
    <row r="6168" spans="19:23" x14ac:dyDescent="0.2">
      <c r="S6168" s="28" t="s">
        <v>406</v>
      </c>
      <c r="T6168" s="5">
        <v>2007</v>
      </c>
      <c r="U6168" s="233">
        <v>39404</v>
      </c>
      <c r="V6168" s="233" t="str">
        <f t="shared" si="197"/>
        <v>1118</v>
      </c>
      <c r="W6168" s="4">
        <f t="shared" si="198"/>
        <v>2007</v>
      </c>
    </row>
    <row r="6169" spans="19:23" x14ac:dyDescent="0.2">
      <c r="S6169" s="28" t="s">
        <v>407</v>
      </c>
      <c r="T6169" s="5">
        <v>2007</v>
      </c>
      <c r="U6169" s="233">
        <v>39405</v>
      </c>
      <c r="V6169" s="233" t="str">
        <f t="shared" si="197"/>
        <v>1119</v>
      </c>
      <c r="W6169" s="4">
        <f t="shared" si="198"/>
        <v>2007</v>
      </c>
    </row>
    <row r="6170" spans="19:23" x14ac:dyDescent="0.2">
      <c r="S6170" s="28" t="s">
        <v>408</v>
      </c>
      <c r="T6170" s="5">
        <v>2007</v>
      </c>
      <c r="U6170" s="233">
        <v>39406</v>
      </c>
      <c r="V6170" s="233" t="str">
        <f t="shared" si="197"/>
        <v>1120</v>
      </c>
      <c r="W6170" s="4">
        <f t="shared" si="198"/>
        <v>2007</v>
      </c>
    </row>
    <row r="6171" spans="19:23" x14ac:dyDescent="0.2">
      <c r="S6171" s="28" t="s">
        <v>409</v>
      </c>
      <c r="T6171" s="5">
        <v>2007</v>
      </c>
      <c r="U6171" s="233">
        <v>39407</v>
      </c>
      <c r="V6171" s="233" t="str">
        <f t="shared" si="197"/>
        <v>1121</v>
      </c>
      <c r="W6171" s="4">
        <f t="shared" si="198"/>
        <v>2007</v>
      </c>
    </row>
    <row r="6172" spans="19:23" x14ac:dyDescent="0.2">
      <c r="S6172" s="28" t="s">
        <v>410</v>
      </c>
      <c r="T6172" s="5">
        <v>2007</v>
      </c>
      <c r="U6172" s="233">
        <v>39408</v>
      </c>
      <c r="V6172" s="233" t="str">
        <f t="shared" si="197"/>
        <v>1122</v>
      </c>
      <c r="W6172" s="4">
        <f t="shared" si="198"/>
        <v>2007</v>
      </c>
    </row>
    <row r="6173" spans="19:23" x14ac:dyDescent="0.2">
      <c r="S6173" s="28" t="s">
        <v>411</v>
      </c>
      <c r="T6173" s="5">
        <v>2007</v>
      </c>
      <c r="U6173" s="233">
        <v>39409</v>
      </c>
      <c r="V6173" s="233" t="str">
        <f t="shared" si="197"/>
        <v>1123</v>
      </c>
      <c r="W6173" s="4">
        <f t="shared" si="198"/>
        <v>2007</v>
      </c>
    </row>
    <row r="6174" spans="19:23" x14ac:dyDescent="0.2">
      <c r="S6174" s="28" t="s">
        <v>412</v>
      </c>
      <c r="T6174" s="5">
        <v>2007</v>
      </c>
      <c r="U6174" s="233">
        <v>39410</v>
      </c>
      <c r="V6174" s="233" t="str">
        <f t="shared" si="197"/>
        <v>1124</v>
      </c>
      <c r="W6174" s="4">
        <f t="shared" si="198"/>
        <v>2007</v>
      </c>
    </row>
    <row r="6175" spans="19:23" x14ac:dyDescent="0.2">
      <c r="S6175" s="28" t="s">
        <v>413</v>
      </c>
      <c r="T6175" s="5">
        <v>2007</v>
      </c>
      <c r="U6175" s="233">
        <v>39411</v>
      </c>
      <c r="V6175" s="233" t="str">
        <f t="shared" si="197"/>
        <v>1125</v>
      </c>
      <c r="W6175" s="4">
        <f t="shared" si="198"/>
        <v>2007</v>
      </c>
    </row>
    <row r="6176" spans="19:23" x14ac:dyDescent="0.2">
      <c r="S6176" s="28" t="s">
        <v>414</v>
      </c>
      <c r="T6176" s="5">
        <v>2007</v>
      </c>
      <c r="U6176" s="233">
        <v>39412</v>
      </c>
      <c r="V6176" s="233" t="str">
        <f t="shared" si="197"/>
        <v>1126</v>
      </c>
      <c r="W6176" s="4">
        <f t="shared" si="198"/>
        <v>2007</v>
      </c>
    </row>
    <row r="6177" spans="19:23" x14ac:dyDescent="0.2">
      <c r="S6177" s="28" t="s">
        <v>415</v>
      </c>
      <c r="T6177" s="5">
        <v>2007</v>
      </c>
      <c r="U6177" s="233">
        <v>39413</v>
      </c>
      <c r="V6177" s="233" t="str">
        <f t="shared" si="197"/>
        <v>1127</v>
      </c>
      <c r="W6177" s="4">
        <f t="shared" si="198"/>
        <v>2007</v>
      </c>
    </row>
    <row r="6178" spans="19:23" x14ac:dyDescent="0.2">
      <c r="S6178" s="28" t="s">
        <v>416</v>
      </c>
      <c r="T6178" s="5">
        <v>2007</v>
      </c>
      <c r="U6178" s="233">
        <v>39414</v>
      </c>
      <c r="V6178" s="233" t="str">
        <f t="shared" si="197"/>
        <v>1128</v>
      </c>
      <c r="W6178" s="4">
        <f t="shared" si="198"/>
        <v>2007</v>
      </c>
    </row>
    <row r="6179" spans="19:23" x14ac:dyDescent="0.2">
      <c r="S6179" s="28" t="s">
        <v>417</v>
      </c>
      <c r="T6179" s="5">
        <v>2007</v>
      </c>
      <c r="U6179" s="233">
        <v>39415</v>
      </c>
      <c r="V6179" s="233" t="str">
        <f t="shared" si="197"/>
        <v>1129</v>
      </c>
      <c r="W6179" s="4">
        <f t="shared" si="198"/>
        <v>2007</v>
      </c>
    </row>
    <row r="6180" spans="19:23" x14ac:dyDescent="0.2">
      <c r="S6180" s="28" t="s">
        <v>418</v>
      </c>
      <c r="T6180" s="5">
        <v>2007</v>
      </c>
      <c r="U6180" s="233">
        <v>39416</v>
      </c>
      <c r="V6180" s="233" t="str">
        <f t="shared" si="197"/>
        <v>1130</v>
      </c>
      <c r="W6180" s="4">
        <f t="shared" si="198"/>
        <v>2007</v>
      </c>
    </row>
    <row r="6181" spans="19:23" x14ac:dyDescent="0.2">
      <c r="S6181" s="28" t="s">
        <v>419</v>
      </c>
      <c r="T6181" s="5">
        <v>2007</v>
      </c>
      <c r="U6181" s="233">
        <v>39417</v>
      </c>
      <c r="V6181" s="233" t="str">
        <f t="shared" si="197"/>
        <v>1201</v>
      </c>
      <c r="W6181" s="4">
        <f t="shared" si="198"/>
        <v>2007</v>
      </c>
    </row>
    <row r="6182" spans="19:23" x14ac:dyDescent="0.2">
      <c r="S6182" s="28" t="s">
        <v>420</v>
      </c>
      <c r="T6182" s="5">
        <v>2007</v>
      </c>
      <c r="U6182" s="233">
        <v>39418</v>
      </c>
      <c r="V6182" s="233" t="str">
        <f t="shared" si="197"/>
        <v>1202</v>
      </c>
      <c r="W6182" s="4">
        <f t="shared" si="198"/>
        <v>2007</v>
      </c>
    </row>
    <row r="6183" spans="19:23" x14ac:dyDescent="0.2">
      <c r="S6183" s="28" t="s">
        <v>421</v>
      </c>
      <c r="T6183" s="5">
        <v>2007</v>
      </c>
      <c r="U6183" s="233">
        <v>39419</v>
      </c>
      <c r="V6183" s="233" t="str">
        <f t="shared" si="197"/>
        <v>1203</v>
      </c>
      <c r="W6183" s="4">
        <f t="shared" si="198"/>
        <v>2007</v>
      </c>
    </row>
    <row r="6184" spans="19:23" x14ac:dyDescent="0.2">
      <c r="S6184" s="28" t="s">
        <v>422</v>
      </c>
      <c r="T6184" s="5">
        <v>2007</v>
      </c>
      <c r="U6184" s="233">
        <v>39420</v>
      </c>
      <c r="V6184" s="233" t="str">
        <f t="shared" si="197"/>
        <v>1204</v>
      </c>
      <c r="W6184" s="4">
        <f t="shared" si="198"/>
        <v>2007</v>
      </c>
    </row>
    <row r="6185" spans="19:23" x14ac:dyDescent="0.2">
      <c r="S6185" s="28" t="s">
        <v>423</v>
      </c>
      <c r="T6185" s="5">
        <v>2007</v>
      </c>
      <c r="U6185" s="233">
        <v>39421</v>
      </c>
      <c r="V6185" s="233" t="str">
        <f t="shared" si="197"/>
        <v>1205</v>
      </c>
      <c r="W6185" s="4">
        <f t="shared" si="198"/>
        <v>2007</v>
      </c>
    </row>
    <row r="6186" spans="19:23" x14ac:dyDescent="0.2">
      <c r="S6186" s="28" t="s">
        <v>424</v>
      </c>
      <c r="T6186" s="5">
        <v>2007</v>
      </c>
      <c r="U6186" s="233">
        <v>39422</v>
      </c>
      <c r="V6186" s="233" t="str">
        <f t="shared" si="197"/>
        <v>1206</v>
      </c>
      <c r="W6186" s="4">
        <f t="shared" si="198"/>
        <v>2007</v>
      </c>
    </row>
    <row r="6187" spans="19:23" x14ac:dyDescent="0.2">
      <c r="S6187" s="28" t="s">
        <v>425</v>
      </c>
      <c r="T6187" s="5">
        <v>2007</v>
      </c>
      <c r="U6187" s="233">
        <v>39423</v>
      </c>
      <c r="V6187" s="233" t="str">
        <f t="shared" si="197"/>
        <v>1207</v>
      </c>
      <c r="W6187" s="4">
        <f t="shared" si="198"/>
        <v>2007</v>
      </c>
    </row>
    <row r="6188" spans="19:23" x14ac:dyDescent="0.2">
      <c r="S6188" s="28" t="s">
        <v>426</v>
      </c>
      <c r="T6188" s="5">
        <v>2007</v>
      </c>
      <c r="U6188" s="233">
        <v>39424</v>
      </c>
      <c r="V6188" s="233" t="str">
        <f t="shared" si="197"/>
        <v>1208</v>
      </c>
      <c r="W6188" s="4">
        <f t="shared" si="198"/>
        <v>2007</v>
      </c>
    </row>
    <row r="6189" spans="19:23" x14ac:dyDescent="0.2">
      <c r="S6189" s="28" t="s">
        <v>427</v>
      </c>
      <c r="T6189" s="5">
        <v>2007</v>
      </c>
      <c r="U6189" s="233">
        <v>39425</v>
      </c>
      <c r="V6189" s="233" t="str">
        <f t="shared" si="197"/>
        <v>1209</v>
      </c>
      <c r="W6189" s="4">
        <f t="shared" si="198"/>
        <v>2007</v>
      </c>
    </row>
    <row r="6190" spans="19:23" x14ac:dyDescent="0.2">
      <c r="S6190" s="28" t="s">
        <v>428</v>
      </c>
      <c r="T6190" s="5">
        <v>2007</v>
      </c>
      <c r="U6190" s="233">
        <v>39426</v>
      </c>
      <c r="V6190" s="233" t="str">
        <f t="shared" si="197"/>
        <v>1210</v>
      </c>
      <c r="W6190" s="4">
        <f t="shared" si="198"/>
        <v>2007</v>
      </c>
    </row>
    <row r="6191" spans="19:23" x14ac:dyDescent="0.2">
      <c r="S6191" s="28" t="s">
        <v>429</v>
      </c>
      <c r="T6191" s="5">
        <v>2007</v>
      </c>
      <c r="U6191" s="233">
        <v>39427</v>
      </c>
      <c r="V6191" s="233" t="str">
        <f t="shared" si="197"/>
        <v>1211</v>
      </c>
      <c r="W6191" s="4">
        <f t="shared" si="198"/>
        <v>2007</v>
      </c>
    </row>
    <row r="6192" spans="19:23" x14ac:dyDescent="0.2">
      <c r="S6192" s="28" t="s">
        <v>430</v>
      </c>
      <c r="T6192" s="5">
        <v>2007</v>
      </c>
      <c r="U6192" s="233">
        <v>39428</v>
      </c>
      <c r="V6192" s="233" t="str">
        <f t="shared" si="197"/>
        <v>1212</v>
      </c>
      <c r="W6192" s="4">
        <f t="shared" si="198"/>
        <v>2007</v>
      </c>
    </row>
    <row r="6193" spans="19:23" x14ac:dyDescent="0.2">
      <c r="S6193" s="28" t="s">
        <v>431</v>
      </c>
      <c r="T6193" s="5">
        <v>2007</v>
      </c>
      <c r="U6193" s="233">
        <v>39429</v>
      </c>
      <c r="V6193" s="233" t="str">
        <f t="shared" si="197"/>
        <v>1213</v>
      </c>
      <c r="W6193" s="4">
        <f t="shared" si="198"/>
        <v>2007</v>
      </c>
    </row>
    <row r="6194" spans="19:23" x14ac:dyDescent="0.2">
      <c r="S6194" s="28" t="s">
        <v>432</v>
      </c>
      <c r="T6194" s="5">
        <v>2007</v>
      </c>
      <c r="U6194" s="233">
        <v>39430</v>
      </c>
      <c r="V6194" s="233" t="str">
        <f t="shared" si="197"/>
        <v>1214</v>
      </c>
      <c r="W6194" s="4">
        <f t="shared" si="198"/>
        <v>2007</v>
      </c>
    </row>
    <row r="6195" spans="19:23" x14ac:dyDescent="0.2">
      <c r="S6195" s="28" t="s">
        <v>433</v>
      </c>
      <c r="T6195" s="5">
        <v>2007</v>
      </c>
      <c r="U6195" s="233">
        <v>39431</v>
      </c>
      <c r="V6195" s="233" t="str">
        <f t="shared" si="197"/>
        <v>1215</v>
      </c>
      <c r="W6195" s="4">
        <f t="shared" si="198"/>
        <v>2007</v>
      </c>
    </row>
    <row r="6196" spans="19:23" x14ac:dyDescent="0.2">
      <c r="S6196" s="28" t="s">
        <v>434</v>
      </c>
      <c r="T6196" s="5">
        <v>2007</v>
      </c>
      <c r="U6196" s="233">
        <v>39432</v>
      </c>
      <c r="V6196" s="233" t="str">
        <f t="shared" si="197"/>
        <v>1216</v>
      </c>
      <c r="W6196" s="4">
        <f t="shared" si="198"/>
        <v>2007</v>
      </c>
    </row>
    <row r="6197" spans="19:23" x14ac:dyDescent="0.2">
      <c r="S6197" s="28" t="s">
        <v>435</v>
      </c>
      <c r="T6197" s="5">
        <v>2007</v>
      </c>
      <c r="U6197" s="233">
        <v>39433</v>
      </c>
      <c r="V6197" s="233" t="str">
        <f t="shared" si="197"/>
        <v>1217</v>
      </c>
      <c r="W6197" s="4">
        <f t="shared" si="198"/>
        <v>2007</v>
      </c>
    </row>
    <row r="6198" spans="19:23" x14ac:dyDescent="0.2">
      <c r="S6198" s="28" t="s">
        <v>436</v>
      </c>
      <c r="T6198" s="5">
        <v>2007</v>
      </c>
      <c r="U6198" s="233">
        <v>39434</v>
      </c>
      <c r="V6198" s="233" t="str">
        <f t="shared" si="197"/>
        <v>1218</v>
      </c>
      <c r="W6198" s="4">
        <f t="shared" si="198"/>
        <v>2007</v>
      </c>
    </row>
    <row r="6199" spans="19:23" x14ac:dyDescent="0.2">
      <c r="S6199" s="28" t="s">
        <v>437</v>
      </c>
      <c r="T6199" s="5">
        <v>2007</v>
      </c>
      <c r="U6199" s="233">
        <v>39435</v>
      </c>
      <c r="V6199" s="233" t="str">
        <f t="shared" si="197"/>
        <v>1219</v>
      </c>
      <c r="W6199" s="4">
        <f t="shared" si="198"/>
        <v>2007</v>
      </c>
    </row>
    <row r="6200" spans="19:23" x14ac:dyDescent="0.2">
      <c r="S6200" s="28" t="s">
        <v>438</v>
      </c>
      <c r="T6200" s="5">
        <v>2007</v>
      </c>
      <c r="U6200" s="233">
        <v>39436</v>
      </c>
      <c r="V6200" s="233" t="str">
        <f t="shared" si="197"/>
        <v>1220</v>
      </c>
      <c r="W6200" s="4">
        <f t="shared" si="198"/>
        <v>2007</v>
      </c>
    </row>
    <row r="6201" spans="19:23" x14ac:dyDescent="0.2">
      <c r="S6201" s="28" t="s">
        <v>439</v>
      </c>
      <c r="T6201" s="5">
        <v>2007</v>
      </c>
      <c r="U6201" s="233">
        <v>39437</v>
      </c>
      <c r="V6201" s="233" t="str">
        <f t="shared" si="197"/>
        <v>1221</v>
      </c>
      <c r="W6201" s="4">
        <f t="shared" si="198"/>
        <v>2007</v>
      </c>
    </row>
    <row r="6202" spans="19:23" x14ac:dyDescent="0.2">
      <c r="S6202" s="28" t="s">
        <v>440</v>
      </c>
      <c r="T6202" s="5">
        <v>2007</v>
      </c>
      <c r="U6202" s="233">
        <v>39438</v>
      </c>
      <c r="V6202" s="233" t="str">
        <f t="shared" si="197"/>
        <v>1222</v>
      </c>
      <c r="W6202" s="4">
        <f t="shared" si="198"/>
        <v>2007</v>
      </c>
    </row>
    <row r="6203" spans="19:23" x14ac:dyDescent="0.2">
      <c r="S6203" s="28" t="s">
        <v>441</v>
      </c>
      <c r="T6203" s="5">
        <v>2007</v>
      </c>
      <c r="U6203" s="233">
        <v>39439</v>
      </c>
      <c r="V6203" s="233" t="str">
        <f t="shared" si="197"/>
        <v>1223</v>
      </c>
      <c r="W6203" s="4">
        <f t="shared" si="198"/>
        <v>2007</v>
      </c>
    </row>
    <row r="6204" spans="19:23" x14ac:dyDescent="0.2">
      <c r="S6204" s="28" t="s">
        <v>442</v>
      </c>
      <c r="T6204" s="5">
        <v>2007</v>
      </c>
      <c r="U6204" s="233">
        <v>39440</v>
      </c>
      <c r="V6204" s="233" t="str">
        <f t="shared" si="197"/>
        <v>1224</v>
      </c>
      <c r="W6204" s="4">
        <f t="shared" si="198"/>
        <v>2007</v>
      </c>
    </row>
    <row r="6205" spans="19:23" x14ac:dyDescent="0.2">
      <c r="S6205" s="28" t="s">
        <v>443</v>
      </c>
      <c r="T6205" s="5">
        <v>2007</v>
      </c>
      <c r="U6205" s="233">
        <v>39441</v>
      </c>
      <c r="V6205" s="233" t="str">
        <f t="shared" si="197"/>
        <v>1225</v>
      </c>
      <c r="W6205" s="4">
        <f t="shared" si="198"/>
        <v>2007</v>
      </c>
    </row>
    <row r="6206" spans="19:23" x14ac:dyDescent="0.2">
      <c r="S6206" s="28" t="s">
        <v>444</v>
      </c>
      <c r="T6206" s="5">
        <v>2007</v>
      </c>
      <c r="U6206" s="233">
        <v>39442</v>
      </c>
      <c r="V6206" s="233" t="str">
        <f t="shared" si="197"/>
        <v>1226</v>
      </c>
      <c r="W6206" s="4">
        <f t="shared" si="198"/>
        <v>2007</v>
      </c>
    </row>
    <row r="6207" spans="19:23" x14ac:dyDescent="0.2">
      <c r="S6207" s="28" t="s">
        <v>445</v>
      </c>
      <c r="T6207" s="5">
        <v>2007</v>
      </c>
      <c r="U6207" s="233">
        <v>39443</v>
      </c>
      <c r="V6207" s="233" t="str">
        <f t="shared" si="197"/>
        <v>1227</v>
      </c>
      <c r="W6207" s="4">
        <f t="shared" si="198"/>
        <v>2007</v>
      </c>
    </row>
    <row r="6208" spans="19:23" x14ac:dyDescent="0.2">
      <c r="S6208" s="28" t="s">
        <v>446</v>
      </c>
      <c r="T6208" s="5">
        <v>2007</v>
      </c>
      <c r="U6208" s="233">
        <v>39444</v>
      </c>
      <c r="V6208" s="233" t="str">
        <f t="shared" si="197"/>
        <v>1228</v>
      </c>
      <c r="W6208" s="4">
        <f t="shared" si="198"/>
        <v>2007</v>
      </c>
    </row>
    <row r="6209" spans="19:23" x14ac:dyDescent="0.2">
      <c r="S6209" s="28" t="s">
        <v>447</v>
      </c>
      <c r="T6209" s="5">
        <v>2007</v>
      </c>
      <c r="U6209" s="233">
        <v>39445</v>
      </c>
      <c r="V6209" s="233" t="str">
        <f t="shared" si="197"/>
        <v>1229</v>
      </c>
      <c r="W6209" s="4">
        <f t="shared" si="198"/>
        <v>2007</v>
      </c>
    </row>
    <row r="6210" spans="19:23" x14ac:dyDescent="0.2">
      <c r="S6210" s="28" t="s">
        <v>448</v>
      </c>
      <c r="T6210" s="5">
        <v>2007</v>
      </c>
      <c r="U6210" s="233">
        <v>39446</v>
      </c>
      <c r="V6210" s="233" t="str">
        <f t="shared" si="197"/>
        <v>1230</v>
      </c>
      <c r="W6210" s="4">
        <f t="shared" si="198"/>
        <v>2007</v>
      </c>
    </row>
    <row r="6211" spans="19:23" x14ac:dyDescent="0.2">
      <c r="S6211" s="28" t="s">
        <v>449</v>
      </c>
      <c r="T6211" s="5">
        <v>2007</v>
      </c>
      <c r="U6211" s="233">
        <v>39447</v>
      </c>
      <c r="V6211" s="233" t="str">
        <f t="shared" si="197"/>
        <v>1231</v>
      </c>
      <c r="W6211" s="4">
        <f t="shared" si="198"/>
        <v>2007</v>
      </c>
    </row>
    <row r="6212" spans="19:23" x14ac:dyDescent="0.2">
      <c r="S6212" s="28" t="s">
        <v>450</v>
      </c>
      <c r="T6212" s="5">
        <v>2008</v>
      </c>
      <c r="U6212" s="233">
        <v>39448</v>
      </c>
      <c r="V6212" s="233" t="str">
        <f t="shared" ref="V6212:V6275" si="199">TEXT(MONTH(U6212),"00") &amp;TEXT(DAY(U6212),"00")</f>
        <v>0101</v>
      </c>
      <c r="W6212" s="4">
        <f t="shared" ref="W6212:W6275" si="200">YEAR(U6212)</f>
        <v>2008</v>
      </c>
    </row>
    <row r="6213" spans="19:23" x14ac:dyDescent="0.2">
      <c r="S6213" s="28" t="s">
        <v>90</v>
      </c>
      <c r="T6213" s="5">
        <v>2008</v>
      </c>
      <c r="U6213" s="233">
        <v>39449</v>
      </c>
      <c r="V6213" s="233" t="str">
        <f t="shared" si="199"/>
        <v>0102</v>
      </c>
      <c r="W6213" s="4">
        <f t="shared" si="200"/>
        <v>2008</v>
      </c>
    </row>
    <row r="6214" spans="19:23" x14ac:dyDescent="0.2">
      <c r="S6214" s="28" t="s">
        <v>91</v>
      </c>
      <c r="T6214" s="5">
        <v>2008</v>
      </c>
      <c r="U6214" s="233">
        <v>39450</v>
      </c>
      <c r="V6214" s="233" t="str">
        <f t="shared" si="199"/>
        <v>0103</v>
      </c>
      <c r="W6214" s="4">
        <f t="shared" si="200"/>
        <v>2008</v>
      </c>
    </row>
    <row r="6215" spans="19:23" x14ac:dyDescent="0.2">
      <c r="S6215" s="28" t="s">
        <v>92</v>
      </c>
      <c r="T6215" s="5">
        <v>2008</v>
      </c>
      <c r="U6215" s="233">
        <v>39451</v>
      </c>
      <c r="V6215" s="233" t="str">
        <f t="shared" si="199"/>
        <v>0104</v>
      </c>
      <c r="W6215" s="4">
        <f t="shared" si="200"/>
        <v>2008</v>
      </c>
    </row>
    <row r="6216" spans="19:23" x14ac:dyDescent="0.2">
      <c r="S6216" s="28" t="s">
        <v>93</v>
      </c>
      <c r="T6216" s="5">
        <v>2008</v>
      </c>
      <c r="U6216" s="233">
        <v>39452</v>
      </c>
      <c r="V6216" s="233" t="str">
        <f t="shared" si="199"/>
        <v>0105</v>
      </c>
      <c r="W6216" s="4">
        <f t="shared" si="200"/>
        <v>2008</v>
      </c>
    </row>
    <row r="6217" spans="19:23" x14ac:dyDescent="0.2">
      <c r="S6217" s="28" t="s">
        <v>94</v>
      </c>
      <c r="T6217" s="5">
        <v>2008</v>
      </c>
      <c r="U6217" s="233">
        <v>39453</v>
      </c>
      <c r="V6217" s="233" t="str">
        <f t="shared" si="199"/>
        <v>0106</v>
      </c>
      <c r="W6217" s="4">
        <f t="shared" si="200"/>
        <v>2008</v>
      </c>
    </row>
    <row r="6218" spans="19:23" x14ac:dyDescent="0.2">
      <c r="S6218" s="28" t="s">
        <v>95</v>
      </c>
      <c r="T6218" s="5">
        <v>2008</v>
      </c>
      <c r="U6218" s="233">
        <v>39454</v>
      </c>
      <c r="V6218" s="233" t="str">
        <f t="shared" si="199"/>
        <v>0107</v>
      </c>
      <c r="W6218" s="4">
        <f t="shared" si="200"/>
        <v>2008</v>
      </c>
    </row>
    <row r="6219" spans="19:23" x14ac:dyDescent="0.2">
      <c r="S6219" s="28" t="s">
        <v>96</v>
      </c>
      <c r="T6219" s="5">
        <v>2008</v>
      </c>
      <c r="U6219" s="233">
        <v>39455</v>
      </c>
      <c r="V6219" s="233" t="str">
        <f t="shared" si="199"/>
        <v>0108</v>
      </c>
      <c r="W6219" s="4">
        <f t="shared" si="200"/>
        <v>2008</v>
      </c>
    </row>
    <row r="6220" spans="19:23" x14ac:dyDescent="0.2">
      <c r="S6220" s="28" t="s">
        <v>97</v>
      </c>
      <c r="T6220" s="5">
        <v>2008</v>
      </c>
      <c r="U6220" s="233">
        <v>39456</v>
      </c>
      <c r="V6220" s="233" t="str">
        <f t="shared" si="199"/>
        <v>0109</v>
      </c>
      <c r="W6220" s="4">
        <f t="shared" si="200"/>
        <v>2008</v>
      </c>
    </row>
    <row r="6221" spans="19:23" x14ac:dyDescent="0.2">
      <c r="S6221" s="28" t="s">
        <v>98</v>
      </c>
      <c r="T6221" s="5">
        <v>2008</v>
      </c>
      <c r="U6221" s="233">
        <v>39457</v>
      </c>
      <c r="V6221" s="233" t="str">
        <f t="shared" si="199"/>
        <v>0110</v>
      </c>
      <c r="W6221" s="4">
        <f t="shared" si="200"/>
        <v>2008</v>
      </c>
    </row>
    <row r="6222" spans="19:23" x14ac:dyDescent="0.2">
      <c r="S6222" s="28" t="s">
        <v>99</v>
      </c>
      <c r="T6222" s="5">
        <v>2008</v>
      </c>
      <c r="U6222" s="233">
        <v>39458</v>
      </c>
      <c r="V6222" s="233" t="str">
        <f t="shared" si="199"/>
        <v>0111</v>
      </c>
      <c r="W6222" s="4">
        <f t="shared" si="200"/>
        <v>2008</v>
      </c>
    </row>
    <row r="6223" spans="19:23" x14ac:dyDescent="0.2">
      <c r="S6223" s="28" t="s">
        <v>100</v>
      </c>
      <c r="T6223" s="5">
        <v>2008</v>
      </c>
      <c r="U6223" s="233">
        <v>39459</v>
      </c>
      <c r="V6223" s="233" t="str">
        <f t="shared" si="199"/>
        <v>0112</v>
      </c>
      <c r="W6223" s="4">
        <f t="shared" si="200"/>
        <v>2008</v>
      </c>
    </row>
    <row r="6224" spans="19:23" x14ac:dyDescent="0.2">
      <c r="S6224" s="28" t="s">
        <v>101</v>
      </c>
      <c r="T6224" s="5">
        <v>2008</v>
      </c>
      <c r="U6224" s="233">
        <v>39460</v>
      </c>
      <c r="V6224" s="233" t="str">
        <f t="shared" si="199"/>
        <v>0113</v>
      </c>
      <c r="W6224" s="4">
        <f t="shared" si="200"/>
        <v>2008</v>
      </c>
    </row>
    <row r="6225" spans="19:23" x14ac:dyDescent="0.2">
      <c r="S6225" s="28" t="s">
        <v>102</v>
      </c>
      <c r="T6225" s="5">
        <v>2008</v>
      </c>
      <c r="U6225" s="233">
        <v>39461</v>
      </c>
      <c r="V6225" s="233" t="str">
        <f t="shared" si="199"/>
        <v>0114</v>
      </c>
      <c r="W6225" s="4">
        <f t="shared" si="200"/>
        <v>2008</v>
      </c>
    </row>
    <row r="6226" spans="19:23" x14ac:dyDescent="0.2">
      <c r="S6226" s="28" t="s">
        <v>103</v>
      </c>
      <c r="T6226" s="5">
        <v>2008</v>
      </c>
      <c r="U6226" s="233">
        <v>39462</v>
      </c>
      <c r="V6226" s="233" t="str">
        <f t="shared" si="199"/>
        <v>0115</v>
      </c>
      <c r="W6226" s="4">
        <f t="shared" si="200"/>
        <v>2008</v>
      </c>
    </row>
    <row r="6227" spans="19:23" x14ac:dyDescent="0.2">
      <c r="S6227" s="28" t="s">
        <v>104</v>
      </c>
      <c r="T6227" s="5">
        <v>2008</v>
      </c>
      <c r="U6227" s="233">
        <v>39463</v>
      </c>
      <c r="V6227" s="233" t="str">
        <f t="shared" si="199"/>
        <v>0116</v>
      </c>
      <c r="W6227" s="4">
        <f t="shared" si="200"/>
        <v>2008</v>
      </c>
    </row>
    <row r="6228" spans="19:23" x14ac:dyDescent="0.2">
      <c r="S6228" s="28" t="s">
        <v>105</v>
      </c>
      <c r="T6228" s="5">
        <v>2008</v>
      </c>
      <c r="U6228" s="233">
        <v>39464</v>
      </c>
      <c r="V6228" s="233" t="str">
        <f t="shared" si="199"/>
        <v>0117</v>
      </c>
      <c r="W6228" s="4">
        <f t="shared" si="200"/>
        <v>2008</v>
      </c>
    </row>
    <row r="6229" spans="19:23" x14ac:dyDescent="0.2">
      <c r="S6229" s="28" t="s">
        <v>106</v>
      </c>
      <c r="T6229" s="5">
        <v>2008</v>
      </c>
      <c r="U6229" s="233">
        <v>39465</v>
      </c>
      <c r="V6229" s="233" t="str">
        <f t="shared" si="199"/>
        <v>0118</v>
      </c>
      <c r="W6229" s="4">
        <f t="shared" si="200"/>
        <v>2008</v>
      </c>
    </row>
    <row r="6230" spans="19:23" x14ac:dyDescent="0.2">
      <c r="S6230" s="28" t="s">
        <v>107</v>
      </c>
      <c r="T6230" s="5">
        <v>2008</v>
      </c>
      <c r="U6230" s="233">
        <v>39466</v>
      </c>
      <c r="V6230" s="233" t="str">
        <f t="shared" si="199"/>
        <v>0119</v>
      </c>
      <c r="W6230" s="4">
        <f t="shared" si="200"/>
        <v>2008</v>
      </c>
    </row>
    <row r="6231" spans="19:23" x14ac:dyDescent="0.2">
      <c r="S6231" s="28" t="s">
        <v>108</v>
      </c>
      <c r="T6231" s="5">
        <v>2008</v>
      </c>
      <c r="U6231" s="233">
        <v>39467</v>
      </c>
      <c r="V6231" s="233" t="str">
        <f t="shared" si="199"/>
        <v>0120</v>
      </c>
      <c r="W6231" s="4">
        <f t="shared" si="200"/>
        <v>2008</v>
      </c>
    </row>
    <row r="6232" spans="19:23" x14ac:dyDescent="0.2">
      <c r="S6232" s="28" t="s">
        <v>109</v>
      </c>
      <c r="T6232" s="5">
        <v>2008</v>
      </c>
      <c r="U6232" s="233">
        <v>39468</v>
      </c>
      <c r="V6232" s="233" t="str">
        <f t="shared" si="199"/>
        <v>0121</v>
      </c>
      <c r="W6232" s="4">
        <f t="shared" si="200"/>
        <v>2008</v>
      </c>
    </row>
    <row r="6233" spans="19:23" x14ac:dyDescent="0.2">
      <c r="S6233" s="28" t="s">
        <v>110</v>
      </c>
      <c r="T6233" s="5">
        <v>2008</v>
      </c>
      <c r="U6233" s="233">
        <v>39469</v>
      </c>
      <c r="V6233" s="233" t="str">
        <f t="shared" si="199"/>
        <v>0122</v>
      </c>
      <c r="W6233" s="4">
        <f t="shared" si="200"/>
        <v>2008</v>
      </c>
    </row>
    <row r="6234" spans="19:23" x14ac:dyDescent="0.2">
      <c r="S6234" s="28" t="s">
        <v>111</v>
      </c>
      <c r="T6234" s="5">
        <v>2008</v>
      </c>
      <c r="U6234" s="233">
        <v>39470</v>
      </c>
      <c r="V6234" s="233" t="str">
        <f t="shared" si="199"/>
        <v>0123</v>
      </c>
      <c r="W6234" s="4">
        <f t="shared" si="200"/>
        <v>2008</v>
      </c>
    </row>
    <row r="6235" spans="19:23" x14ac:dyDescent="0.2">
      <c r="S6235" s="28" t="s">
        <v>112</v>
      </c>
      <c r="T6235" s="5">
        <v>2008</v>
      </c>
      <c r="U6235" s="233">
        <v>39471</v>
      </c>
      <c r="V6235" s="233" t="str">
        <f t="shared" si="199"/>
        <v>0124</v>
      </c>
      <c r="W6235" s="4">
        <f t="shared" si="200"/>
        <v>2008</v>
      </c>
    </row>
    <row r="6236" spans="19:23" x14ac:dyDescent="0.2">
      <c r="S6236" s="28" t="s">
        <v>113</v>
      </c>
      <c r="T6236" s="5">
        <v>2008</v>
      </c>
      <c r="U6236" s="233">
        <v>39472</v>
      </c>
      <c r="V6236" s="233" t="str">
        <f t="shared" si="199"/>
        <v>0125</v>
      </c>
      <c r="W6236" s="4">
        <f t="shared" si="200"/>
        <v>2008</v>
      </c>
    </row>
    <row r="6237" spans="19:23" x14ac:dyDescent="0.2">
      <c r="S6237" s="28" t="s">
        <v>114</v>
      </c>
      <c r="T6237" s="5">
        <v>2008</v>
      </c>
      <c r="U6237" s="233">
        <v>39473</v>
      </c>
      <c r="V6237" s="233" t="str">
        <f t="shared" si="199"/>
        <v>0126</v>
      </c>
      <c r="W6237" s="4">
        <f t="shared" si="200"/>
        <v>2008</v>
      </c>
    </row>
    <row r="6238" spans="19:23" x14ac:dyDescent="0.2">
      <c r="S6238" s="28" t="s">
        <v>115</v>
      </c>
      <c r="T6238" s="5">
        <v>2008</v>
      </c>
      <c r="U6238" s="233">
        <v>39474</v>
      </c>
      <c r="V6238" s="233" t="str">
        <f t="shared" si="199"/>
        <v>0127</v>
      </c>
      <c r="W6238" s="4">
        <f t="shared" si="200"/>
        <v>2008</v>
      </c>
    </row>
    <row r="6239" spans="19:23" x14ac:dyDescent="0.2">
      <c r="S6239" s="28" t="s">
        <v>116</v>
      </c>
      <c r="T6239" s="5">
        <v>2008</v>
      </c>
      <c r="U6239" s="233">
        <v>39475</v>
      </c>
      <c r="V6239" s="233" t="str">
        <f t="shared" si="199"/>
        <v>0128</v>
      </c>
      <c r="W6239" s="4">
        <f t="shared" si="200"/>
        <v>2008</v>
      </c>
    </row>
    <row r="6240" spans="19:23" x14ac:dyDescent="0.2">
      <c r="S6240" s="28" t="s">
        <v>117</v>
      </c>
      <c r="T6240" s="5">
        <v>2008</v>
      </c>
      <c r="U6240" s="233">
        <v>39476</v>
      </c>
      <c r="V6240" s="233" t="str">
        <f t="shared" si="199"/>
        <v>0129</v>
      </c>
      <c r="W6240" s="4">
        <f t="shared" si="200"/>
        <v>2008</v>
      </c>
    </row>
    <row r="6241" spans="19:23" x14ac:dyDescent="0.2">
      <c r="S6241" s="28" t="s">
        <v>118</v>
      </c>
      <c r="T6241" s="5">
        <v>2008</v>
      </c>
      <c r="U6241" s="233">
        <v>39477</v>
      </c>
      <c r="V6241" s="233" t="str">
        <f t="shared" si="199"/>
        <v>0130</v>
      </c>
      <c r="W6241" s="4">
        <f t="shared" si="200"/>
        <v>2008</v>
      </c>
    </row>
    <row r="6242" spans="19:23" x14ac:dyDescent="0.2">
      <c r="S6242" s="28" t="s">
        <v>119</v>
      </c>
      <c r="T6242" s="5">
        <v>2008</v>
      </c>
      <c r="U6242" s="233">
        <v>39478</v>
      </c>
      <c r="V6242" s="233" t="str">
        <f t="shared" si="199"/>
        <v>0131</v>
      </c>
      <c r="W6242" s="4">
        <f t="shared" si="200"/>
        <v>2008</v>
      </c>
    </row>
    <row r="6243" spans="19:23" x14ac:dyDescent="0.2">
      <c r="S6243" s="28" t="s">
        <v>120</v>
      </c>
      <c r="T6243" s="5">
        <v>2008</v>
      </c>
      <c r="U6243" s="233">
        <v>39479</v>
      </c>
      <c r="V6243" s="233" t="str">
        <f t="shared" si="199"/>
        <v>0201</v>
      </c>
      <c r="W6243" s="4">
        <f t="shared" si="200"/>
        <v>2008</v>
      </c>
    </row>
    <row r="6244" spans="19:23" x14ac:dyDescent="0.2">
      <c r="S6244" s="28" t="s">
        <v>121</v>
      </c>
      <c r="T6244" s="5">
        <v>2008</v>
      </c>
      <c r="U6244" s="233">
        <v>39480</v>
      </c>
      <c r="V6244" s="233" t="str">
        <f t="shared" si="199"/>
        <v>0202</v>
      </c>
      <c r="W6244" s="4">
        <f t="shared" si="200"/>
        <v>2008</v>
      </c>
    </row>
    <row r="6245" spans="19:23" x14ac:dyDescent="0.2">
      <c r="S6245" s="28" t="s">
        <v>122</v>
      </c>
      <c r="T6245" s="5">
        <v>2008</v>
      </c>
      <c r="U6245" s="233">
        <v>39481</v>
      </c>
      <c r="V6245" s="233" t="str">
        <f t="shared" si="199"/>
        <v>0203</v>
      </c>
      <c r="W6245" s="4">
        <f t="shared" si="200"/>
        <v>2008</v>
      </c>
    </row>
    <row r="6246" spans="19:23" x14ac:dyDescent="0.2">
      <c r="S6246" s="28" t="s">
        <v>123</v>
      </c>
      <c r="T6246" s="5">
        <v>2008</v>
      </c>
      <c r="U6246" s="233">
        <v>39482</v>
      </c>
      <c r="V6246" s="233" t="str">
        <f t="shared" si="199"/>
        <v>0204</v>
      </c>
      <c r="W6246" s="4">
        <f t="shared" si="200"/>
        <v>2008</v>
      </c>
    </row>
    <row r="6247" spans="19:23" x14ac:dyDescent="0.2">
      <c r="S6247" s="28" t="s">
        <v>124</v>
      </c>
      <c r="T6247" s="5">
        <v>2008</v>
      </c>
      <c r="U6247" s="233">
        <v>39483</v>
      </c>
      <c r="V6247" s="233" t="str">
        <f t="shared" si="199"/>
        <v>0205</v>
      </c>
      <c r="W6247" s="4">
        <f t="shared" si="200"/>
        <v>2008</v>
      </c>
    </row>
    <row r="6248" spans="19:23" x14ac:dyDescent="0.2">
      <c r="S6248" s="28" t="s">
        <v>125</v>
      </c>
      <c r="T6248" s="5">
        <v>2008</v>
      </c>
      <c r="U6248" s="233">
        <v>39484</v>
      </c>
      <c r="V6248" s="233" t="str">
        <f t="shared" si="199"/>
        <v>0206</v>
      </c>
      <c r="W6248" s="4">
        <f t="shared" si="200"/>
        <v>2008</v>
      </c>
    </row>
    <row r="6249" spans="19:23" x14ac:dyDescent="0.2">
      <c r="S6249" s="28" t="s">
        <v>126</v>
      </c>
      <c r="T6249" s="5">
        <v>2008</v>
      </c>
      <c r="U6249" s="233">
        <v>39485</v>
      </c>
      <c r="V6249" s="233" t="str">
        <f t="shared" si="199"/>
        <v>0207</v>
      </c>
      <c r="W6249" s="4">
        <f t="shared" si="200"/>
        <v>2008</v>
      </c>
    </row>
    <row r="6250" spans="19:23" x14ac:dyDescent="0.2">
      <c r="S6250" s="28" t="s">
        <v>86</v>
      </c>
      <c r="T6250" s="5">
        <v>2008</v>
      </c>
      <c r="U6250" s="233">
        <v>39486</v>
      </c>
      <c r="V6250" s="233" t="str">
        <f t="shared" si="199"/>
        <v>0208</v>
      </c>
      <c r="W6250" s="4">
        <f t="shared" si="200"/>
        <v>2008</v>
      </c>
    </row>
    <row r="6251" spans="19:23" x14ac:dyDescent="0.2">
      <c r="S6251" s="28" t="s">
        <v>87</v>
      </c>
      <c r="T6251" s="5">
        <v>2008</v>
      </c>
      <c r="U6251" s="233">
        <v>39487</v>
      </c>
      <c r="V6251" s="233" t="str">
        <f t="shared" si="199"/>
        <v>0209</v>
      </c>
      <c r="W6251" s="4">
        <f t="shared" si="200"/>
        <v>2008</v>
      </c>
    </row>
    <row r="6252" spans="19:23" x14ac:dyDescent="0.2">
      <c r="S6252" s="28" t="s">
        <v>88</v>
      </c>
      <c r="T6252" s="5">
        <v>2008</v>
      </c>
      <c r="U6252" s="233">
        <v>39488</v>
      </c>
      <c r="V6252" s="233" t="str">
        <f t="shared" si="199"/>
        <v>0210</v>
      </c>
      <c r="W6252" s="4">
        <f t="shared" si="200"/>
        <v>2008</v>
      </c>
    </row>
    <row r="6253" spans="19:23" x14ac:dyDescent="0.2">
      <c r="S6253" s="28" t="s">
        <v>89</v>
      </c>
      <c r="T6253" s="5">
        <v>2008</v>
      </c>
      <c r="U6253" s="233">
        <v>39489</v>
      </c>
      <c r="V6253" s="233" t="str">
        <f t="shared" si="199"/>
        <v>0211</v>
      </c>
      <c r="W6253" s="4">
        <f t="shared" si="200"/>
        <v>2008</v>
      </c>
    </row>
    <row r="6254" spans="19:23" x14ac:dyDescent="0.2">
      <c r="S6254" s="28" t="s">
        <v>127</v>
      </c>
      <c r="T6254" s="5">
        <v>2008</v>
      </c>
      <c r="U6254" s="233">
        <v>39490</v>
      </c>
      <c r="V6254" s="233" t="str">
        <f t="shared" si="199"/>
        <v>0212</v>
      </c>
      <c r="W6254" s="4">
        <f t="shared" si="200"/>
        <v>2008</v>
      </c>
    </row>
    <row r="6255" spans="19:23" x14ac:dyDescent="0.2">
      <c r="S6255" s="28" t="s">
        <v>128</v>
      </c>
      <c r="T6255" s="5">
        <v>2008</v>
      </c>
      <c r="U6255" s="233">
        <v>39491</v>
      </c>
      <c r="V6255" s="233" t="str">
        <f t="shared" si="199"/>
        <v>0213</v>
      </c>
      <c r="W6255" s="4">
        <f t="shared" si="200"/>
        <v>2008</v>
      </c>
    </row>
    <row r="6256" spans="19:23" x14ac:dyDescent="0.2">
      <c r="S6256" s="28" t="s">
        <v>129</v>
      </c>
      <c r="T6256" s="5">
        <v>2008</v>
      </c>
      <c r="U6256" s="233">
        <v>39492</v>
      </c>
      <c r="V6256" s="233" t="str">
        <f t="shared" si="199"/>
        <v>0214</v>
      </c>
      <c r="W6256" s="4">
        <f t="shared" si="200"/>
        <v>2008</v>
      </c>
    </row>
    <row r="6257" spans="19:23" x14ac:dyDescent="0.2">
      <c r="S6257" s="28" t="s">
        <v>130</v>
      </c>
      <c r="T6257" s="5">
        <v>2008</v>
      </c>
      <c r="U6257" s="233">
        <v>39493</v>
      </c>
      <c r="V6257" s="233" t="str">
        <f t="shared" si="199"/>
        <v>0215</v>
      </c>
      <c r="W6257" s="4">
        <f t="shared" si="200"/>
        <v>2008</v>
      </c>
    </row>
    <row r="6258" spans="19:23" x14ac:dyDescent="0.2">
      <c r="S6258" s="28" t="s">
        <v>131</v>
      </c>
      <c r="T6258" s="5">
        <v>2008</v>
      </c>
      <c r="U6258" s="233">
        <v>39494</v>
      </c>
      <c r="V6258" s="233" t="str">
        <f t="shared" si="199"/>
        <v>0216</v>
      </c>
      <c r="W6258" s="4">
        <f t="shared" si="200"/>
        <v>2008</v>
      </c>
    </row>
    <row r="6259" spans="19:23" x14ac:dyDescent="0.2">
      <c r="S6259" s="28" t="s">
        <v>132</v>
      </c>
      <c r="T6259" s="5">
        <v>2008</v>
      </c>
      <c r="U6259" s="233">
        <v>39495</v>
      </c>
      <c r="V6259" s="233" t="str">
        <f t="shared" si="199"/>
        <v>0217</v>
      </c>
      <c r="W6259" s="4">
        <f t="shared" si="200"/>
        <v>2008</v>
      </c>
    </row>
    <row r="6260" spans="19:23" x14ac:dyDescent="0.2">
      <c r="S6260" s="28" t="s">
        <v>133</v>
      </c>
      <c r="T6260" s="5">
        <v>2008</v>
      </c>
      <c r="U6260" s="233">
        <v>39496</v>
      </c>
      <c r="V6260" s="233" t="str">
        <f t="shared" si="199"/>
        <v>0218</v>
      </c>
      <c r="W6260" s="4">
        <f t="shared" si="200"/>
        <v>2008</v>
      </c>
    </row>
    <row r="6261" spans="19:23" x14ac:dyDescent="0.2">
      <c r="S6261" s="28" t="s">
        <v>134</v>
      </c>
      <c r="T6261" s="5">
        <v>2008</v>
      </c>
      <c r="U6261" s="233">
        <v>39497</v>
      </c>
      <c r="V6261" s="233" t="str">
        <f t="shared" si="199"/>
        <v>0219</v>
      </c>
      <c r="W6261" s="4">
        <f t="shared" si="200"/>
        <v>2008</v>
      </c>
    </row>
    <row r="6262" spans="19:23" x14ac:dyDescent="0.2">
      <c r="S6262" s="28" t="s">
        <v>135</v>
      </c>
      <c r="T6262" s="5">
        <v>2008</v>
      </c>
      <c r="U6262" s="233">
        <v>39498</v>
      </c>
      <c r="V6262" s="233" t="str">
        <f t="shared" si="199"/>
        <v>0220</v>
      </c>
      <c r="W6262" s="4">
        <f t="shared" si="200"/>
        <v>2008</v>
      </c>
    </row>
    <row r="6263" spans="19:23" x14ac:dyDescent="0.2">
      <c r="S6263" s="28" t="s">
        <v>136</v>
      </c>
      <c r="T6263" s="5">
        <v>2008</v>
      </c>
      <c r="U6263" s="233">
        <v>39499</v>
      </c>
      <c r="V6263" s="233" t="str">
        <f t="shared" si="199"/>
        <v>0221</v>
      </c>
      <c r="W6263" s="4">
        <f t="shared" si="200"/>
        <v>2008</v>
      </c>
    </row>
    <row r="6264" spans="19:23" x14ac:dyDescent="0.2">
      <c r="S6264" s="28" t="s">
        <v>137</v>
      </c>
      <c r="T6264" s="5">
        <v>2008</v>
      </c>
      <c r="U6264" s="233">
        <v>39500</v>
      </c>
      <c r="V6264" s="233" t="str">
        <f t="shared" si="199"/>
        <v>0222</v>
      </c>
      <c r="W6264" s="4">
        <f t="shared" si="200"/>
        <v>2008</v>
      </c>
    </row>
    <row r="6265" spans="19:23" x14ac:dyDescent="0.2">
      <c r="S6265" s="28" t="s">
        <v>138</v>
      </c>
      <c r="T6265" s="5">
        <v>2008</v>
      </c>
      <c r="U6265" s="233">
        <v>39501</v>
      </c>
      <c r="V6265" s="233" t="str">
        <f t="shared" si="199"/>
        <v>0223</v>
      </c>
      <c r="W6265" s="4">
        <f t="shared" si="200"/>
        <v>2008</v>
      </c>
    </row>
    <row r="6266" spans="19:23" x14ac:dyDescent="0.2">
      <c r="S6266" s="28" t="s">
        <v>139</v>
      </c>
      <c r="T6266" s="5">
        <v>2008</v>
      </c>
      <c r="U6266" s="233">
        <v>39502</v>
      </c>
      <c r="V6266" s="233" t="str">
        <f t="shared" si="199"/>
        <v>0224</v>
      </c>
      <c r="W6266" s="4">
        <f t="shared" si="200"/>
        <v>2008</v>
      </c>
    </row>
    <row r="6267" spans="19:23" x14ac:dyDescent="0.2">
      <c r="S6267" s="28" t="s">
        <v>140</v>
      </c>
      <c r="T6267" s="5">
        <v>2008</v>
      </c>
      <c r="U6267" s="233">
        <v>39503</v>
      </c>
      <c r="V6267" s="233" t="str">
        <f t="shared" si="199"/>
        <v>0225</v>
      </c>
      <c r="W6267" s="4">
        <f t="shared" si="200"/>
        <v>2008</v>
      </c>
    </row>
    <row r="6268" spans="19:23" x14ac:dyDescent="0.2">
      <c r="S6268" s="28" t="s">
        <v>141</v>
      </c>
      <c r="T6268" s="5">
        <v>2008</v>
      </c>
      <c r="U6268" s="233">
        <v>39504</v>
      </c>
      <c r="V6268" s="233" t="str">
        <f t="shared" si="199"/>
        <v>0226</v>
      </c>
      <c r="W6268" s="4">
        <f t="shared" si="200"/>
        <v>2008</v>
      </c>
    </row>
    <row r="6269" spans="19:23" x14ac:dyDescent="0.2">
      <c r="S6269" s="28" t="s">
        <v>142</v>
      </c>
      <c r="T6269" s="5">
        <v>2008</v>
      </c>
      <c r="U6269" s="233">
        <v>39505</v>
      </c>
      <c r="V6269" s="233" t="str">
        <f t="shared" si="199"/>
        <v>0227</v>
      </c>
      <c r="W6269" s="4">
        <f t="shared" si="200"/>
        <v>2008</v>
      </c>
    </row>
    <row r="6270" spans="19:23" x14ac:dyDescent="0.2">
      <c r="S6270" s="28" t="s">
        <v>143</v>
      </c>
      <c r="T6270" s="5">
        <v>2008</v>
      </c>
      <c r="U6270" s="233">
        <v>39506</v>
      </c>
      <c r="V6270" s="233" t="str">
        <f t="shared" si="199"/>
        <v>0228</v>
      </c>
      <c r="W6270" s="4">
        <f t="shared" si="200"/>
        <v>2008</v>
      </c>
    </row>
    <row r="6271" spans="19:23" x14ac:dyDescent="0.2">
      <c r="S6271" s="28" t="s">
        <v>451</v>
      </c>
      <c r="T6271" s="5">
        <v>2008</v>
      </c>
      <c r="U6271" s="233">
        <v>39507</v>
      </c>
      <c r="V6271" s="233" t="str">
        <f t="shared" si="199"/>
        <v>0229</v>
      </c>
      <c r="W6271" s="4">
        <f t="shared" si="200"/>
        <v>2008</v>
      </c>
    </row>
    <row r="6272" spans="19:23" x14ac:dyDescent="0.2">
      <c r="S6272" s="28" t="s">
        <v>144</v>
      </c>
      <c r="T6272" s="5">
        <v>2008</v>
      </c>
      <c r="U6272" s="233">
        <v>39508</v>
      </c>
      <c r="V6272" s="233" t="str">
        <f t="shared" si="199"/>
        <v>0301</v>
      </c>
      <c r="W6272" s="4">
        <f t="shared" si="200"/>
        <v>2008</v>
      </c>
    </row>
    <row r="6273" spans="19:23" x14ac:dyDescent="0.2">
      <c r="S6273" s="28" t="s">
        <v>145</v>
      </c>
      <c r="T6273" s="5">
        <v>2008</v>
      </c>
      <c r="U6273" s="233">
        <v>39509</v>
      </c>
      <c r="V6273" s="233" t="str">
        <f t="shared" si="199"/>
        <v>0302</v>
      </c>
      <c r="W6273" s="4">
        <f t="shared" si="200"/>
        <v>2008</v>
      </c>
    </row>
    <row r="6274" spans="19:23" x14ac:dyDescent="0.2">
      <c r="S6274" s="28" t="s">
        <v>146</v>
      </c>
      <c r="T6274" s="5">
        <v>2008</v>
      </c>
      <c r="U6274" s="233">
        <v>39510</v>
      </c>
      <c r="V6274" s="233" t="str">
        <f t="shared" si="199"/>
        <v>0303</v>
      </c>
      <c r="W6274" s="4">
        <f t="shared" si="200"/>
        <v>2008</v>
      </c>
    </row>
    <row r="6275" spans="19:23" x14ac:dyDescent="0.2">
      <c r="S6275" s="28" t="s">
        <v>147</v>
      </c>
      <c r="T6275" s="5">
        <v>2008</v>
      </c>
      <c r="U6275" s="233">
        <v>39511</v>
      </c>
      <c r="V6275" s="233" t="str">
        <f t="shared" si="199"/>
        <v>0304</v>
      </c>
      <c r="W6275" s="4">
        <f t="shared" si="200"/>
        <v>2008</v>
      </c>
    </row>
    <row r="6276" spans="19:23" x14ac:dyDescent="0.2">
      <c r="S6276" s="28" t="s">
        <v>148</v>
      </c>
      <c r="T6276" s="5">
        <v>2008</v>
      </c>
      <c r="U6276" s="233">
        <v>39512</v>
      </c>
      <c r="V6276" s="233" t="str">
        <f t="shared" ref="V6276:V6339" si="201">TEXT(MONTH(U6276),"00") &amp;TEXT(DAY(U6276),"00")</f>
        <v>0305</v>
      </c>
      <c r="W6276" s="4">
        <f t="shared" ref="W6276:W6339" si="202">YEAR(U6276)</f>
        <v>2008</v>
      </c>
    </row>
    <row r="6277" spans="19:23" x14ac:dyDescent="0.2">
      <c r="S6277" s="28" t="s">
        <v>149</v>
      </c>
      <c r="T6277" s="5">
        <v>2008</v>
      </c>
      <c r="U6277" s="233">
        <v>39513</v>
      </c>
      <c r="V6277" s="233" t="str">
        <f t="shared" si="201"/>
        <v>0306</v>
      </c>
      <c r="W6277" s="4">
        <f t="shared" si="202"/>
        <v>2008</v>
      </c>
    </row>
    <row r="6278" spans="19:23" x14ac:dyDescent="0.2">
      <c r="S6278" s="28" t="s">
        <v>150</v>
      </c>
      <c r="T6278" s="5">
        <v>2008</v>
      </c>
      <c r="U6278" s="233">
        <v>39514</v>
      </c>
      <c r="V6278" s="233" t="str">
        <f t="shared" si="201"/>
        <v>0307</v>
      </c>
      <c r="W6278" s="4">
        <f t="shared" si="202"/>
        <v>2008</v>
      </c>
    </row>
    <row r="6279" spans="19:23" x14ac:dyDescent="0.2">
      <c r="S6279" s="28" t="s">
        <v>151</v>
      </c>
      <c r="T6279" s="5">
        <v>2008</v>
      </c>
      <c r="U6279" s="233">
        <v>39515</v>
      </c>
      <c r="V6279" s="233" t="str">
        <f t="shared" si="201"/>
        <v>0308</v>
      </c>
      <c r="W6279" s="4">
        <f t="shared" si="202"/>
        <v>2008</v>
      </c>
    </row>
    <row r="6280" spans="19:23" x14ac:dyDescent="0.2">
      <c r="S6280" s="28" t="s">
        <v>152</v>
      </c>
      <c r="T6280" s="5">
        <v>2008</v>
      </c>
      <c r="U6280" s="233">
        <v>39516</v>
      </c>
      <c r="V6280" s="233" t="str">
        <f t="shared" si="201"/>
        <v>0309</v>
      </c>
      <c r="W6280" s="4">
        <f t="shared" si="202"/>
        <v>2008</v>
      </c>
    </row>
    <row r="6281" spans="19:23" x14ac:dyDescent="0.2">
      <c r="S6281" s="28" t="s">
        <v>153</v>
      </c>
      <c r="T6281" s="5">
        <v>2008</v>
      </c>
      <c r="U6281" s="233">
        <v>39517</v>
      </c>
      <c r="V6281" s="233" t="str">
        <f t="shared" si="201"/>
        <v>0310</v>
      </c>
      <c r="W6281" s="4">
        <f t="shared" si="202"/>
        <v>2008</v>
      </c>
    </row>
    <row r="6282" spans="19:23" x14ac:dyDescent="0.2">
      <c r="S6282" s="28" t="s">
        <v>154</v>
      </c>
      <c r="T6282" s="5">
        <v>2008</v>
      </c>
      <c r="U6282" s="233">
        <v>39518</v>
      </c>
      <c r="V6282" s="233" t="str">
        <f t="shared" si="201"/>
        <v>0311</v>
      </c>
      <c r="W6282" s="4">
        <f t="shared" si="202"/>
        <v>2008</v>
      </c>
    </row>
    <row r="6283" spans="19:23" x14ac:dyDescent="0.2">
      <c r="S6283" s="28" t="s">
        <v>155</v>
      </c>
      <c r="T6283" s="5">
        <v>2008</v>
      </c>
      <c r="U6283" s="233">
        <v>39519</v>
      </c>
      <c r="V6283" s="233" t="str">
        <f t="shared" si="201"/>
        <v>0312</v>
      </c>
      <c r="W6283" s="4">
        <f t="shared" si="202"/>
        <v>2008</v>
      </c>
    </row>
    <row r="6284" spans="19:23" x14ac:dyDescent="0.2">
      <c r="S6284" s="28" t="s">
        <v>156</v>
      </c>
      <c r="T6284" s="5">
        <v>2008</v>
      </c>
      <c r="U6284" s="233">
        <v>39520</v>
      </c>
      <c r="V6284" s="233" t="str">
        <f t="shared" si="201"/>
        <v>0313</v>
      </c>
      <c r="W6284" s="4">
        <f t="shared" si="202"/>
        <v>2008</v>
      </c>
    </row>
    <row r="6285" spans="19:23" x14ac:dyDescent="0.2">
      <c r="S6285" s="28" t="s">
        <v>157</v>
      </c>
      <c r="T6285" s="5">
        <v>2008</v>
      </c>
      <c r="U6285" s="233">
        <v>39521</v>
      </c>
      <c r="V6285" s="233" t="str">
        <f t="shared" si="201"/>
        <v>0314</v>
      </c>
      <c r="W6285" s="4">
        <f t="shared" si="202"/>
        <v>2008</v>
      </c>
    </row>
    <row r="6286" spans="19:23" x14ac:dyDescent="0.2">
      <c r="S6286" s="28" t="s">
        <v>158</v>
      </c>
      <c r="T6286" s="5">
        <v>2008</v>
      </c>
      <c r="U6286" s="233">
        <v>39522</v>
      </c>
      <c r="V6286" s="233" t="str">
        <f t="shared" si="201"/>
        <v>0315</v>
      </c>
      <c r="W6286" s="4">
        <f t="shared" si="202"/>
        <v>2008</v>
      </c>
    </row>
    <row r="6287" spans="19:23" x14ac:dyDescent="0.2">
      <c r="S6287" s="28" t="s">
        <v>159</v>
      </c>
      <c r="T6287" s="5">
        <v>2008</v>
      </c>
      <c r="U6287" s="233">
        <v>39523</v>
      </c>
      <c r="V6287" s="233" t="str">
        <f t="shared" si="201"/>
        <v>0316</v>
      </c>
      <c r="W6287" s="4">
        <f t="shared" si="202"/>
        <v>2008</v>
      </c>
    </row>
    <row r="6288" spans="19:23" x14ac:dyDescent="0.2">
      <c r="S6288" s="28" t="s">
        <v>160</v>
      </c>
      <c r="T6288" s="5">
        <v>2008</v>
      </c>
      <c r="U6288" s="233">
        <v>39524</v>
      </c>
      <c r="V6288" s="233" t="str">
        <f t="shared" si="201"/>
        <v>0317</v>
      </c>
      <c r="W6288" s="4">
        <f t="shared" si="202"/>
        <v>2008</v>
      </c>
    </row>
    <row r="6289" spans="19:23" x14ac:dyDescent="0.2">
      <c r="S6289" s="28" t="s">
        <v>161</v>
      </c>
      <c r="T6289" s="5">
        <v>2008</v>
      </c>
      <c r="U6289" s="233">
        <v>39525</v>
      </c>
      <c r="V6289" s="233" t="str">
        <f t="shared" si="201"/>
        <v>0318</v>
      </c>
      <c r="W6289" s="4">
        <f t="shared" si="202"/>
        <v>2008</v>
      </c>
    </row>
    <row r="6290" spans="19:23" x14ac:dyDescent="0.2">
      <c r="S6290" s="28" t="s">
        <v>162</v>
      </c>
      <c r="T6290" s="5">
        <v>2008</v>
      </c>
      <c r="U6290" s="233">
        <v>39526</v>
      </c>
      <c r="V6290" s="233" t="str">
        <f t="shared" si="201"/>
        <v>0319</v>
      </c>
      <c r="W6290" s="4">
        <f t="shared" si="202"/>
        <v>2008</v>
      </c>
    </row>
    <row r="6291" spans="19:23" x14ac:dyDescent="0.2">
      <c r="S6291" s="28" t="s">
        <v>163</v>
      </c>
      <c r="T6291" s="5">
        <v>2008</v>
      </c>
      <c r="U6291" s="233">
        <v>39527</v>
      </c>
      <c r="V6291" s="233" t="str">
        <f t="shared" si="201"/>
        <v>0320</v>
      </c>
      <c r="W6291" s="4">
        <f t="shared" si="202"/>
        <v>2008</v>
      </c>
    </row>
    <row r="6292" spans="19:23" x14ac:dyDescent="0.2">
      <c r="S6292" s="28" t="s">
        <v>164</v>
      </c>
      <c r="T6292" s="5">
        <v>2008</v>
      </c>
      <c r="U6292" s="233">
        <v>39528</v>
      </c>
      <c r="V6292" s="233" t="str">
        <f t="shared" si="201"/>
        <v>0321</v>
      </c>
      <c r="W6292" s="4">
        <f t="shared" si="202"/>
        <v>2008</v>
      </c>
    </row>
    <row r="6293" spans="19:23" x14ac:dyDescent="0.2">
      <c r="S6293" s="28" t="s">
        <v>165</v>
      </c>
      <c r="T6293" s="5">
        <v>2008</v>
      </c>
      <c r="U6293" s="233">
        <v>39529</v>
      </c>
      <c r="V6293" s="233" t="str">
        <f t="shared" si="201"/>
        <v>0322</v>
      </c>
      <c r="W6293" s="4">
        <f t="shared" si="202"/>
        <v>2008</v>
      </c>
    </row>
    <row r="6294" spans="19:23" x14ac:dyDescent="0.2">
      <c r="S6294" s="28" t="s">
        <v>166</v>
      </c>
      <c r="T6294" s="5">
        <v>2008</v>
      </c>
      <c r="U6294" s="233">
        <v>39530</v>
      </c>
      <c r="V6294" s="233" t="str">
        <f t="shared" si="201"/>
        <v>0323</v>
      </c>
      <c r="W6294" s="4">
        <f t="shared" si="202"/>
        <v>2008</v>
      </c>
    </row>
    <row r="6295" spans="19:23" x14ac:dyDescent="0.2">
      <c r="S6295" s="28" t="s">
        <v>167</v>
      </c>
      <c r="T6295" s="5">
        <v>2008</v>
      </c>
      <c r="U6295" s="233">
        <v>39531</v>
      </c>
      <c r="V6295" s="233" t="str">
        <f t="shared" si="201"/>
        <v>0324</v>
      </c>
      <c r="W6295" s="4">
        <f t="shared" si="202"/>
        <v>2008</v>
      </c>
    </row>
    <row r="6296" spans="19:23" x14ac:dyDescent="0.2">
      <c r="S6296" s="28" t="s">
        <v>168</v>
      </c>
      <c r="T6296" s="5">
        <v>2008</v>
      </c>
      <c r="U6296" s="233">
        <v>39532</v>
      </c>
      <c r="V6296" s="233" t="str">
        <f t="shared" si="201"/>
        <v>0325</v>
      </c>
      <c r="W6296" s="4">
        <f t="shared" si="202"/>
        <v>2008</v>
      </c>
    </row>
    <row r="6297" spans="19:23" x14ac:dyDescent="0.2">
      <c r="S6297" s="28" t="s">
        <v>169</v>
      </c>
      <c r="T6297" s="5">
        <v>2008</v>
      </c>
      <c r="U6297" s="233">
        <v>39533</v>
      </c>
      <c r="V6297" s="233" t="str">
        <f t="shared" si="201"/>
        <v>0326</v>
      </c>
      <c r="W6297" s="4">
        <f t="shared" si="202"/>
        <v>2008</v>
      </c>
    </row>
    <row r="6298" spans="19:23" x14ac:dyDescent="0.2">
      <c r="S6298" s="28" t="s">
        <v>170</v>
      </c>
      <c r="T6298" s="5">
        <v>2008</v>
      </c>
      <c r="U6298" s="233">
        <v>39534</v>
      </c>
      <c r="V6298" s="233" t="str">
        <f t="shared" si="201"/>
        <v>0327</v>
      </c>
      <c r="W6298" s="4">
        <f t="shared" si="202"/>
        <v>2008</v>
      </c>
    </row>
    <row r="6299" spans="19:23" x14ac:dyDescent="0.2">
      <c r="S6299" s="28" t="s">
        <v>171</v>
      </c>
      <c r="T6299" s="5">
        <v>2008</v>
      </c>
      <c r="U6299" s="233">
        <v>39535</v>
      </c>
      <c r="V6299" s="233" t="str">
        <f t="shared" si="201"/>
        <v>0328</v>
      </c>
      <c r="W6299" s="4">
        <f t="shared" si="202"/>
        <v>2008</v>
      </c>
    </row>
    <row r="6300" spans="19:23" x14ac:dyDescent="0.2">
      <c r="S6300" s="28" t="s">
        <v>172</v>
      </c>
      <c r="T6300" s="5">
        <v>2008</v>
      </c>
      <c r="U6300" s="233">
        <v>39536</v>
      </c>
      <c r="V6300" s="233" t="str">
        <f t="shared" si="201"/>
        <v>0329</v>
      </c>
      <c r="W6300" s="4">
        <f t="shared" si="202"/>
        <v>2008</v>
      </c>
    </row>
    <row r="6301" spans="19:23" x14ac:dyDescent="0.2">
      <c r="S6301" s="28" t="s">
        <v>173</v>
      </c>
      <c r="T6301" s="5">
        <v>2008</v>
      </c>
      <c r="U6301" s="233">
        <v>39537</v>
      </c>
      <c r="V6301" s="233" t="str">
        <f t="shared" si="201"/>
        <v>0330</v>
      </c>
      <c r="W6301" s="4">
        <f t="shared" si="202"/>
        <v>2008</v>
      </c>
    </row>
    <row r="6302" spans="19:23" x14ac:dyDescent="0.2">
      <c r="S6302" s="28" t="s">
        <v>174</v>
      </c>
      <c r="T6302" s="5">
        <v>2008</v>
      </c>
      <c r="U6302" s="233">
        <v>39538</v>
      </c>
      <c r="V6302" s="233" t="str">
        <f t="shared" si="201"/>
        <v>0331</v>
      </c>
      <c r="W6302" s="4">
        <f t="shared" si="202"/>
        <v>2008</v>
      </c>
    </row>
    <row r="6303" spans="19:23" x14ac:dyDescent="0.2">
      <c r="S6303" s="28" t="s">
        <v>175</v>
      </c>
      <c r="T6303" s="5">
        <v>2008</v>
      </c>
      <c r="U6303" s="233">
        <v>39539</v>
      </c>
      <c r="V6303" s="233" t="str">
        <f t="shared" si="201"/>
        <v>0401</v>
      </c>
      <c r="W6303" s="4">
        <f t="shared" si="202"/>
        <v>2008</v>
      </c>
    </row>
    <row r="6304" spans="19:23" x14ac:dyDescent="0.2">
      <c r="S6304" s="28" t="s">
        <v>176</v>
      </c>
      <c r="T6304" s="5">
        <v>2008</v>
      </c>
      <c r="U6304" s="233">
        <v>39540</v>
      </c>
      <c r="V6304" s="233" t="str">
        <f t="shared" si="201"/>
        <v>0402</v>
      </c>
      <c r="W6304" s="4">
        <f t="shared" si="202"/>
        <v>2008</v>
      </c>
    </row>
    <row r="6305" spans="19:23" x14ac:dyDescent="0.2">
      <c r="S6305" s="28" t="s">
        <v>177</v>
      </c>
      <c r="T6305" s="5">
        <v>2008</v>
      </c>
      <c r="U6305" s="233">
        <v>39541</v>
      </c>
      <c r="V6305" s="233" t="str">
        <f t="shared" si="201"/>
        <v>0403</v>
      </c>
      <c r="W6305" s="4">
        <f t="shared" si="202"/>
        <v>2008</v>
      </c>
    </row>
    <row r="6306" spans="19:23" x14ac:dyDescent="0.2">
      <c r="S6306" s="28" t="s">
        <v>178</v>
      </c>
      <c r="T6306" s="5">
        <v>2008</v>
      </c>
      <c r="U6306" s="233">
        <v>39542</v>
      </c>
      <c r="V6306" s="233" t="str">
        <f t="shared" si="201"/>
        <v>0404</v>
      </c>
      <c r="W6306" s="4">
        <f t="shared" si="202"/>
        <v>2008</v>
      </c>
    </row>
    <row r="6307" spans="19:23" x14ac:dyDescent="0.2">
      <c r="S6307" s="28" t="s">
        <v>179</v>
      </c>
      <c r="T6307" s="5">
        <v>2008</v>
      </c>
      <c r="U6307" s="233">
        <v>39543</v>
      </c>
      <c r="V6307" s="233" t="str">
        <f t="shared" si="201"/>
        <v>0405</v>
      </c>
      <c r="W6307" s="4">
        <f t="shared" si="202"/>
        <v>2008</v>
      </c>
    </row>
    <row r="6308" spans="19:23" x14ac:dyDescent="0.2">
      <c r="S6308" s="28" t="s">
        <v>180</v>
      </c>
      <c r="T6308" s="5">
        <v>2008</v>
      </c>
      <c r="U6308" s="233">
        <v>39544</v>
      </c>
      <c r="V6308" s="233" t="str">
        <f t="shared" si="201"/>
        <v>0406</v>
      </c>
      <c r="W6308" s="4">
        <f t="shared" si="202"/>
        <v>2008</v>
      </c>
    </row>
    <row r="6309" spans="19:23" x14ac:dyDescent="0.2">
      <c r="S6309" s="28" t="s">
        <v>181</v>
      </c>
      <c r="T6309" s="5">
        <v>2008</v>
      </c>
      <c r="U6309" s="233">
        <v>39545</v>
      </c>
      <c r="V6309" s="233" t="str">
        <f t="shared" si="201"/>
        <v>0407</v>
      </c>
      <c r="W6309" s="4">
        <f t="shared" si="202"/>
        <v>2008</v>
      </c>
    </row>
    <row r="6310" spans="19:23" x14ac:dyDescent="0.2">
      <c r="S6310" s="28" t="s">
        <v>182</v>
      </c>
      <c r="T6310" s="5">
        <v>2008</v>
      </c>
      <c r="U6310" s="233">
        <v>39546</v>
      </c>
      <c r="V6310" s="233" t="str">
        <f t="shared" si="201"/>
        <v>0408</v>
      </c>
      <c r="W6310" s="4">
        <f t="shared" si="202"/>
        <v>2008</v>
      </c>
    </row>
    <row r="6311" spans="19:23" x14ac:dyDescent="0.2">
      <c r="S6311" s="28" t="s">
        <v>183</v>
      </c>
      <c r="T6311" s="5">
        <v>2008</v>
      </c>
      <c r="U6311" s="233">
        <v>39547</v>
      </c>
      <c r="V6311" s="233" t="str">
        <f t="shared" si="201"/>
        <v>0409</v>
      </c>
      <c r="W6311" s="4">
        <f t="shared" si="202"/>
        <v>2008</v>
      </c>
    </row>
    <row r="6312" spans="19:23" x14ac:dyDescent="0.2">
      <c r="S6312" s="28" t="s">
        <v>184</v>
      </c>
      <c r="T6312" s="5">
        <v>2008</v>
      </c>
      <c r="U6312" s="233">
        <v>39548</v>
      </c>
      <c r="V6312" s="233" t="str">
        <f t="shared" si="201"/>
        <v>0410</v>
      </c>
      <c r="W6312" s="4">
        <f t="shared" si="202"/>
        <v>2008</v>
      </c>
    </row>
    <row r="6313" spans="19:23" x14ac:dyDescent="0.2">
      <c r="S6313" s="28" t="s">
        <v>185</v>
      </c>
      <c r="T6313" s="5">
        <v>2008</v>
      </c>
      <c r="U6313" s="233">
        <v>39549</v>
      </c>
      <c r="V6313" s="233" t="str">
        <f t="shared" si="201"/>
        <v>0411</v>
      </c>
      <c r="W6313" s="4">
        <f t="shared" si="202"/>
        <v>2008</v>
      </c>
    </row>
    <row r="6314" spans="19:23" x14ac:dyDescent="0.2">
      <c r="S6314" s="28" t="s">
        <v>186</v>
      </c>
      <c r="T6314" s="5">
        <v>2008</v>
      </c>
      <c r="U6314" s="233">
        <v>39550</v>
      </c>
      <c r="V6314" s="233" t="str">
        <f t="shared" si="201"/>
        <v>0412</v>
      </c>
      <c r="W6314" s="4">
        <f t="shared" si="202"/>
        <v>2008</v>
      </c>
    </row>
    <row r="6315" spans="19:23" x14ac:dyDescent="0.2">
      <c r="S6315" s="28" t="s">
        <v>187</v>
      </c>
      <c r="T6315" s="5">
        <v>2008</v>
      </c>
      <c r="U6315" s="233">
        <v>39551</v>
      </c>
      <c r="V6315" s="233" t="str">
        <f t="shared" si="201"/>
        <v>0413</v>
      </c>
      <c r="W6315" s="4">
        <f t="shared" si="202"/>
        <v>2008</v>
      </c>
    </row>
    <row r="6316" spans="19:23" x14ac:dyDescent="0.2">
      <c r="S6316" s="28" t="s">
        <v>188</v>
      </c>
      <c r="T6316" s="5">
        <v>2008</v>
      </c>
      <c r="U6316" s="233">
        <v>39552</v>
      </c>
      <c r="V6316" s="233" t="str">
        <f t="shared" si="201"/>
        <v>0414</v>
      </c>
      <c r="W6316" s="4">
        <f t="shared" si="202"/>
        <v>2008</v>
      </c>
    </row>
    <row r="6317" spans="19:23" x14ac:dyDescent="0.2">
      <c r="S6317" s="28" t="s">
        <v>189</v>
      </c>
      <c r="T6317" s="5">
        <v>2008</v>
      </c>
      <c r="U6317" s="233">
        <v>39553</v>
      </c>
      <c r="V6317" s="233" t="str">
        <f t="shared" si="201"/>
        <v>0415</v>
      </c>
      <c r="W6317" s="4">
        <f t="shared" si="202"/>
        <v>2008</v>
      </c>
    </row>
    <row r="6318" spans="19:23" x14ac:dyDescent="0.2">
      <c r="S6318" s="28" t="s">
        <v>190</v>
      </c>
      <c r="T6318" s="5">
        <v>2008</v>
      </c>
      <c r="U6318" s="233">
        <v>39554</v>
      </c>
      <c r="V6318" s="233" t="str">
        <f t="shared" si="201"/>
        <v>0416</v>
      </c>
      <c r="W6318" s="4">
        <f t="shared" si="202"/>
        <v>2008</v>
      </c>
    </row>
    <row r="6319" spans="19:23" x14ac:dyDescent="0.2">
      <c r="S6319" s="28" t="s">
        <v>191</v>
      </c>
      <c r="T6319" s="5">
        <v>2008</v>
      </c>
      <c r="U6319" s="233">
        <v>39555</v>
      </c>
      <c r="V6319" s="233" t="str">
        <f t="shared" si="201"/>
        <v>0417</v>
      </c>
      <c r="W6319" s="4">
        <f t="shared" si="202"/>
        <v>2008</v>
      </c>
    </row>
    <row r="6320" spans="19:23" x14ac:dyDescent="0.2">
      <c r="S6320" s="28" t="s">
        <v>192</v>
      </c>
      <c r="T6320" s="5">
        <v>2008</v>
      </c>
      <c r="U6320" s="233">
        <v>39556</v>
      </c>
      <c r="V6320" s="233" t="str">
        <f t="shared" si="201"/>
        <v>0418</v>
      </c>
      <c r="W6320" s="4">
        <f t="shared" si="202"/>
        <v>2008</v>
      </c>
    </row>
    <row r="6321" spans="19:23" x14ac:dyDescent="0.2">
      <c r="S6321" s="28" t="s">
        <v>193</v>
      </c>
      <c r="T6321" s="5">
        <v>2008</v>
      </c>
      <c r="U6321" s="233">
        <v>39557</v>
      </c>
      <c r="V6321" s="233" t="str">
        <f t="shared" si="201"/>
        <v>0419</v>
      </c>
      <c r="W6321" s="4">
        <f t="shared" si="202"/>
        <v>2008</v>
      </c>
    </row>
    <row r="6322" spans="19:23" x14ac:dyDescent="0.2">
      <c r="S6322" s="28" t="s">
        <v>194</v>
      </c>
      <c r="T6322" s="5">
        <v>2008</v>
      </c>
      <c r="U6322" s="233">
        <v>39558</v>
      </c>
      <c r="V6322" s="233" t="str">
        <f t="shared" si="201"/>
        <v>0420</v>
      </c>
      <c r="W6322" s="4">
        <f t="shared" si="202"/>
        <v>2008</v>
      </c>
    </row>
    <row r="6323" spans="19:23" x14ac:dyDescent="0.2">
      <c r="S6323" s="28" t="s">
        <v>195</v>
      </c>
      <c r="T6323" s="5">
        <v>2008</v>
      </c>
      <c r="U6323" s="233">
        <v>39559</v>
      </c>
      <c r="V6323" s="233" t="str">
        <f t="shared" si="201"/>
        <v>0421</v>
      </c>
      <c r="W6323" s="4">
        <f t="shared" si="202"/>
        <v>2008</v>
      </c>
    </row>
    <row r="6324" spans="19:23" x14ac:dyDescent="0.2">
      <c r="S6324" s="28" t="s">
        <v>196</v>
      </c>
      <c r="T6324" s="5">
        <v>2008</v>
      </c>
      <c r="U6324" s="233">
        <v>39560</v>
      </c>
      <c r="V6324" s="233" t="str">
        <f t="shared" si="201"/>
        <v>0422</v>
      </c>
      <c r="W6324" s="4">
        <f t="shared" si="202"/>
        <v>2008</v>
      </c>
    </row>
    <row r="6325" spans="19:23" x14ac:dyDescent="0.2">
      <c r="S6325" s="28" t="s">
        <v>197</v>
      </c>
      <c r="T6325" s="5">
        <v>2008</v>
      </c>
      <c r="U6325" s="233">
        <v>39561</v>
      </c>
      <c r="V6325" s="233" t="str">
        <f t="shared" si="201"/>
        <v>0423</v>
      </c>
      <c r="W6325" s="4">
        <f t="shared" si="202"/>
        <v>2008</v>
      </c>
    </row>
    <row r="6326" spans="19:23" x14ac:dyDescent="0.2">
      <c r="S6326" s="28" t="s">
        <v>198</v>
      </c>
      <c r="T6326" s="5">
        <v>2008</v>
      </c>
      <c r="U6326" s="233">
        <v>39562</v>
      </c>
      <c r="V6326" s="233" t="str">
        <f t="shared" si="201"/>
        <v>0424</v>
      </c>
      <c r="W6326" s="4">
        <f t="shared" si="202"/>
        <v>2008</v>
      </c>
    </row>
    <row r="6327" spans="19:23" x14ac:dyDescent="0.2">
      <c r="S6327" s="28" t="s">
        <v>199</v>
      </c>
      <c r="T6327" s="5">
        <v>2008</v>
      </c>
      <c r="U6327" s="233">
        <v>39563</v>
      </c>
      <c r="V6327" s="233" t="str">
        <f t="shared" si="201"/>
        <v>0425</v>
      </c>
      <c r="W6327" s="4">
        <f t="shared" si="202"/>
        <v>2008</v>
      </c>
    </row>
    <row r="6328" spans="19:23" x14ac:dyDescent="0.2">
      <c r="S6328" s="28" t="s">
        <v>200</v>
      </c>
      <c r="T6328" s="5">
        <v>2008</v>
      </c>
      <c r="U6328" s="233">
        <v>39564</v>
      </c>
      <c r="V6328" s="233" t="str">
        <f t="shared" si="201"/>
        <v>0426</v>
      </c>
      <c r="W6328" s="4">
        <f t="shared" si="202"/>
        <v>2008</v>
      </c>
    </row>
    <row r="6329" spans="19:23" x14ac:dyDescent="0.2">
      <c r="S6329" s="28" t="s">
        <v>201</v>
      </c>
      <c r="T6329" s="5">
        <v>2008</v>
      </c>
      <c r="U6329" s="233">
        <v>39565</v>
      </c>
      <c r="V6329" s="233" t="str">
        <f t="shared" si="201"/>
        <v>0427</v>
      </c>
      <c r="W6329" s="4">
        <f t="shared" si="202"/>
        <v>2008</v>
      </c>
    </row>
    <row r="6330" spans="19:23" x14ac:dyDescent="0.2">
      <c r="S6330" s="28" t="s">
        <v>202</v>
      </c>
      <c r="T6330" s="5">
        <v>2008</v>
      </c>
      <c r="U6330" s="233">
        <v>39566</v>
      </c>
      <c r="V6330" s="233" t="str">
        <f t="shared" si="201"/>
        <v>0428</v>
      </c>
      <c r="W6330" s="4">
        <f t="shared" si="202"/>
        <v>2008</v>
      </c>
    </row>
    <row r="6331" spans="19:23" x14ac:dyDescent="0.2">
      <c r="S6331" s="28" t="s">
        <v>203</v>
      </c>
      <c r="T6331" s="5">
        <v>2008</v>
      </c>
      <c r="U6331" s="233">
        <v>39567</v>
      </c>
      <c r="V6331" s="233" t="str">
        <f t="shared" si="201"/>
        <v>0429</v>
      </c>
      <c r="W6331" s="4">
        <f t="shared" si="202"/>
        <v>2008</v>
      </c>
    </row>
    <row r="6332" spans="19:23" x14ac:dyDescent="0.2">
      <c r="S6332" s="28" t="s">
        <v>204</v>
      </c>
      <c r="T6332" s="5">
        <v>2008</v>
      </c>
      <c r="U6332" s="233">
        <v>39568</v>
      </c>
      <c r="V6332" s="233" t="str">
        <f t="shared" si="201"/>
        <v>0430</v>
      </c>
      <c r="W6332" s="4">
        <f t="shared" si="202"/>
        <v>2008</v>
      </c>
    </row>
    <row r="6333" spans="19:23" x14ac:dyDescent="0.2">
      <c r="S6333" s="28" t="s">
        <v>205</v>
      </c>
      <c r="T6333" s="5">
        <v>2008</v>
      </c>
      <c r="U6333" s="233">
        <v>39569</v>
      </c>
      <c r="V6333" s="233" t="str">
        <f t="shared" si="201"/>
        <v>0501</v>
      </c>
      <c r="W6333" s="4">
        <f t="shared" si="202"/>
        <v>2008</v>
      </c>
    </row>
    <row r="6334" spans="19:23" x14ac:dyDescent="0.2">
      <c r="S6334" s="28" t="s">
        <v>206</v>
      </c>
      <c r="T6334" s="5">
        <v>2008</v>
      </c>
      <c r="U6334" s="233">
        <v>39570</v>
      </c>
      <c r="V6334" s="233" t="str">
        <f t="shared" si="201"/>
        <v>0502</v>
      </c>
      <c r="W6334" s="4">
        <f t="shared" si="202"/>
        <v>2008</v>
      </c>
    </row>
    <row r="6335" spans="19:23" x14ac:dyDescent="0.2">
      <c r="S6335" s="28" t="s">
        <v>207</v>
      </c>
      <c r="T6335" s="5">
        <v>2008</v>
      </c>
      <c r="U6335" s="233">
        <v>39571</v>
      </c>
      <c r="V6335" s="233" t="str">
        <f t="shared" si="201"/>
        <v>0503</v>
      </c>
      <c r="W6335" s="4">
        <f t="shared" si="202"/>
        <v>2008</v>
      </c>
    </row>
    <row r="6336" spans="19:23" x14ac:dyDescent="0.2">
      <c r="S6336" s="28" t="s">
        <v>208</v>
      </c>
      <c r="T6336" s="5">
        <v>2008</v>
      </c>
      <c r="U6336" s="233">
        <v>39572</v>
      </c>
      <c r="V6336" s="233" t="str">
        <f t="shared" si="201"/>
        <v>0504</v>
      </c>
      <c r="W6336" s="4">
        <f t="shared" si="202"/>
        <v>2008</v>
      </c>
    </row>
    <row r="6337" spans="19:23" x14ac:dyDescent="0.2">
      <c r="S6337" s="28" t="s">
        <v>209</v>
      </c>
      <c r="T6337" s="5">
        <v>2008</v>
      </c>
      <c r="U6337" s="233">
        <v>39573</v>
      </c>
      <c r="V6337" s="233" t="str">
        <f t="shared" si="201"/>
        <v>0505</v>
      </c>
      <c r="W6337" s="4">
        <f t="shared" si="202"/>
        <v>2008</v>
      </c>
    </row>
    <row r="6338" spans="19:23" x14ac:dyDescent="0.2">
      <c r="S6338" s="28" t="s">
        <v>210</v>
      </c>
      <c r="T6338" s="5">
        <v>2008</v>
      </c>
      <c r="U6338" s="233">
        <v>39574</v>
      </c>
      <c r="V6338" s="233" t="str">
        <f t="shared" si="201"/>
        <v>0506</v>
      </c>
      <c r="W6338" s="4">
        <f t="shared" si="202"/>
        <v>2008</v>
      </c>
    </row>
    <row r="6339" spans="19:23" x14ac:dyDescent="0.2">
      <c r="S6339" s="28" t="s">
        <v>211</v>
      </c>
      <c r="T6339" s="5">
        <v>2008</v>
      </c>
      <c r="U6339" s="233">
        <v>39575</v>
      </c>
      <c r="V6339" s="233" t="str">
        <f t="shared" si="201"/>
        <v>0507</v>
      </c>
      <c r="W6339" s="4">
        <f t="shared" si="202"/>
        <v>2008</v>
      </c>
    </row>
    <row r="6340" spans="19:23" x14ac:dyDescent="0.2">
      <c r="S6340" s="28" t="s">
        <v>212</v>
      </c>
      <c r="T6340" s="5">
        <v>2008</v>
      </c>
      <c r="U6340" s="233">
        <v>39576</v>
      </c>
      <c r="V6340" s="233" t="str">
        <f t="shared" ref="V6340:V6403" si="203">TEXT(MONTH(U6340),"00") &amp;TEXT(DAY(U6340),"00")</f>
        <v>0508</v>
      </c>
      <c r="W6340" s="4">
        <f t="shared" ref="W6340:W6403" si="204">YEAR(U6340)</f>
        <v>2008</v>
      </c>
    </row>
    <row r="6341" spans="19:23" x14ac:dyDescent="0.2">
      <c r="S6341" s="28" t="s">
        <v>213</v>
      </c>
      <c r="T6341" s="5">
        <v>2008</v>
      </c>
      <c r="U6341" s="233">
        <v>39577</v>
      </c>
      <c r="V6341" s="233" t="str">
        <f t="shared" si="203"/>
        <v>0509</v>
      </c>
      <c r="W6341" s="4">
        <f t="shared" si="204"/>
        <v>2008</v>
      </c>
    </row>
    <row r="6342" spans="19:23" x14ac:dyDescent="0.2">
      <c r="S6342" s="28" t="s">
        <v>214</v>
      </c>
      <c r="T6342" s="5">
        <v>2008</v>
      </c>
      <c r="U6342" s="233">
        <v>39578</v>
      </c>
      <c r="V6342" s="233" t="str">
        <f t="shared" si="203"/>
        <v>0510</v>
      </c>
      <c r="W6342" s="4">
        <f t="shared" si="204"/>
        <v>2008</v>
      </c>
    </row>
    <row r="6343" spans="19:23" x14ac:dyDescent="0.2">
      <c r="S6343" s="28" t="s">
        <v>215</v>
      </c>
      <c r="T6343" s="5">
        <v>2008</v>
      </c>
      <c r="U6343" s="233">
        <v>39579</v>
      </c>
      <c r="V6343" s="233" t="str">
        <f t="shared" si="203"/>
        <v>0511</v>
      </c>
      <c r="W6343" s="4">
        <f t="shared" si="204"/>
        <v>2008</v>
      </c>
    </row>
    <row r="6344" spans="19:23" x14ac:dyDescent="0.2">
      <c r="S6344" s="28" t="s">
        <v>216</v>
      </c>
      <c r="T6344" s="5">
        <v>2008</v>
      </c>
      <c r="U6344" s="233">
        <v>39580</v>
      </c>
      <c r="V6344" s="233" t="str">
        <f t="shared" si="203"/>
        <v>0512</v>
      </c>
      <c r="W6344" s="4">
        <f t="shared" si="204"/>
        <v>2008</v>
      </c>
    </row>
    <row r="6345" spans="19:23" x14ac:dyDescent="0.2">
      <c r="S6345" s="28" t="s">
        <v>217</v>
      </c>
      <c r="T6345" s="5">
        <v>2008</v>
      </c>
      <c r="U6345" s="233">
        <v>39581</v>
      </c>
      <c r="V6345" s="233" t="str">
        <f t="shared" si="203"/>
        <v>0513</v>
      </c>
      <c r="W6345" s="4">
        <f t="shared" si="204"/>
        <v>2008</v>
      </c>
    </row>
    <row r="6346" spans="19:23" x14ac:dyDescent="0.2">
      <c r="S6346" s="28" t="s">
        <v>218</v>
      </c>
      <c r="T6346" s="5">
        <v>2008</v>
      </c>
      <c r="U6346" s="233">
        <v>39582</v>
      </c>
      <c r="V6346" s="233" t="str">
        <f t="shared" si="203"/>
        <v>0514</v>
      </c>
      <c r="W6346" s="4">
        <f t="shared" si="204"/>
        <v>2008</v>
      </c>
    </row>
    <row r="6347" spans="19:23" x14ac:dyDescent="0.2">
      <c r="S6347" s="28" t="s">
        <v>219</v>
      </c>
      <c r="T6347" s="5">
        <v>2008</v>
      </c>
      <c r="U6347" s="233">
        <v>39583</v>
      </c>
      <c r="V6347" s="233" t="str">
        <f t="shared" si="203"/>
        <v>0515</v>
      </c>
      <c r="W6347" s="4">
        <f t="shared" si="204"/>
        <v>2008</v>
      </c>
    </row>
    <row r="6348" spans="19:23" x14ac:dyDescent="0.2">
      <c r="S6348" s="28" t="s">
        <v>220</v>
      </c>
      <c r="T6348" s="5">
        <v>2008</v>
      </c>
      <c r="U6348" s="233">
        <v>39584</v>
      </c>
      <c r="V6348" s="233" t="str">
        <f t="shared" si="203"/>
        <v>0516</v>
      </c>
      <c r="W6348" s="4">
        <f t="shared" si="204"/>
        <v>2008</v>
      </c>
    </row>
    <row r="6349" spans="19:23" x14ac:dyDescent="0.2">
      <c r="S6349" s="28" t="s">
        <v>221</v>
      </c>
      <c r="T6349" s="5">
        <v>2008</v>
      </c>
      <c r="U6349" s="233">
        <v>39585</v>
      </c>
      <c r="V6349" s="233" t="str">
        <f t="shared" si="203"/>
        <v>0517</v>
      </c>
      <c r="W6349" s="4">
        <f t="shared" si="204"/>
        <v>2008</v>
      </c>
    </row>
    <row r="6350" spans="19:23" x14ac:dyDescent="0.2">
      <c r="S6350" s="28" t="s">
        <v>222</v>
      </c>
      <c r="T6350" s="5">
        <v>2008</v>
      </c>
      <c r="U6350" s="233">
        <v>39586</v>
      </c>
      <c r="V6350" s="233" t="str">
        <f t="shared" si="203"/>
        <v>0518</v>
      </c>
      <c r="W6350" s="4">
        <f t="shared" si="204"/>
        <v>2008</v>
      </c>
    </row>
    <row r="6351" spans="19:23" x14ac:dyDescent="0.2">
      <c r="S6351" s="28" t="s">
        <v>223</v>
      </c>
      <c r="T6351" s="5">
        <v>2008</v>
      </c>
      <c r="U6351" s="233">
        <v>39587</v>
      </c>
      <c r="V6351" s="233" t="str">
        <f t="shared" si="203"/>
        <v>0519</v>
      </c>
      <c r="W6351" s="4">
        <f t="shared" si="204"/>
        <v>2008</v>
      </c>
    </row>
    <row r="6352" spans="19:23" x14ac:dyDescent="0.2">
      <c r="S6352" s="28" t="s">
        <v>224</v>
      </c>
      <c r="T6352" s="5">
        <v>2008</v>
      </c>
      <c r="U6352" s="233">
        <v>39588</v>
      </c>
      <c r="V6352" s="233" t="str">
        <f t="shared" si="203"/>
        <v>0520</v>
      </c>
      <c r="W6352" s="4">
        <f t="shared" si="204"/>
        <v>2008</v>
      </c>
    </row>
    <row r="6353" spans="19:23" x14ac:dyDescent="0.2">
      <c r="S6353" s="28" t="s">
        <v>225</v>
      </c>
      <c r="T6353" s="5">
        <v>2008</v>
      </c>
      <c r="U6353" s="233">
        <v>39589</v>
      </c>
      <c r="V6353" s="233" t="str">
        <f t="shared" si="203"/>
        <v>0521</v>
      </c>
      <c r="W6353" s="4">
        <f t="shared" si="204"/>
        <v>2008</v>
      </c>
    </row>
    <row r="6354" spans="19:23" x14ac:dyDescent="0.2">
      <c r="S6354" s="28" t="s">
        <v>226</v>
      </c>
      <c r="T6354" s="5">
        <v>2008</v>
      </c>
      <c r="U6354" s="233">
        <v>39590</v>
      </c>
      <c r="V6354" s="233" t="str">
        <f t="shared" si="203"/>
        <v>0522</v>
      </c>
      <c r="W6354" s="4">
        <f t="shared" si="204"/>
        <v>2008</v>
      </c>
    </row>
    <row r="6355" spans="19:23" x14ac:dyDescent="0.2">
      <c r="S6355" s="28" t="s">
        <v>227</v>
      </c>
      <c r="T6355" s="5">
        <v>2008</v>
      </c>
      <c r="U6355" s="233">
        <v>39591</v>
      </c>
      <c r="V6355" s="233" t="str">
        <f t="shared" si="203"/>
        <v>0523</v>
      </c>
      <c r="W6355" s="4">
        <f t="shared" si="204"/>
        <v>2008</v>
      </c>
    </row>
    <row r="6356" spans="19:23" x14ac:dyDescent="0.2">
      <c r="S6356" s="28" t="s">
        <v>228</v>
      </c>
      <c r="T6356" s="5">
        <v>2008</v>
      </c>
      <c r="U6356" s="233">
        <v>39592</v>
      </c>
      <c r="V6356" s="233" t="str">
        <f t="shared" si="203"/>
        <v>0524</v>
      </c>
      <c r="W6356" s="4">
        <f t="shared" si="204"/>
        <v>2008</v>
      </c>
    </row>
    <row r="6357" spans="19:23" x14ac:dyDescent="0.2">
      <c r="S6357" s="28" t="s">
        <v>229</v>
      </c>
      <c r="T6357" s="5">
        <v>2008</v>
      </c>
      <c r="U6357" s="233">
        <v>39593</v>
      </c>
      <c r="V6357" s="233" t="str">
        <f t="shared" si="203"/>
        <v>0525</v>
      </c>
      <c r="W6357" s="4">
        <f t="shared" si="204"/>
        <v>2008</v>
      </c>
    </row>
    <row r="6358" spans="19:23" x14ac:dyDescent="0.2">
      <c r="S6358" s="28" t="s">
        <v>230</v>
      </c>
      <c r="T6358" s="5">
        <v>2008</v>
      </c>
      <c r="U6358" s="233">
        <v>39594</v>
      </c>
      <c r="V6358" s="233" t="str">
        <f t="shared" si="203"/>
        <v>0526</v>
      </c>
      <c r="W6358" s="4">
        <f t="shared" si="204"/>
        <v>2008</v>
      </c>
    </row>
    <row r="6359" spans="19:23" x14ac:dyDescent="0.2">
      <c r="S6359" s="28" t="s">
        <v>231</v>
      </c>
      <c r="T6359" s="5">
        <v>2008</v>
      </c>
      <c r="U6359" s="233">
        <v>39595</v>
      </c>
      <c r="V6359" s="233" t="str">
        <f t="shared" si="203"/>
        <v>0527</v>
      </c>
      <c r="W6359" s="4">
        <f t="shared" si="204"/>
        <v>2008</v>
      </c>
    </row>
    <row r="6360" spans="19:23" x14ac:dyDescent="0.2">
      <c r="S6360" s="28" t="s">
        <v>232</v>
      </c>
      <c r="T6360" s="5">
        <v>2008</v>
      </c>
      <c r="U6360" s="233">
        <v>39596</v>
      </c>
      <c r="V6360" s="233" t="str">
        <f t="shared" si="203"/>
        <v>0528</v>
      </c>
      <c r="W6360" s="4">
        <f t="shared" si="204"/>
        <v>2008</v>
      </c>
    </row>
    <row r="6361" spans="19:23" x14ac:dyDescent="0.2">
      <c r="S6361" s="28" t="s">
        <v>233</v>
      </c>
      <c r="T6361" s="5">
        <v>2008</v>
      </c>
      <c r="U6361" s="233">
        <v>39597</v>
      </c>
      <c r="V6361" s="233" t="str">
        <f t="shared" si="203"/>
        <v>0529</v>
      </c>
      <c r="W6361" s="4">
        <f t="shared" si="204"/>
        <v>2008</v>
      </c>
    </row>
    <row r="6362" spans="19:23" x14ac:dyDescent="0.2">
      <c r="S6362" s="28" t="s">
        <v>234</v>
      </c>
      <c r="T6362" s="5">
        <v>2008</v>
      </c>
      <c r="U6362" s="233">
        <v>39598</v>
      </c>
      <c r="V6362" s="233" t="str">
        <f t="shared" si="203"/>
        <v>0530</v>
      </c>
      <c r="W6362" s="4">
        <f t="shared" si="204"/>
        <v>2008</v>
      </c>
    </row>
    <row r="6363" spans="19:23" x14ac:dyDescent="0.2">
      <c r="S6363" s="28" t="s">
        <v>235</v>
      </c>
      <c r="T6363" s="5">
        <v>2008</v>
      </c>
      <c r="U6363" s="233">
        <v>39599</v>
      </c>
      <c r="V6363" s="233" t="str">
        <f t="shared" si="203"/>
        <v>0531</v>
      </c>
      <c r="W6363" s="4">
        <f t="shared" si="204"/>
        <v>2008</v>
      </c>
    </row>
    <row r="6364" spans="19:23" x14ac:dyDescent="0.2">
      <c r="S6364" s="28" t="s">
        <v>236</v>
      </c>
      <c r="T6364" s="5">
        <v>2008</v>
      </c>
      <c r="U6364" s="233">
        <v>39600</v>
      </c>
      <c r="V6364" s="233" t="str">
        <f t="shared" si="203"/>
        <v>0601</v>
      </c>
      <c r="W6364" s="4">
        <f t="shared" si="204"/>
        <v>2008</v>
      </c>
    </row>
    <row r="6365" spans="19:23" x14ac:dyDescent="0.2">
      <c r="S6365" s="28" t="s">
        <v>237</v>
      </c>
      <c r="T6365" s="5">
        <v>2008</v>
      </c>
      <c r="U6365" s="233">
        <v>39601</v>
      </c>
      <c r="V6365" s="233" t="str">
        <f t="shared" si="203"/>
        <v>0602</v>
      </c>
      <c r="W6365" s="4">
        <f t="shared" si="204"/>
        <v>2008</v>
      </c>
    </row>
    <row r="6366" spans="19:23" x14ac:dyDescent="0.2">
      <c r="S6366" s="28" t="s">
        <v>238</v>
      </c>
      <c r="T6366" s="5">
        <v>2008</v>
      </c>
      <c r="U6366" s="233">
        <v>39602</v>
      </c>
      <c r="V6366" s="233" t="str">
        <f t="shared" si="203"/>
        <v>0603</v>
      </c>
      <c r="W6366" s="4">
        <f t="shared" si="204"/>
        <v>2008</v>
      </c>
    </row>
    <row r="6367" spans="19:23" x14ac:dyDescent="0.2">
      <c r="S6367" s="28" t="s">
        <v>239</v>
      </c>
      <c r="T6367" s="5">
        <v>2008</v>
      </c>
      <c r="U6367" s="233">
        <v>39603</v>
      </c>
      <c r="V6367" s="233" t="str">
        <f t="shared" si="203"/>
        <v>0604</v>
      </c>
      <c r="W6367" s="4">
        <f t="shared" si="204"/>
        <v>2008</v>
      </c>
    </row>
    <row r="6368" spans="19:23" x14ac:dyDescent="0.2">
      <c r="S6368" s="28" t="s">
        <v>240</v>
      </c>
      <c r="T6368" s="5">
        <v>2008</v>
      </c>
      <c r="U6368" s="233">
        <v>39604</v>
      </c>
      <c r="V6368" s="233" t="str">
        <f t="shared" si="203"/>
        <v>0605</v>
      </c>
      <c r="W6368" s="4">
        <f t="shared" si="204"/>
        <v>2008</v>
      </c>
    </row>
    <row r="6369" spans="19:23" x14ac:dyDescent="0.2">
      <c r="S6369" s="28" t="s">
        <v>241</v>
      </c>
      <c r="T6369" s="5">
        <v>2008</v>
      </c>
      <c r="U6369" s="233">
        <v>39605</v>
      </c>
      <c r="V6369" s="233" t="str">
        <f t="shared" si="203"/>
        <v>0606</v>
      </c>
      <c r="W6369" s="4">
        <f t="shared" si="204"/>
        <v>2008</v>
      </c>
    </row>
    <row r="6370" spans="19:23" x14ac:dyDescent="0.2">
      <c r="S6370" s="28" t="s">
        <v>242</v>
      </c>
      <c r="T6370" s="5">
        <v>2008</v>
      </c>
      <c r="U6370" s="233">
        <v>39606</v>
      </c>
      <c r="V6370" s="233" t="str">
        <f t="shared" si="203"/>
        <v>0607</v>
      </c>
      <c r="W6370" s="4">
        <f t="shared" si="204"/>
        <v>2008</v>
      </c>
    </row>
    <row r="6371" spans="19:23" x14ac:dyDescent="0.2">
      <c r="S6371" s="28" t="s">
        <v>243</v>
      </c>
      <c r="T6371" s="5">
        <v>2008</v>
      </c>
      <c r="U6371" s="233">
        <v>39607</v>
      </c>
      <c r="V6371" s="233" t="str">
        <f t="shared" si="203"/>
        <v>0608</v>
      </c>
      <c r="W6371" s="4">
        <f t="shared" si="204"/>
        <v>2008</v>
      </c>
    </row>
    <row r="6372" spans="19:23" x14ac:dyDescent="0.2">
      <c r="S6372" s="28" t="s">
        <v>244</v>
      </c>
      <c r="T6372" s="5">
        <v>2008</v>
      </c>
      <c r="U6372" s="233">
        <v>39608</v>
      </c>
      <c r="V6372" s="233" t="str">
        <f t="shared" si="203"/>
        <v>0609</v>
      </c>
      <c r="W6372" s="4">
        <f t="shared" si="204"/>
        <v>2008</v>
      </c>
    </row>
    <row r="6373" spans="19:23" x14ac:dyDescent="0.2">
      <c r="S6373" s="28" t="s">
        <v>245</v>
      </c>
      <c r="T6373" s="5">
        <v>2008</v>
      </c>
      <c r="U6373" s="233">
        <v>39609</v>
      </c>
      <c r="V6373" s="233" t="str">
        <f t="shared" si="203"/>
        <v>0610</v>
      </c>
      <c r="W6373" s="4">
        <f t="shared" si="204"/>
        <v>2008</v>
      </c>
    </row>
    <row r="6374" spans="19:23" x14ac:dyDescent="0.2">
      <c r="S6374" s="28" t="s">
        <v>246</v>
      </c>
      <c r="T6374" s="5">
        <v>2008</v>
      </c>
      <c r="U6374" s="233">
        <v>39610</v>
      </c>
      <c r="V6374" s="233" t="str">
        <f t="shared" si="203"/>
        <v>0611</v>
      </c>
      <c r="W6374" s="4">
        <f t="shared" si="204"/>
        <v>2008</v>
      </c>
    </row>
    <row r="6375" spans="19:23" x14ac:dyDescent="0.2">
      <c r="S6375" s="28" t="s">
        <v>247</v>
      </c>
      <c r="T6375" s="5">
        <v>2008</v>
      </c>
      <c r="U6375" s="233">
        <v>39611</v>
      </c>
      <c r="V6375" s="233" t="str">
        <f t="shared" si="203"/>
        <v>0612</v>
      </c>
      <c r="W6375" s="4">
        <f t="shared" si="204"/>
        <v>2008</v>
      </c>
    </row>
    <row r="6376" spans="19:23" x14ac:dyDescent="0.2">
      <c r="S6376" s="28" t="s">
        <v>248</v>
      </c>
      <c r="T6376" s="5">
        <v>2008</v>
      </c>
      <c r="U6376" s="233">
        <v>39612</v>
      </c>
      <c r="V6376" s="233" t="str">
        <f t="shared" si="203"/>
        <v>0613</v>
      </c>
      <c r="W6376" s="4">
        <f t="shared" si="204"/>
        <v>2008</v>
      </c>
    </row>
    <row r="6377" spans="19:23" x14ac:dyDescent="0.2">
      <c r="S6377" s="28" t="s">
        <v>249</v>
      </c>
      <c r="T6377" s="5">
        <v>2008</v>
      </c>
      <c r="U6377" s="233">
        <v>39613</v>
      </c>
      <c r="V6377" s="233" t="str">
        <f t="shared" si="203"/>
        <v>0614</v>
      </c>
      <c r="W6377" s="4">
        <f t="shared" si="204"/>
        <v>2008</v>
      </c>
    </row>
    <row r="6378" spans="19:23" x14ac:dyDescent="0.2">
      <c r="S6378" s="28" t="s">
        <v>250</v>
      </c>
      <c r="T6378" s="5">
        <v>2008</v>
      </c>
      <c r="U6378" s="233">
        <v>39614</v>
      </c>
      <c r="V6378" s="233" t="str">
        <f t="shared" si="203"/>
        <v>0615</v>
      </c>
      <c r="W6378" s="4">
        <f t="shared" si="204"/>
        <v>2008</v>
      </c>
    </row>
    <row r="6379" spans="19:23" x14ac:dyDescent="0.2">
      <c r="S6379" s="28" t="s">
        <v>251</v>
      </c>
      <c r="T6379" s="5">
        <v>2008</v>
      </c>
      <c r="U6379" s="233">
        <v>39615</v>
      </c>
      <c r="V6379" s="233" t="str">
        <f t="shared" si="203"/>
        <v>0616</v>
      </c>
      <c r="W6379" s="4">
        <f t="shared" si="204"/>
        <v>2008</v>
      </c>
    </row>
    <row r="6380" spans="19:23" x14ac:dyDescent="0.2">
      <c r="S6380" s="28" t="s">
        <v>252</v>
      </c>
      <c r="T6380" s="5">
        <v>2008</v>
      </c>
      <c r="U6380" s="233">
        <v>39616</v>
      </c>
      <c r="V6380" s="233" t="str">
        <f t="shared" si="203"/>
        <v>0617</v>
      </c>
      <c r="W6380" s="4">
        <f t="shared" si="204"/>
        <v>2008</v>
      </c>
    </row>
    <row r="6381" spans="19:23" x14ac:dyDescent="0.2">
      <c r="S6381" s="28" t="s">
        <v>253</v>
      </c>
      <c r="T6381" s="5">
        <v>2008</v>
      </c>
      <c r="U6381" s="233">
        <v>39617</v>
      </c>
      <c r="V6381" s="233" t="str">
        <f t="shared" si="203"/>
        <v>0618</v>
      </c>
      <c r="W6381" s="4">
        <f t="shared" si="204"/>
        <v>2008</v>
      </c>
    </row>
    <row r="6382" spans="19:23" x14ac:dyDescent="0.2">
      <c r="S6382" s="28" t="s">
        <v>254</v>
      </c>
      <c r="T6382" s="5">
        <v>2008</v>
      </c>
      <c r="U6382" s="233">
        <v>39618</v>
      </c>
      <c r="V6382" s="233" t="str">
        <f t="shared" si="203"/>
        <v>0619</v>
      </c>
      <c r="W6382" s="4">
        <f t="shared" si="204"/>
        <v>2008</v>
      </c>
    </row>
    <row r="6383" spans="19:23" x14ac:dyDescent="0.2">
      <c r="S6383" s="28" t="s">
        <v>255</v>
      </c>
      <c r="T6383" s="5">
        <v>2008</v>
      </c>
      <c r="U6383" s="233">
        <v>39619</v>
      </c>
      <c r="V6383" s="233" t="str">
        <f t="shared" si="203"/>
        <v>0620</v>
      </c>
      <c r="W6383" s="4">
        <f t="shared" si="204"/>
        <v>2008</v>
      </c>
    </row>
    <row r="6384" spans="19:23" x14ac:dyDescent="0.2">
      <c r="S6384" s="28" t="s">
        <v>256</v>
      </c>
      <c r="T6384" s="5">
        <v>2008</v>
      </c>
      <c r="U6384" s="233">
        <v>39620</v>
      </c>
      <c r="V6384" s="233" t="str">
        <f t="shared" si="203"/>
        <v>0621</v>
      </c>
      <c r="W6384" s="4">
        <f t="shared" si="204"/>
        <v>2008</v>
      </c>
    </row>
    <row r="6385" spans="19:23" x14ac:dyDescent="0.2">
      <c r="S6385" s="28" t="s">
        <v>257</v>
      </c>
      <c r="T6385" s="5">
        <v>2008</v>
      </c>
      <c r="U6385" s="233">
        <v>39621</v>
      </c>
      <c r="V6385" s="233" t="str">
        <f t="shared" si="203"/>
        <v>0622</v>
      </c>
      <c r="W6385" s="4">
        <f t="shared" si="204"/>
        <v>2008</v>
      </c>
    </row>
    <row r="6386" spans="19:23" x14ac:dyDescent="0.2">
      <c r="S6386" s="28" t="s">
        <v>258</v>
      </c>
      <c r="T6386" s="5">
        <v>2008</v>
      </c>
      <c r="U6386" s="233">
        <v>39622</v>
      </c>
      <c r="V6386" s="233" t="str">
        <f t="shared" si="203"/>
        <v>0623</v>
      </c>
      <c r="W6386" s="4">
        <f t="shared" si="204"/>
        <v>2008</v>
      </c>
    </row>
    <row r="6387" spans="19:23" x14ac:dyDescent="0.2">
      <c r="S6387" s="28" t="s">
        <v>259</v>
      </c>
      <c r="T6387" s="5">
        <v>2008</v>
      </c>
      <c r="U6387" s="233">
        <v>39623</v>
      </c>
      <c r="V6387" s="233" t="str">
        <f t="shared" si="203"/>
        <v>0624</v>
      </c>
      <c r="W6387" s="4">
        <f t="shared" si="204"/>
        <v>2008</v>
      </c>
    </row>
    <row r="6388" spans="19:23" x14ac:dyDescent="0.2">
      <c r="S6388" s="28" t="s">
        <v>260</v>
      </c>
      <c r="T6388" s="5">
        <v>2008</v>
      </c>
      <c r="U6388" s="233">
        <v>39624</v>
      </c>
      <c r="V6388" s="233" t="str">
        <f t="shared" si="203"/>
        <v>0625</v>
      </c>
      <c r="W6388" s="4">
        <f t="shared" si="204"/>
        <v>2008</v>
      </c>
    </row>
    <row r="6389" spans="19:23" x14ac:dyDescent="0.2">
      <c r="S6389" s="28" t="s">
        <v>261</v>
      </c>
      <c r="T6389" s="5">
        <v>2008</v>
      </c>
      <c r="U6389" s="233">
        <v>39625</v>
      </c>
      <c r="V6389" s="233" t="str">
        <f t="shared" si="203"/>
        <v>0626</v>
      </c>
      <c r="W6389" s="4">
        <f t="shared" si="204"/>
        <v>2008</v>
      </c>
    </row>
    <row r="6390" spans="19:23" x14ac:dyDescent="0.2">
      <c r="S6390" s="28" t="s">
        <v>262</v>
      </c>
      <c r="T6390" s="5">
        <v>2008</v>
      </c>
      <c r="U6390" s="233">
        <v>39626</v>
      </c>
      <c r="V6390" s="233" t="str">
        <f t="shared" si="203"/>
        <v>0627</v>
      </c>
      <c r="W6390" s="4">
        <f t="shared" si="204"/>
        <v>2008</v>
      </c>
    </row>
    <row r="6391" spans="19:23" x14ac:dyDescent="0.2">
      <c r="S6391" s="28" t="s">
        <v>263</v>
      </c>
      <c r="T6391" s="5">
        <v>2008</v>
      </c>
      <c r="U6391" s="233">
        <v>39627</v>
      </c>
      <c r="V6391" s="233" t="str">
        <f t="shared" si="203"/>
        <v>0628</v>
      </c>
      <c r="W6391" s="4">
        <f t="shared" si="204"/>
        <v>2008</v>
      </c>
    </row>
    <row r="6392" spans="19:23" x14ac:dyDescent="0.2">
      <c r="S6392" s="28" t="s">
        <v>264</v>
      </c>
      <c r="T6392" s="5">
        <v>2008</v>
      </c>
      <c r="U6392" s="233">
        <v>39628</v>
      </c>
      <c r="V6392" s="233" t="str">
        <f t="shared" si="203"/>
        <v>0629</v>
      </c>
      <c r="W6392" s="4">
        <f t="shared" si="204"/>
        <v>2008</v>
      </c>
    </row>
    <row r="6393" spans="19:23" x14ac:dyDescent="0.2">
      <c r="S6393" s="28" t="s">
        <v>265</v>
      </c>
      <c r="T6393" s="5">
        <v>2008</v>
      </c>
      <c r="U6393" s="233">
        <v>39629</v>
      </c>
      <c r="V6393" s="233" t="str">
        <f t="shared" si="203"/>
        <v>0630</v>
      </c>
      <c r="W6393" s="4">
        <f t="shared" si="204"/>
        <v>2008</v>
      </c>
    </row>
    <row r="6394" spans="19:23" x14ac:dyDescent="0.2">
      <c r="S6394" s="28" t="s">
        <v>266</v>
      </c>
      <c r="T6394" s="5">
        <v>2008</v>
      </c>
      <c r="U6394" s="233">
        <v>39630</v>
      </c>
      <c r="V6394" s="233" t="str">
        <f t="shared" si="203"/>
        <v>0701</v>
      </c>
      <c r="W6394" s="4">
        <f t="shared" si="204"/>
        <v>2008</v>
      </c>
    </row>
    <row r="6395" spans="19:23" x14ac:dyDescent="0.2">
      <c r="S6395" s="28" t="s">
        <v>267</v>
      </c>
      <c r="T6395" s="5">
        <v>2008</v>
      </c>
      <c r="U6395" s="233">
        <v>39631</v>
      </c>
      <c r="V6395" s="233" t="str">
        <f t="shared" si="203"/>
        <v>0702</v>
      </c>
      <c r="W6395" s="4">
        <f t="shared" si="204"/>
        <v>2008</v>
      </c>
    </row>
    <row r="6396" spans="19:23" x14ac:dyDescent="0.2">
      <c r="S6396" s="28" t="s">
        <v>268</v>
      </c>
      <c r="T6396" s="5">
        <v>2008</v>
      </c>
      <c r="U6396" s="233">
        <v>39632</v>
      </c>
      <c r="V6396" s="233" t="str">
        <f t="shared" si="203"/>
        <v>0703</v>
      </c>
      <c r="W6396" s="4">
        <f t="shared" si="204"/>
        <v>2008</v>
      </c>
    </row>
    <row r="6397" spans="19:23" x14ac:dyDescent="0.2">
      <c r="S6397" s="28" t="s">
        <v>269</v>
      </c>
      <c r="T6397" s="5">
        <v>2008</v>
      </c>
      <c r="U6397" s="233">
        <v>39633</v>
      </c>
      <c r="V6397" s="233" t="str">
        <f t="shared" si="203"/>
        <v>0704</v>
      </c>
      <c r="W6397" s="4">
        <f t="shared" si="204"/>
        <v>2008</v>
      </c>
    </row>
    <row r="6398" spans="19:23" x14ac:dyDescent="0.2">
      <c r="S6398" s="28" t="s">
        <v>270</v>
      </c>
      <c r="T6398" s="5">
        <v>2008</v>
      </c>
      <c r="U6398" s="233">
        <v>39634</v>
      </c>
      <c r="V6398" s="233" t="str">
        <f t="shared" si="203"/>
        <v>0705</v>
      </c>
      <c r="W6398" s="4">
        <f t="shared" si="204"/>
        <v>2008</v>
      </c>
    </row>
    <row r="6399" spans="19:23" x14ac:dyDescent="0.2">
      <c r="S6399" s="28" t="s">
        <v>271</v>
      </c>
      <c r="T6399" s="5">
        <v>2008</v>
      </c>
      <c r="U6399" s="233">
        <v>39635</v>
      </c>
      <c r="V6399" s="233" t="str">
        <f t="shared" si="203"/>
        <v>0706</v>
      </c>
      <c r="W6399" s="4">
        <f t="shared" si="204"/>
        <v>2008</v>
      </c>
    </row>
    <row r="6400" spans="19:23" x14ac:dyDescent="0.2">
      <c r="S6400" s="28" t="s">
        <v>272</v>
      </c>
      <c r="T6400" s="5">
        <v>2008</v>
      </c>
      <c r="U6400" s="233">
        <v>39636</v>
      </c>
      <c r="V6400" s="233" t="str">
        <f t="shared" si="203"/>
        <v>0707</v>
      </c>
      <c r="W6400" s="4">
        <f t="shared" si="204"/>
        <v>2008</v>
      </c>
    </row>
    <row r="6401" spans="19:23" x14ac:dyDescent="0.2">
      <c r="S6401" s="28" t="s">
        <v>273</v>
      </c>
      <c r="T6401" s="5">
        <v>2008</v>
      </c>
      <c r="U6401" s="233">
        <v>39637</v>
      </c>
      <c r="V6401" s="233" t="str">
        <f t="shared" si="203"/>
        <v>0708</v>
      </c>
      <c r="W6401" s="4">
        <f t="shared" si="204"/>
        <v>2008</v>
      </c>
    </row>
    <row r="6402" spans="19:23" x14ac:dyDescent="0.2">
      <c r="S6402" s="28" t="s">
        <v>274</v>
      </c>
      <c r="T6402" s="5">
        <v>2008</v>
      </c>
      <c r="U6402" s="233">
        <v>39638</v>
      </c>
      <c r="V6402" s="233" t="str">
        <f t="shared" si="203"/>
        <v>0709</v>
      </c>
      <c r="W6402" s="4">
        <f t="shared" si="204"/>
        <v>2008</v>
      </c>
    </row>
    <row r="6403" spans="19:23" x14ac:dyDescent="0.2">
      <c r="S6403" s="28" t="s">
        <v>275</v>
      </c>
      <c r="T6403" s="5">
        <v>2008</v>
      </c>
      <c r="U6403" s="233">
        <v>39639</v>
      </c>
      <c r="V6403" s="233" t="str">
        <f t="shared" si="203"/>
        <v>0710</v>
      </c>
      <c r="W6403" s="4">
        <f t="shared" si="204"/>
        <v>2008</v>
      </c>
    </row>
    <row r="6404" spans="19:23" x14ac:dyDescent="0.2">
      <c r="S6404" s="28" t="s">
        <v>276</v>
      </c>
      <c r="T6404" s="5">
        <v>2008</v>
      </c>
      <c r="U6404" s="233">
        <v>39640</v>
      </c>
      <c r="V6404" s="233" t="str">
        <f t="shared" ref="V6404:V6467" si="205">TEXT(MONTH(U6404),"00") &amp;TEXT(DAY(U6404),"00")</f>
        <v>0711</v>
      </c>
      <c r="W6404" s="4">
        <f t="shared" ref="W6404:W6467" si="206">YEAR(U6404)</f>
        <v>2008</v>
      </c>
    </row>
    <row r="6405" spans="19:23" x14ac:dyDescent="0.2">
      <c r="S6405" s="28" t="s">
        <v>277</v>
      </c>
      <c r="T6405" s="5">
        <v>2008</v>
      </c>
      <c r="U6405" s="233">
        <v>39641</v>
      </c>
      <c r="V6405" s="233" t="str">
        <f t="shared" si="205"/>
        <v>0712</v>
      </c>
      <c r="W6405" s="4">
        <f t="shared" si="206"/>
        <v>2008</v>
      </c>
    </row>
    <row r="6406" spans="19:23" x14ac:dyDescent="0.2">
      <c r="S6406" s="28" t="s">
        <v>278</v>
      </c>
      <c r="T6406" s="5">
        <v>2008</v>
      </c>
      <c r="U6406" s="233">
        <v>39642</v>
      </c>
      <c r="V6406" s="233" t="str">
        <f t="shared" si="205"/>
        <v>0713</v>
      </c>
      <c r="W6406" s="4">
        <f t="shared" si="206"/>
        <v>2008</v>
      </c>
    </row>
    <row r="6407" spans="19:23" x14ac:dyDescent="0.2">
      <c r="S6407" s="28" t="s">
        <v>279</v>
      </c>
      <c r="T6407" s="5">
        <v>2008</v>
      </c>
      <c r="U6407" s="233">
        <v>39643</v>
      </c>
      <c r="V6407" s="233" t="str">
        <f t="shared" si="205"/>
        <v>0714</v>
      </c>
      <c r="W6407" s="4">
        <f t="shared" si="206"/>
        <v>2008</v>
      </c>
    </row>
    <row r="6408" spans="19:23" x14ac:dyDescent="0.2">
      <c r="S6408" s="28" t="s">
        <v>280</v>
      </c>
      <c r="T6408" s="5">
        <v>2008</v>
      </c>
      <c r="U6408" s="233">
        <v>39644</v>
      </c>
      <c r="V6408" s="233" t="str">
        <f t="shared" si="205"/>
        <v>0715</v>
      </c>
      <c r="W6408" s="4">
        <f t="shared" si="206"/>
        <v>2008</v>
      </c>
    </row>
    <row r="6409" spans="19:23" x14ac:dyDescent="0.2">
      <c r="S6409" s="28" t="s">
        <v>281</v>
      </c>
      <c r="T6409" s="5">
        <v>2008</v>
      </c>
      <c r="U6409" s="233">
        <v>39645</v>
      </c>
      <c r="V6409" s="233" t="str">
        <f t="shared" si="205"/>
        <v>0716</v>
      </c>
      <c r="W6409" s="4">
        <f t="shared" si="206"/>
        <v>2008</v>
      </c>
    </row>
    <row r="6410" spans="19:23" x14ac:dyDescent="0.2">
      <c r="S6410" s="28" t="s">
        <v>282</v>
      </c>
      <c r="T6410" s="5">
        <v>2008</v>
      </c>
      <c r="U6410" s="233">
        <v>39646</v>
      </c>
      <c r="V6410" s="233" t="str">
        <f t="shared" si="205"/>
        <v>0717</v>
      </c>
      <c r="W6410" s="4">
        <f t="shared" si="206"/>
        <v>2008</v>
      </c>
    </row>
    <row r="6411" spans="19:23" x14ac:dyDescent="0.2">
      <c r="S6411" s="28" t="s">
        <v>283</v>
      </c>
      <c r="T6411" s="5">
        <v>2008</v>
      </c>
      <c r="U6411" s="233">
        <v>39647</v>
      </c>
      <c r="V6411" s="233" t="str">
        <f t="shared" si="205"/>
        <v>0718</v>
      </c>
      <c r="W6411" s="4">
        <f t="shared" si="206"/>
        <v>2008</v>
      </c>
    </row>
    <row r="6412" spans="19:23" x14ac:dyDescent="0.2">
      <c r="S6412" s="28" t="s">
        <v>284</v>
      </c>
      <c r="T6412" s="5">
        <v>2008</v>
      </c>
      <c r="U6412" s="233">
        <v>39648</v>
      </c>
      <c r="V6412" s="233" t="str">
        <f t="shared" si="205"/>
        <v>0719</v>
      </c>
      <c r="W6412" s="4">
        <f t="shared" si="206"/>
        <v>2008</v>
      </c>
    </row>
    <row r="6413" spans="19:23" x14ac:dyDescent="0.2">
      <c r="S6413" s="28" t="s">
        <v>285</v>
      </c>
      <c r="T6413" s="5">
        <v>2008</v>
      </c>
      <c r="U6413" s="233">
        <v>39649</v>
      </c>
      <c r="V6413" s="233" t="str">
        <f t="shared" si="205"/>
        <v>0720</v>
      </c>
      <c r="W6413" s="4">
        <f t="shared" si="206"/>
        <v>2008</v>
      </c>
    </row>
    <row r="6414" spans="19:23" x14ac:dyDescent="0.2">
      <c r="S6414" s="28" t="s">
        <v>286</v>
      </c>
      <c r="T6414" s="5">
        <v>2008</v>
      </c>
      <c r="U6414" s="233">
        <v>39650</v>
      </c>
      <c r="V6414" s="233" t="str">
        <f t="shared" si="205"/>
        <v>0721</v>
      </c>
      <c r="W6414" s="4">
        <f t="shared" si="206"/>
        <v>2008</v>
      </c>
    </row>
    <row r="6415" spans="19:23" x14ac:dyDescent="0.2">
      <c r="S6415" s="28" t="s">
        <v>287</v>
      </c>
      <c r="T6415" s="5">
        <v>2008</v>
      </c>
      <c r="U6415" s="233">
        <v>39651</v>
      </c>
      <c r="V6415" s="233" t="str">
        <f t="shared" si="205"/>
        <v>0722</v>
      </c>
      <c r="W6415" s="4">
        <f t="shared" si="206"/>
        <v>2008</v>
      </c>
    </row>
    <row r="6416" spans="19:23" x14ac:dyDescent="0.2">
      <c r="S6416" s="28" t="s">
        <v>288</v>
      </c>
      <c r="T6416" s="5">
        <v>2008</v>
      </c>
      <c r="U6416" s="233">
        <v>39652</v>
      </c>
      <c r="V6416" s="233" t="str">
        <f t="shared" si="205"/>
        <v>0723</v>
      </c>
      <c r="W6416" s="4">
        <f t="shared" si="206"/>
        <v>2008</v>
      </c>
    </row>
    <row r="6417" spans="19:23" x14ac:dyDescent="0.2">
      <c r="S6417" s="28" t="s">
        <v>289</v>
      </c>
      <c r="T6417" s="5">
        <v>2008</v>
      </c>
      <c r="U6417" s="233">
        <v>39653</v>
      </c>
      <c r="V6417" s="233" t="str">
        <f t="shared" si="205"/>
        <v>0724</v>
      </c>
      <c r="W6417" s="4">
        <f t="shared" si="206"/>
        <v>2008</v>
      </c>
    </row>
    <row r="6418" spans="19:23" x14ac:dyDescent="0.2">
      <c r="S6418" s="28" t="s">
        <v>290</v>
      </c>
      <c r="T6418" s="5">
        <v>2008</v>
      </c>
      <c r="U6418" s="233">
        <v>39654</v>
      </c>
      <c r="V6418" s="233" t="str">
        <f t="shared" si="205"/>
        <v>0725</v>
      </c>
      <c r="W6418" s="4">
        <f t="shared" si="206"/>
        <v>2008</v>
      </c>
    </row>
    <row r="6419" spans="19:23" x14ac:dyDescent="0.2">
      <c r="S6419" s="28" t="s">
        <v>291</v>
      </c>
      <c r="T6419" s="5">
        <v>2008</v>
      </c>
      <c r="U6419" s="233">
        <v>39655</v>
      </c>
      <c r="V6419" s="233" t="str">
        <f t="shared" si="205"/>
        <v>0726</v>
      </c>
      <c r="W6419" s="4">
        <f t="shared" si="206"/>
        <v>2008</v>
      </c>
    </row>
    <row r="6420" spans="19:23" x14ac:dyDescent="0.2">
      <c r="S6420" s="28" t="s">
        <v>292</v>
      </c>
      <c r="T6420" s="5">
        <v>2008</v>
      </c>
      <c r="U6420" s="233">
        <v>39656</v>
      </c>
      <c r="V6420" s="233" t="str">
        <f t="shared" si="205"/>
        <v>0727</v>
      </c>
      <c r="W6420" s="4">
        <f t="shared" si="206"/>
        <v>2008</v>
      </c>
    </row>
    <row r="6421" spans="19:23" x14ac:dyDescent="0.2">
      <c r="S6421" s="28" t="s">
        <v>293</v>
      </c>
      <c r="T6421" s="5">
        <v>2008</v>
      </c>
      <c r="U6421" s="233">
        <v>39657</v>
      </c>
      <c r="V6421" s="233" t="str">
        <f t="shared" si="205"/>
        <v>0728</v>
      </c>
      <c r="W6421" s="4">
        <f t="shared" si="206"/>
        <v>2008</v>
      </c>
    </row>
    <row r="6422" spans="19:23" x14ac:dyDescent="0.2">
      <c r="S6422" s="28" t="s">
        <v>294</v>
      </c>
      <c r="T6422" s="5">
        <v>2008</v>
      </c>
      <c r="U6422" s="233">
        <v>39658</v>
      </c>
      <c r="V6422" s="233" t="str">
        <f t="shared" si="205"/>
        <v>0729</v>
      </c>
      <c r="W6422" s="4">
        <f t="shared" si="206"/>
        <v>2008</v>
      </c>
    </row>
    <row r="6423" spans="19:23" x14ac:dyDescent="0.2">
      <c r="S6423" s="28" t="s">
        <v>295</v>
      </c>
      <c r="T6423" s="5">
        <v>2008</v>
      </c>
      <c r="U6423" s="233">
        <v>39659</v>
      </c>
      <c r="V6423" s="233" t="str">
        <f t="shared" si="205"/>
        <v>0730</v>
      </c>
      <c r="W6423" s="4">
        <f t="shared" si="206"/>
        <v>2008</v>
      </c>
    </row>
    <row r="6424" spans="19:23" x14ac:dyDescent="0.2">
      <c r="S6424" s="28" t="s">
        <v>296</v>
      </c>
      <c r="T6424" s="5">
        <v>2008</v>
      </c>
      <c r="U6424" s="233">
        <v>39660</v>
      </c>
      <c r="V6424" s="233" t="str">
        <f t="shared" si="205"/>
        <v>0731</v>
      </c>
      <c r="W6424" s="4">
        <f t="shared" si="206"/>
        <v>2008</v>
      </c>
    </row>
    <row r="6425" spans="19:23" x14ac:dyDescent="0.2">
      <c r="S6425" s="28" t="s">
        <v>297</v>
      </c>
      <c r="T6425" s="5">
        <v>2008</v>
      </c>
      <c r="U6425" s="233">
        <v>39661</v>
      </c>
      <c r="V6425" s="233" t="str">
        <f t="shared" si="205"/>
        <v>0801</v>
      </c>
      <c r="W6425" s="4">
        <f t="shared" si="206"/>
        <v>2008</v>
      </c>
    </row>
    <row r="6426" spans="19:23" x14ac:dyDescent="0.2">
      <c r="S6426" s="28" t="s">
        <v>298</v>
      </c>
      <c r="T6426" s="5">
        <v>2008</v>
      </c>
      <c r="U6426" s="233">
        <v>39662</v>
      </c>
      <c r="V6426" s="233" t="str">
        <f t="shared" si="205"/>
        <v>0802</v>
      </c>
      <c r="W6426" s="4">
        <f t="shared" si="206"/>
        <v>2008</v>
      </c>
    </row>
    <row r="6427" spans="19:23" x14ac:dyDescent="0.2">
      <c r="S6427" s="28" t="s">
        <v>299</v>
      </c>
      <c r="T6427" s="5">
        <v>2008</v>
      </c>
      <c r="U6427" s="233">
        <v>39663</v>
      </c>
      <c r="V6427" s="233" t="str">
        <f t="shared" si="205"/>
        <v>0803</v>
      </c>
      <c r="W6427" s="4">
        <f t="shared" si="206"/>
        <v>2008</v>
      </c>
    </row>
    <row r="6428" spans="19:23" x14ac:dyDescent="0.2">
      <c r="S6428" s="28" t="s">
        <v>300</v>
      </c>
      <c r="T6428" s="5">
        <v>2008</v>
      </c>
      <c r="U6428" s="233">
        <v>39664</v>
      </c>
      <c r="V6428" s="233" t="str">
        <f t="shared" si="205"/>
        <v>0804</v>
      </c>
      <c r="W6428" s="4">
        <f t="shared" si="206"/>
        <v>2008</v>
      </c>
    </row>
    <row r="6429" spans="19:23" x14ac:dyDescent="0.2">
      <c r="S6429" s="28" t="s">
        <v>301</v>
      </c>
      <c r="T6429" s="5">
        <v>2008</v>
      </c>
      <c r="U6429" s="233">
        <v>39665</v>
      </c>
      <c r="V6429" s="233" t="str">
        <f t="shared" si="205"/>
        <v>0805</v>
      </c>
      <c r="W6429" s="4">
        <f t="shared" si="206"/>
        <v>2008</v>
      </c>
    </row>
    <row r="6430" spans="19:23" x14ac:dyDescent="0.2">
      <c r="S6430" s="28" t="s">
        <v>302</v>
      </c>
      <c r="T6430" s="5">
        <v>2008</v>
      </c>
      <c r="U6430" s="233">
        <v>39666</v>
      </c>
      <c r="V6430" s="233" t="str">
        <f t="shared" si="205"/>
        <v>0806</v>
      </c>
      <c r="W6430" s="4">
        <f t="shared" si="206"/>
        <v>2008</v>
      </c>
    </row>
    <row r="6431" spans="19:23" x14ac:dyDescent="0.2">
      <c r="S6431" s="28" t="s">
        <v>303</v>
      </c>
      <c r="T6431" s="5">
        <v>2008</v>
      </c>
      <c r="U6431" s="233">
        <v>39667</v>
      </c>
      <c r="V6431" s="233" t="str">
        <f t="shared" si="205"/>
        <v>0807</v>
      </c>
      <c r="W6431" s="4">
        <f t="shared" si="206"/>
        <v>2008</v>
      </c>
    </row>
    <row r="6432" spans="19:23" x14ac:dyDescent="0.2">
      <c r="S6432" s="28" t="s">
        <v>304</v>
      </c>
      <c r="T6432" s="5">
        <v>2008</v>
      </c>
      <c r="U6432" s="233">
        <v>39668</v>
      </c>
      <c r="V6432" s="233" t="str">
        <f t="shared" si="205"/>
        <v>0808</v>
      </c>
      <c r="W6432" s="4">
        <f t="shared" si="206"/>
        <v>2008</v>
      </c>
    </row>
    <row r="6433" spans="19:23" x14ac:dyDescent="0.2">
      <c r="S6433" s="28" t="s">
        <v>305</v>
      </c>
      <c r="T6433" s="5">
        <v>2008</v>
      </c>
      <c r="U6433" s="233">
        <v>39669</v>
      </c>
      <c r="V6433" s="233" t="str">
        <f t="shared" si="205"/>
        <v>0809</v>
      </c>
      <c r="W6433" s="4">
        <f t="shared" si="206"/>
        <v>2008</v>
      </c>
    </row>
    <row r="6434" spans="19:23" x14ac:dyDescent="0.2">
      <c r="S6434" s="28" t="s">
        <v>306</v>
      </c>
      <c r="T6434" s="5">
        <v>2008</v>
      </c>
      <c r="U6434" s="233">
        <v>39670</v>
      </c>
      <c r="V6434" s="233" t="str">
        <f t="shared" si="205"/>
        <v>0810</v>
      </c>
      <c r="W6434" s="4">
        <f t="shared" si="206"/>
        <v>2008</v>
      </c>
    </row>
    <row r="6435" spans="19:23" x14ac:dyDescent="0.2">
      <c r="S6435" s="28" t="s">
        <v>307</v>
      </c>
      <c r="T6435" s="5">
        <v>2008</v>
      </c>
      <c r="U6435" s="233">
        <v>39671</v>
      </c>
      <c r="V6435" s="233" t="str">
        <f t="shared" si="205"/>
        <v>0811</v>
      </c>
      <c r="W6435" s="4">
        <f t="shared" si="206"/>
        <v>2008</v>
      </c>
    </row>
    <row r="6436" spans="19:23" x14ac:dyDescent="0.2">
      <c r="S6436" s="28" t="s">
        <v>308</v>
      </c>
      <c r="T6436" s="5">
        <v>2008</v>
      </c>
      <c r="U6436" s="233">
        <v>39672</v>
      </c>
      <c r="V6436" s="233" t="str">
        <f t="shared" si="205"/>
        <v>0812</v>
      </c>
      <c r="W6436" s="4">
        <f t="shared" si="206"/>
        <v>2008</v>
      </c>
    </row>
    <row r="6437" spans="19:23" x14ac:dyDescent="0.2">
      <c r="S6437" s="28" t="s">
        <v>309</v>
      </c>
      <c r="T6437" s="5">
        <v>2008</v>
      </c>
      <c r="U6437" s="233">
        <v>39673</v>
      </c>
      <c r="V6437" s="233" t="str">
        <f t="shared" si="205"/>
        <v>0813</v>
      </c>
      <c r="W6437" s="4">
        <f t="shared" si="206"/>
        <v>2008</v>
      </c>
    </row>
    <row r="6438" spans="19:23" x14ac:dyDescent="0.2">
      <c r="S6438" s="28" t="s">
        <v>310</v>
      </c>
      <c r="T6438" s="5">
        <v>2008</v>
      </c>
      <c r="U6438" s="233">
        <v>39674</v>
      </c>
      <c r="V6438" s="233" t="str">
        <f t="shared" si="205"/>
        <v>0814</v>
      </c>
      <c r="W6438" s="4">
        <f t="shared" si="206"/>
        <v>2008</v>
      </c>
    </row>
    <row r="6439" spans="19:23" x14ac:dyDescent="0.2">
      <c r="S6439" s="28" t="s">
        <v>311</v>
      </c>
      <c r="T6439" s="5">
        <v>2008</v>
      </c>
      <c r="U6439" s="233">
        <v>39675</v>
      </c>
      <c r="V6439" s="233" t="str">
        <f t="shared" si="205"/>
        <v>0815</v>
      </c>
      <c r="W6439" s="4">
        <f t="shared" si="206"/>
        <v>2008</v>
      </c>
    </row>
    <row r="6440" spans="19:23" x14ac:dyDescent="0.2">
      <c r="S6440" s="28" t="s">
        <v>312</v>
      </c>
      <c r="T6440" s="5">
        <v>2008</v>
      </c>
      <c r="U6440" s="233">
        <v>39676</v>
      </c>
      <c r="V6440" s="233" t="str">
        <f t="shared" si="205"/>
        <v>0816</v>
      </c>
      <c r="W6440" s="4">
        <f t="shared" si="206"/>
        <v>2008</v>
      </c>
    </row>
    <row r="6441" spans="19:23" x14ac:dyDescent="0.2">
      <c r="S6441" s="28" t="s">
        <v>313</v>
      </c>
      <c r="T6441" s="5">
        <v>2008</v>
      </c>
      <c r="U6441" s="233">
        <v>39677</v>
      </c>
      <c r="V6441" s="233" t="str">
        <f t="shared" si="205"/>
        <v>0817</v>
      </c>
      <c r="W6441" s="4">
        <f t="shared" si="206"/>
        <v>2008</v>
      </c>
    </row>
    <row r="6442" spans="19:23" x14ac:dyDescent="0.2">
      <c r="S6442" s="28" t="s">
        <v>314</v>
      </c>
      <c r="T6442" s="5">
        <v>2008</v>
      </c>
      <c r="U6442" s="233">
        <v>39678</v>
      </c>
      <c r="V6442" s="233" t="str">
        <f t="shared" si="205"/>
        <v>0818</v>
      </c>
      <c r="W6442" s="4">
        <f t="shared" si="206"/>
        <v>2008</v>
      </c>
    </row>
    <row r="6443" spans="19:23" x14ac:dyDescent="0.2">
      <c r="S6443" s="28" t="s">
        <v>315</v>
      </c>
      <c r="T6443" s="5">
        <v>2008</v>
      </c>
      <c r="U6443" s="233">
        <v>39679</v>
      </c>
      <c r="V6443" s="233" t="str">
        <f t="shared" si="205"/>
        <v>0819</v>
      </c>
      <c r="W6443" s="4">
        <f t="shared" si="206"/>
        <v>2008</v>
      </c>
    </row>
    <row r="6444" spans="19:23" x14ac:dyDescent="0.2">
      <c r="S6444" s="28" t="s">
        <v>316</v>
      </c>
      <c r="T6444" s="5">
        <v>2008</v>
      </c>
      <c r="U6444" s="233">
        <v>39680</v>
      </c>
      <c r="V6444" s="233" t="str">
        <f t="shared" si="205"/>
        <v>0820</v>
      </c>
      <c r="W6444" s="4">
        <f t="shared" si="206"/>
        <v>2008</v>
      </c>
    </row>
    <row r="6445" spans="19:23" x14ac:dyDescent="0.2">
      <c r="S6445" s="28" t="s">
        <v>317</v>
      </c>
      <c r="T6445" s="5">
        <v>2008</v>
      </c>
      <c r="U6445" s="233">
        <v>39681</v>
      </c>
      <c r="V6445" s="233" t="str">
        <f t="shared" si="205"/>
        <v>0821</v>
      </c>
      <c r="W6445" s="4">
        <f t="shared" si="206"/>
        <v>2008</v>
      </c>
    </row>
    <row r="6446" spans="19:23" x14ac:dyDescent="0.2">
      <c r="S6446" s="28" t="s">
        <v>318</v>
      </c>
      <c r="T6446" s="5">
        <v>2008</v>
      </c>
      <c r="U6446" s="233">
        <v>39682</v>
      </c>
      <c r="V6446" s="233" t="str">
        <f t="shared" si="205"/>
        <v>0822</v>
      </c>
      <c r="W6446" s="4">
        <f t="shared" si="206"/>
        <v>2008</v>
      </c>
    </row>
    <row r="6447" spans="19:23" x14ac:dyDescent="0.2">
      <c r="S6447" s="28" t="s">
        <v>319</v>
      </c>
      <c r="T6447" s="5">
        <v>2008</v>
      </c>
      <c r="U6447" s="233">
        <v>39683</v>
      </c>
      <c r="V6447" s="233" t="str">
        <f t="shared" si="205"/>
        <v>0823</v>
      </c>
      <c r="W6447" s="4">
        <f t="shared" si="206"/>
        <v>2008</v>
      </c>
    </row>
    <row r="6448" spans="19:23" x14ac:dyDescent="0.2">
      <c r="S6448" s="28" t="s">
        <v>320</v>
      </c>
      <c r="T6448" s="5">
        <v>2008</v>
      </c>
      <c r="U6448" s="233">
        <v>39684</v>
      </c>
      <c r="V6448" s="233" t="str">
        <f t="shared" si="205"/>
        <v>0824</v>
      </c>
      <c r="W6448" s="4">
        <f t="shared" si="206"/>
        <v>2008</v>
      </c>
    </row>
    <row r="6449" spans="19:23" x14ac:dyDescent="0.2">
      <c r="S6449" s="28" t="s">
        <v>321</v>
      </c>
      <c r="T6449" s="5">
        <v>2008</v>
      </c>
      <c r="U6449" s="233">
        <v>39685</v>
      </c>
      <c r="V6449" s="233" t="str">
        <f t="shared" si="205"/>
        <v>0825</v>
      </c>
      <c r="W6449" s="4">
        <f t="shared" si="206"/>
        <v>2008</v>
      </c>
    </row>
    <row r="6450" spans="19:23" x14ac:dyDescent="0.2">
      <c r="S6450" s="28" t="s">
        <v>322</v>
      </c>
      <c r="T6450" s="5">
        <v>2008</v>
      </c>
      <c r="U6450" s="233">
        <v>39686</v>
      </c>
      <c r="V6450" s="233" t="str">
        <f t="shared" si="205"/>
        <v>0826</v>
      </c>
      <c r="W6450" s="4">
        <f t="shared" si="206"/>
        <v>2008</v>
      </c>
    </row>
    <row r="6451" spans="19:23" x14ac:dyDescent="0.2">
      <c r="S6451" s="28" t="s">
        <v>323</v>
      </c>
      <c r="T6451" s="5">
        <v>2008</v>
      </c>
      <c r="U6451" s="233">
        <v>39687</v>
      </c>
      <c r="V6451" s="233" t="str">
        <f t="shared" si="205"/>
        <v>0827</v>
      </c>
      <c r="W6451" s="4">
        <f t="shared" si="206"/>
        <v>2008</v>
      </c>
    </row>
    <row r="6452" spans="19:23" x14ac:dyDescent="0.2">
      <c r="S6452" s="28" t="s">
        <v>324</v>
      </c>
      <c r="T6452" s="5">
        <v>2008</v>
      </c>
      <c r="U6452" s="233">
        <v>39688</v>
      </c>
      <c r="V6452" s="233" t="str">
        <f t="shared" si="205"/>
        <v>0828</v>
      </c>
      <c r="W6452" s="4">
        <f t="shared" si="206"/>
        <v>2008</v>
      </c>
    </row>
    <row r="6453" spans="19:23" x14ac:dyDescent="0.2">
      <c r="S6453" s="28" t="s">
        <v>325</v>
      </c>
      <c r="T6453" s="5">
        <v>2008</v>
      </c>
      <c r="U6453" s="233">
        <v>39689</v>
      </c>
      <c r="V6453" s="233" t="str">
        <f t="shared" si="205"/>
        <v>0829</v>
      </c>
      <c r="W6453" s="4">
        <f t="shared" si="206"/>
        <v>2008</v>
      </c>
    </row>
    <row r="6454" spans="19:23" x14ac:dyDescent="0.2">
      <c r="S6454" s="28" t="s">
        <v>326</v>
      </c>
      <c r="T6454" s="5">
        <v>2008</v>
      </c>
      <c r="U6454" s="233">
        <v>39690</v>
      </c>
      <c r="V6454" s="233" t="str">
        <f t="shared" si="205"/>
        <v>0830</v>
      </c>
      <c r="W6454" s="4">
        <f t="shared" si="206"/>
        <v>2008</v>
      </c>
    </row>
    <row r="6455" spans="19:23" x14ac:dyDescent="0.2">
      <c r="S6455" s="28" t="s">
        <v>327</v>
      </c>
      <c r="T6455" s="5">
        <v>2008</v>
      </c>
      <c r="U6455" s="233">
        <v>39691</v>
      </c>
      <c r="V6455" s="233" t="str">
        <f t="shared" si="205"/>
        <v>0831</v>
      </c>
      <c r="W6455" s="4">
        <f t="shared" si="206"/>
        <v>2008</v>
      </c>
    </row>
    <row r="6456" spans="19:23" x14ac:dyDescent="0.2">
      <c r="S6456" s="28" t="s">
        <v>328</v>
      </c>
      <c r="T6456" s="5">
        <v>2008</v>
      </c>
      <c r="U6456" s="233">
        <v>39692</v>
      </c>
      <c r="V6456" s="233" t="str">
        <f t="shared" si="205"/>
        <v>0901</v>
      </c>
      <c r="W6456" s="4">
        <f t="shared" si="206"/>
        <v>2008</v>
      </c>
    </row>
    <row r="6457" spans="19:23" x14ac:dyDescent="0.2">
      <c r="S6457" s="28" t="s">
        <v>329</v>
      </c>
      <c r="T6457" s="5">
        <v>2008</v>
      </c>
      <c r="U6457" s="233">
        <v>39693</v>
      </c>
      <c r="V6457" s="233" t="str">
        <f t="shared" si="205"/>
        <v>0902</v>
      </c>
      <c r="W6457" s="4">
        <f t="shared" si="206"/>
        <v>2008</v>
      </c>
    </row>
    <row r="6458" spans="19:23" x14ac:dyDescent="0.2">
      <c r="S6458" s="28" t="s">
        <v>330</v>
      </c>
      <c r="T6458" s="5">
        <v>2008</v>
      </c>
      <c r="U6458" s="233">
        <v>39694</v>
      </c>
      <c r="V6458" s="233" t="str">
        <f t="shared" si="205"/>
        <v>0903</v>
      </c>
      <c r="W6458" s="4">
        <f t="shared" si="206"/>
        <v>2008</v>
      </c>
    </row>
    <row r="6459" spans="19:23" x14ac:dyDescent="0.2">
      <c r="S6459" s="28" t="s">
        <v>331</v>
      </c>
      <c r="T6459" s="5">
        <v>2008</v>
      </c>
      <c r="U6459" s="233">
        <v>39695</v>
      </c>
      <c r="V6459" s="233" t="str">
        <f t="shared" si="205"/>
        <v>0904</v>
      </c>
      <c r="W6459" s="4">
        <f t="shared" si="206"/>
        <v>2008</v>
      </c>
    </row>
    <row r="6460" spans="19:23" x14ac:dyDescent="0.2">
      <c r="S6460" s="28" t="s">
        <v>332</v>
      </c>
      <c r="T6460" s="5">
        <v>2008</v>
      </c>
      <c r="U6460" s="233">
        <v>39696</v>
      </c>
      <c r="V6460" s="233" t="str">
        <f t="shared" si="205"/>
        <v>0905</v>
      </c>
      <c r="W6460" s="4">
        <f t="shared" si="206"/>
        <v>2008</v>
      </c>
    </row>
    <row r="6461" spans="19:23" x14ac:dyDescent="0.2">
      <c r="S6461" s="28" t="s">
        <v>333</v>
      </c>
      <c r="T6461" s="5">
        <v>2008</v>
      </c>
      <c r="U6461" s="233">
        <v>39697</v>
      </c>
      <c r="V6461" s="233" t="str">
        <f t="shared" si="205"/>
        <v>0906</v>
      </c>
      <c r="W6461" s="4">
        <f t="shared" si="206"/>
        <v>2008</v>
      </c>
    </row>
    <row r="6462" spans="19:23" x14ac:dyDescent="0.2">
      <c r="S6462" s="28" t="s">
        <v>334</v>
      </c>
      <c r="T6462" s="5">
        <v>2008</v>
      </c>
      <c r="U6462" s="233">
        <v>39698</v>
      </c>
      <c r="V6462" s="233" t="str">
        <f t="shared" si="205"/>
        <v>0907</v>
      </c>
      <c r="W6462" s="4">
        <f t="shared" si="206"/>
        <v>2008</v>
      </c>
    </row>
    <row r="6463" spans="19:23" x14ac:dyDescent="0.2">
      <c r="S6463" s="28" t="s">
        <v>335</v>
      </c>
      <c r="T6463" s="5">
        <v>2008</v>
      </c>
      <c r="U6463" s="233">
        <v>39699</v>
      </c>
      <c r="V6463" s="233" t="str">
        <f t="shared" si="205"/>
        <v>0908</v>
      </c>
      <c r="W6463" s="4">
        <f t="shared" si="206"/>
        <v>2008</v>
      </c>
    </row>
    <row r="6464" spans="19:23" x14ac:dyDescent="0.2">
      <c r="S6464" s="28" t="s">
        <v>336</v>
      </c>
      <c r="T6464" s="5">
        <v>2008</v>
      </c>
      <c r="U6464" s="233">
        <v>39700</v>
      </c>
      <c r="V6464" s="233" t="str">
        <f t="shared" si="205"/>
        <v>0909</v>
      </c>
      <c r="W6464" s="4">
        <f t="shared" si="206"/>
        <v>2008</v>
      </c>
    </row>
    <row r="6465" spans="19:23" x14ac:dyDescent="0.2">
      <c r="S6465" s="28" t="s">
        <v>337</v>
      </c>
      <c r="T6465" s="5">
        <v>2008</v>
      </c>
      <c r="U6465" s="233">
        <v>39701</v>
      </c>
      <c r="V6465" s="233" t="str">
        <f t="shared" si="205"/>
        <v>0910</v>
      </c>
      <c r="W6465" s="4">
        <f t="shared" si="206"/>
        <v>2008</v>
      </c>
    </row>
    <row r="6466" spans="19:23" x14ac:dyDescent="0.2">
      <c r="S6466" s="28" t="s">
        <v>338</v>
      </c>
      <c r="T6466" s="5">
        <v>2008</v>
      </c>
      <c r="U6466" s="233">
        <v>39702</v>
      </c>
      <c r="V6466" s="233" t="str">
        <f t="shared" si="205"/>
        <v>0911</v>
      </c>
      <c r="W6466" s="4">
        <f t="shared" si="206"/>
        <v>2008</v>
      </c>
    </row>
    <row r="6467" spans="19:23" x14ac:dyDescent="0.2">
      <c r="S6467" s="28" t="s">
        <v>339</v>
      </c>
      <c r="T6467" s="5">
        <v>2008</v>
      </c>
      <c r="U6467" s="233">
        <v>39703</v>
      </c>
      <c r="V6467" s="233" t="str">
        <f t="shared" si="205"/>
        <v>0912</v>
      </c>
      <c r="W6467" s="4">
        <f t="shared" si="206"/>
        <v>2008</v>
      </c>
    </row>
    <row r="6468" spans="19:23" x14ac:dyDescent="0.2">
      <c r="S6468" s="28" t="s">
        <v>340</v>
      </c>
      <c r="T6468" s="5">
        <v>2008</v>
      </c>
      <c r="U6468" s="233">
        <v>39704</v>
      </c>
      <c r="V6468" s="233" t="str">
        <f t="shared" ref="V6468:V6531" si="207">TEXT(MONTH(U6468),"00") &amp;TEXT(DAY(U6468),"00")</f>
        <v>0913</v>
      </c>
      <c r="W6468" s="4">
        <f t="shared" ref="W6468:W6531" si="208">YEAR(U6468)</f>
        <v>2008</v>
      </c>
    </row>
    <row r="6469" spans="19:23" x14ac:dyDescent="0.2">
      <c r="S6469" s="28" t="s">
        <v>341</v>
      </c>
      <c r="T6469" s="5">
        <v>2008</v>
      </c>
      <c r="U6469" s="233">
        <v>39705</v>
      </c>
      <c r="V6469" s="233" t="str">
        <f t="shared" si="207"/>
        <v>0914</v>
      </c>
      <c r="W6469" s="4">
        <f t="shared" si="208"/>
        <v>2008</v>
      </c>
    </row>
    <row r="6470" spans="19:23" x14ac:dyDescent="0.2">
      <c r="S6470" s="28" t="s">
        <v>342</v>
      </c>
      <c r="T6470" s="5">
        <v>2008</v>
      </c>
      <c r="U6470" s="233">
        <v>39706</v>
      </c>
      <c r="V6470" s="233" t="str">
        <f t="shared" si="207"/>
        <v>0915</v>
      </c>
      <c r="W6470" s="4">
        <f t="shared" si="208"/>
        <v>2008</v>
      </c>
    </row>
    <row r="6471" spans="19:23" x14ac:dyDescent="0.2">
      <c r="S6471" s="28" t="s">
        <v>343</v>
      </c>
      <c r="T6471" s="5">
        <v>2008</v>
      </c>
      <c r="U6471" s="233">
        <v>39707</v>
      </c>
      <c r="V6471" s="233" t="str">
        <f t="shared" si="207"/>
        <v>0916</v>
      </c>
      <c r="W6471" s="4">
        <f t="shared" si="208"/>
        <v>2008</v>
      </c>
    </row>
    <row r="6472" spans="19:23" x14ac:dyDescent="0.2">
      <c r="S6472" s="28" t="s">
        <v>344</v>
      </c>
      <c r="T6472" s="5">
        <v>2008</v>
      </c>
      <c r="U6472" s="233">
        <v>39708</v>
      </c>
      <c r="V6472" s="233" t="str">
        <f t="shared" si="207"/>
        <v>0917</v>
      </c>
      <c r="W6472" s="4">
        <f t="shared" si="208"/>
        <v>2008</v>
      </c>
    </row>
    <row r="6473" spans="19:23" x14ac:dyDescent="0.2">
      <c r="S6473" s="28" t="s">
        <v>345</v>
      </c>
      <c r="T6473" s="5">
        <v>2008</v>
      </c>
      <c r="U6473" s="233">
        <v>39709</v>
      </c>
      <c r="V6473" s="233" t="str">
        <f t="shared" si="207"/>
        <v>0918</v>
      </c>
      <c r="W6473" s="4">
        <f t="shared" si="208"/>
        <v>2008</v>
      </c>
    </row>
    <row r="6474" spans="19:23" x14ac:dyDescent="0.2">
      <c r="S6474" s="28" t="s">
        <v>346</v>
      </c>
      <c r="T6474" s="5">
        <v>2008</v>
      </c>
      <c r="U6474" s="233">
        <v>39710</v>
      </c>
      <c r="V6474" s="233" t="str">
        <f t="shared" si="207"/>
        <v>0919</v>
      </c>
      <c r="W6474" s="4">
        <f t="shared" si="208"/>
        <v>2008</v>
      </c>
    </row>
    <row r="6475" spans="19:23" x14ac:dyDescent="0.2">
      <c r="S6475" s="28" t="s">
        <v>347</v>
      </c>
      <c r="T6475" s="5">
        <v>2008</v>
      </c>
      <c r="U6475" s="233">
        <v>39711</v>
      </c>
      <c r="V6475" s="233" t="str">
        <f t="shared" si="207"/>
        <v>0920</v>
      </c>
      <c r="W6475" s="4">
        <f t="shared" si="208"/>
        <v>2008</v>
      </c>
    </row>
    <row r="6476" spans="19:23" x14ac:dyDescent="0.2">
      <c r="S6476" s="28" t="s">
        <v>348</v>
      </c>
      <c r="T6476" s="5">
        <v>2008</v>
      </c>
      <c r="U6476" s="233">
        <v>39712</v>
      </c>
      <c r="V6476" s="233" t="str">
        <f t="shared" si="207"/>
        <v>0921</v>
      </c>
      <c r="W6476" s="4">
        <f t="shared" si="208"/>
        <v>2008</v>
      </c>
    </row>
    <row r="6477" spans="19:23" x14ac:dyDescent="0.2">
      <c r="S6477" s="28" t="s">
        <v>349</v>
      </c>
      <c r="T6477" s="5">
        <v>2008</v>
      </c>
      <c r="U6477" s="233">
        <v>39713</v>
      </c>
      <c r="V6477" s="233" t="str">
        <f t="shared" si="207"/>
        <v>0922</v>
      </c>
      <c r="W6477" s="4">
        <f t="shared" si="208"/>
        <v>2008</v>
      </c>
    </row>
    <row r="6478" spans="19:23" x14ac:dyDescent="0.2">
      <c r="S6478" s="28" t="s">
        <v>350</v>
      </c>
      <c r="T6478" s="5">
        <v>2008</v>
      </c>
      <c r="U6478" s="233">
        <v>39714</v>
      </c>
      <c r="V6478" s="233" t="str">
        <f t="shared" si="207"/>
        <v>0923</v>
      </c>
      <c r="W6478" s="4">
        <f t="shared" si="208"/>
        <v>2008</v>
      </c>
    </row>
    <row r="6479" spans="19:23" x14ac:dyDescent="0.2">
      <c r="S6479" s="28" t="s">
        <v>351</v>
      </c>
      <c r="T6479" s="5">
        <v>2008</v>
      </c>
      <c r="U6479" s="233">
        <v>39715</v>
      </c>
      <c r="V6479" s="233" t="str">
        <f t="shared" si="207"/>
        <v>0924</v>
      </c>
      <c r="W6479" s="4">
        <f t="shared" si="208"/>
        <v>2008</v>
      </c>
    </row>
    <row r="6480" spans="19:23" x14ac:dyDescent="0.2">
      <c r="S6480" s="28" t="s">
        <v>352</v>
      </c>
      <c r="T6480" s="5">
        <v>2008</v>
      </c>
      <c r="U6480" s="233">
        <v>39716</v>
      </c>
      <c r="V6480" s="233" t="str">
        <f t="shared" si="207"/>
        <v>0925</v>
      </c>
      <c r="W6480" s="4">
        <f t="shared" si="208"/>
        <v>2008</v>
      </c>
    </row>
    <row r="6481" spans="19:23" x14ac:dyDescent="0.2">
      <c r="S6481" s="28" t="s">
        <v>353</v>
      </c>
      <c r="T6481" s="5">
        <v>2008</v>
      </c>
      <c r="U6481" s="233">
        <v>39717</v>
      </c>
      <c r="V6481" s="233" t="str">
        <f t="shared" si="207"/>
        <v>0926</v>
      </c>
      <c r="W6481" s="4">
        <f t="shared" si="208"/>
        <v>2008</v>
      </c>
    </row>
    <row r="6482" spans="19:23" x14ac:dyDescent="0.2">
      <c r="S6482" s="28" t="s">
        <v>354</v>
      </c>
      <c r="T6482" s="5">
        <v>2008</v>
      </c>
      <c r="U6482" s="233">
        <v>39718</v>
      </c>
      <c r="V6482" s="233" t="str">
        <f t="shared" si="207"/>
        <v>0927</v>
      </c>
      <c r="W6482" s="4">
        <f t="shared" si="208"/>
        <v>2008</v>
      </c>
    </row>
    <row r="6483" spans="19:23" x14ac:dyDescent="0.2">
      <c r="S6483" s="28" t="s">
        <v>355</v>
      </c>
      <c r="T6483" s="5">
        <v>2008</v>
      </c>
      <c r="U6483" s="233">
        <v>39719</v>
      </c>
      <c r="V6483" s="233" t="str">
        <f t="shared" si="207"/>
        <v>0928</v>
      </c>
      <c r="W6483" s="4">
        <f t="shared" si="208"/>
        <v>2008</v>
      </c>
    </row>
    <row r="6484" spans="19:23" x14ac:dyDescent="0.2">
      <c r="S6484" s="28" t="s">
        <v>356</v>
      </c>
      <c r="T6484" s="5">
        <v>2008</v>
      </c>
      <c r="U6484" s="233">
        <v>39720</v>
      </c>
      <c r="V6484" s="233" t="str">
        <f t="shared" si="207"/>
        <v>0929</v>
      </c>
      <c r="W6484" s="4">
        <f t="shared" si="208"/>
        <v>2008</v>
      </c>
    </row>
    <row r="6485" spans="19:23" x14ac:dyDescent="0.2">
      <c r="S6485" s="28" t="s">
        <v>357</v>
      </c>
      <c r="T6485" s="5">
        <v>2008</v>
      </c>
      <c r="U6485" s="233">
        <v>39721</v>
      </c>
      <c r="V6485" s="233" t="str">
        <f t="shared" si="207"/>
        <v>0930</v>
      </c>
      <c r="W6485" s="4">
        <f t="shared" si="208"/>
        <v>2008</v>
      </c>
    </row>
    <row r="6486" spans="19:23" x14ac:dyDescent="0.2">
      <c r="S6486" s="28" t="s">
        <v>358</v>
      </c>
      <c r="T6486" s="5">
        <v>2008</v>
      </c>
      <c r="U6486" s="233">
        <v>39722</v>
      </c>
      <c r="V6486" s="233" t="str">
        <f t="shared" si="207"/>
        <v>1001</v>
      </c>
      <c r="W6486" s="4">
        <f t="shared" si="208"/>
        <v>2008</v>
      </c>
    </row>
    <row r="6487" spans="19:23" x14ac:dyDescent="0.2">
      <c r="S6487" s="28" t="s">
        <v>359</v>
      </c>
      <c r="T6487" s="5">
        <v>2008</v>
      </c>
      <c r="U6487" s="233">
        <v>39723</v>
      </c>
      <c r="V6487" s="233" t="str">
        <f t="shared" si="207"/>
        <v>1002</v>
      </c>
      <c r="W6487" s="4">
        <f t="shared" si="208"/>
        <v>2008</v>
      </c>
    </row>
    <row r="6488" spans="19:23" x14ac:dyDescent="0.2">
      <c r="S6488" s="28" t="s">
        <v>360</v>
      </c>
      <c r="T6488" s="5">
        <v>2008</v>
      </c>
      <c r="U6488" s="233">
        <v>39724</v>
      </c>
      <c r="V6488" s="233" t="str">
        <f t="shared" si="207"/>
        <v>1003</v>
      </c>
      <c r="W6488" s="4">
        <f t="shared" si="208"/>
        <v>2008</v>
      </c>
    </row>
    <row r="6489" spans="19:23" x14ac:dyDescent="0.2">
      <c r="S6489" s="28" t="s">
        <v>361</v>
      </c>
      <c r="T6489" s="5">
        <v>2008</v>
      </c>
      <c r="U6489" s="233">
        <v>39725</v>
      </c>
      <c r="V6489" s="233" t="str">
        <f t="shared" si="207"/>
        <v>1004</v>
      </c>
      <c r="W6489" s="4">
        <f t="shared" si="208"/>
        <v>2008</v>
      </c>
    </row>
    <row r="6490" spans="19:23" x14ac:dyDescent="0.2">
      <c r="S6490" s="28" t="s">
        <v>362</v>
      </c>
      <c r="T6490" s="5">
        <v>2008</v>
      </c>
      <c r="U6490" s="233">
        <v>39726</v>
      </c>
      <c r="V6490" s="233" t="str">
        <f t="shared" si="207"/>
        <v>1005</v>
      </c>
      <c r="W6490" s="4">
        <f t="shared" si="208"/>
        <v>2008</v>
      </c>
    </row>
    <row r="6491" spans="19:23" x14ac:dyDescent="0.2">
      <c r="S6491" s="28" t="s">
        <v>363</v>
      </c>
      <c r="T6491" s="5">
        <v>2008</v>
      </c>
      <c r="U6491" s="233">
        <v>39727</v>
      </c>
      <c r="V6491" s="233" t="str">
        <f t="shared" si="207"/>
        <v>1006</v>
      </c>
      <c r="W6491" s="4">
        <f t="shared" si="208"/>
        <v>2008</v>
      </c>
    </row>
    <row r="6492" spans="19:23" x14ac:dyDescent="0.2">
      <c r="S6492" s="28" t="s">
        <v>364</v>
      </c>
      <c r="T6492" s="5">
        <v>2008</v>
      </c>
      <c r="U6492" s="233">
        <v>39728</v>
      </c>
      <c r="V6492" s="233" t="str">
        <f t="shared" si="207"/>
        <v>1007</v>
      </c>
      <c r="W6492" s="4">
        <f t="shared" si="208"/>
        <v>2008</v>
      </c>
    </row>
    <row r="6493" spans="19:23" x14ac:dyDescent="0.2">
      <c r="S6493" s="28" t="s">
        <v>365</v>
      </c>
      <c r="T6493" s="5">
        <v>2008</v>
      </c>
      <c r="U6493" s="233">
        <v>39729</v>
      </c>
      <c r="V6493" s="233" t="str">
        <f t="shared" si="207"/>
        <v>1008</v>
      </c>
      <c r="W6493" s="4">
        <f t="shared" si="208"/>
        <v>2008</v>
      </c>
    </row>
    <row r="6494" spans="19:23" x14ac:dyDescent="0.2">
      <c r="S6494" s="28" t="s">
        <v>366</v>
      </c>
      <c r="T6494" s="5">
        <v>2008</v>
      </c>
      <c r="U6494" s="233">
        <v>39730</v>
      </c>
      <c r="V6494" s="233" t="str">
        <f t="shared" si="207"/>
        <v>1009</v>
      </c>
      <c r="W6494" s="4">
        <f t="shared" si="208"/>
        <v>2008</v>
      </c>
    </row>
    <row r="6495" spans="19:23" x14ac:dyDescent="0.2">
      <c r="S6495" s="28" t="s">
        <v>367</v>
      </c>
      <c r="T6495" s="5">
        <v>2008</v>
      </c>
      <c r="U6495" s="233">
        <v>39731</v>
      </c>
      <c r="V6495" s="233" t="str">
        <f t="shared" si="207"/>
        <v>1010</v>
      </c>
      <c r="W6495" s="4">
        <f t="shared" si="208"/>
        <v>2008</v>
      </c>
    </row>
    <row r="6496" spans="19:23" x14ac:dyDescent="0.2">
      <c r="S6496" s="28" t="s">
        <v>368</v>
      </c>
      <c r="T6496" s="5">
        <v>2008</v>
      </c>
      <c r="U6496" s="233">
        <v>39732</v>
      </c>
      <c r="V6496" s="233" t="str">
        <f t="shared" si="207"/>
        <v>1011</v>
      </c>
      <c r="W6496" s="4">
        <f t="shared" si="208"/>
        <v>2008</v>
      </c>
    </row>
    <row r="6497" spans="19:23" x14ac:dyDescent="0.2">
      <c r="S6497" s="28" t="s">
        <v>369</v>
      </c>
      <c r="T6497" s="5">
        <v>2008</v>
      </c>
      <c r="U6497" s="233">
        <v>39733</v>
      </c>
      <c r="V6497" s="233" t="str">
        <f t="shared" si="207"/>
        <v>1012</v>
      </c>
      <c r="W6497" s="4">
        <f t="shared" si="208"/>
        <v>2008</v>
      </c>
    </row>
    <row r="6498" spans="19:23" x14ac:dyDescent="0.2">
      <c r="S6498" s="28" t="s">
        <v>370</v>
      </c>
      <c r="T6498" s="5">
        <v>2008</v>
      </c>
      <c r="U6498" s="233">
        <v>39734</v>
      </c>
      <c r="V6498" s="233" t="str">
        <f t="shared" si="207"/>
        <v>1013</v>
      </c>
      <c r="W6498" s="4">
        <f t="shared" si="208"/>
        <v>2008</v>
      </c>
    </row>
    <row r="6499" spans="19:23" x14ac:dyDescent="0.2">
      <c r="S6499" s="28" t="s">
        <v>371</v>
      </c>
      <c r="T6499" s="5">
        <v>2008</v>
      </c>
      <c r="U6499" s="233">
        <v>39735</v>
      </c>
      <c r="V6499" s="233" t="str">
        <f t="shared" si="207"/>
        <v>1014</v>
      </c>
      <c r="W6499" s="4">
        <f t="shared" si="208"/>
        <v>2008</v>
      </c>
    </row>
    <row r="6500" spans="19:23" x14ac:dyDescent="0.2">
      <c r="S6500" s="28" t="s">
        <v>372</v>
      </c>
      <c r="T6500" s="5">
        <v>2008</v>
      </c>
      <c r="U6500" s="233">
        <v>39736</v>
      </c>
      <c r="V6500" s="233" t="str">
        <f t="shared" si="207"/>
        <v>1015</v>
      </c>
      <c r="W6500" s="4">
        <f t="shared" si="208"/>
        <v>2008</v>
      </c>
    </row>
    <row r="6501" spans="19:23" x14ac:dyDescent="0.2">
      <c r="S6501" s="28" t="s">
        <v>373</v>
      </c>
      <c r="T6501" s="5">
        <v>2008</v>
      </c>
      <c r="U6501" s="233">
        <v>39737</v>
      </c>
      <c r="V6501" s="233" t="str">
        <f t="shared" si="207"/>
        <v>1016</v>
      </c>
      <c r="W6501" s="4">
        <f t="shared" si="208"/>
        <v>2008</v>
      </c>
    </row>
    <row r="6502" spans="19:23" x14ac:dyDescent="0.2">
      <c r="S6502" s="28" t="s">
        <v>374</v>
      </c>
      <c r="T6502" s="5">
        <v>2008</v>
      </c>
      <c r="U6502" s="233">
        <v>39738</v>
      </c>
      <c r="V6502" s="233" t="str">
        <f t="shared" si="207"/>
        <v>1017</v>
      </c>
      <c r="W6502" s="4">
        <f t="shared" si="208"/>
        <v>2008</v>
      </c>
    </row>
    <row r="6503" spans="19:23" x14ac:dyDescent="0.2">
      <c r="S6503" s="28" t="s">
        <v>375</v>
      </c>
      <c r="T6503" s="5">
        <v>2008</v>
      </c>
      <c r="U6503" s="233">
        <v>39739</v>
      </c>
      <c r="V6503" s="233" t="str">
        <f t="shared" si="207"/>
        <v>1018</v>
      </c>
      <c r="W6503" s="4">
        <f t="shared" si="208"/>
        <v>2008</v>
      </c>
    </row>
    <row r="6504" spans="19:23" x14ac:dyDescent="0.2">
      <c r="S6504" s="28" t="s">
        <v>376</v>
      </c>
      <c r="T6504" s="5">
        <v>2008</v>
      </c>
      <c r="U6504" s="233">
        <v>39740</v>
      </c>
      <c r="V6504" s="233" t="str">
        <f t="shared" si="207"/>
        <v>1019</v>
      </c>
      <c r="W6504" s="4">
        <f t="shared" si="208"/>
        <v>2008</v>
      </c>
    </row>
    <row r="6505" spans="19:23" x14ac:dyDescent="0.2">
      <c r="S6505" s="28" t="s">
        <v>377</v>
      </c>
      <c r="T6505" s="5">
        <v>2008</v>
      </c>
      <c r="U6505" s="233">
        <v>39741</v>
      </c>
      <c r="V6505" s="233" t="str">
        <f t="shared" si="207"/>
        <v>1020</v>
      </c>
      <c r="W6505" s="4">
        <f t="shared" si="208"/>
        <v>2008</v>
      </c>
    </row>
    <row r="6506" spans="19:23" x14ac:dyDescent="0.2">
      <c r="S6506" s="28" t="s">
        <v>378</v>
      </c>
      <c r="T6506" s="5">
        <v>2008</v>
      </c>
      <c r="U6506" s="233">
        <v>39742</v>
      </c>
      <c r="V6506" s="233" t="str">
        <f t="shared" si="207"/>
        <v>1021</v>
      </c>
      <c r="W6506" s="4">
        <f t="shared" si="208"/>
        <v>2008</v>
      </c>
    </row>
    <row r="6507" spans="19:23" x14ac:dyDescent="0.2">
      <c r="S6507" s="28" t="s">
        <v>379</v>
      </c>
      <c r="T6507" s="5">
        <v>2008</v>
      </c>
      <c r="U6507" s="233">
        <v>39743</v>
      </c>
      <c r="V6507" s="233" t="str">
        <f t="shared" si="207"/>
        <v>1022</v>
      </c>
      <c r="W6507" s="4">
        <f t="shared" si="208"/>
        <v>2008</v>
      </c>
    </row>
    <row r="6508" spans="19:23" x14ac:dyDescent="0.2">
      <c r="S6508" s="28" t="s">
        <v>380</v>
      </c>
      <c r="T6508" s="5">
        <v>2008</v>
      </c>
      <c r="U6508" s="233">
        <v>39744</v>
      </c>
      <c r="V6508" s="233" t="str">
        <f t="shared" si="207"/>
        <v>1023</v>
      </c>
      <c r="W6508" s="4">
        <f t="shared" si="208"/>
        <v>2008</v>
      </c>
    </row>
    <row r="6509" spans="19:23" x14ac:dyDescent="0.2">
      <c r="S6509" s="28" t="s">
        <v>381</v>
      </c>
      <c r="T6509" s="5">
        <v>2008</v>
      </c>
      <c r="U6509" s="233">
        <v>39745</v>
      </c>
      <c r="V6509" s="233" t="str">
        <f t="shared" si="207"/>
        <v>1024</v>
      </c>
      <c r="W6509" s="4">
        <f t="shared" si="208"/>
        <v>2008</v>
      </c>
    </row>
    <row r="6510" spans="19:23" x14ac:dyDescent="0.2">
      <c r="S6510" s="28" t="s">
        <v>382</v>
      </c>
      <c r="T6510" s="5">
        <v>2008</v>
      </c>
      <c r="U6510" s="233">
        <v>39746</v>
      </c>
      <c r="V6510" s="233" t="str">
        <f t="shared" si="207"/>
        <v>1025</v>
      </c>
      <c r="W6510" s="4">
        <f t="shared" si="208"/>
        <v>2008</v>
      </c>
    </row>
    <row r="6511" spans="19:23" x14ac:dyDescent="0.2">
      <c r="S6511" s="28" t="s">
        <v>383</v>
      </c>
      <c r="T6511" s="5">
        <v>2008</v>
      </c>
      <c r="U6511" s="233">
        <v>39747</v>
      </c>
      <c r="V6511" s="233" t="str">
        <f t="shared" si="207"/>
        <v>1026</v>
      </c>
      <c r="W6511" s="4">
        <f t="shared" si="208"/>
        <v>2008</v>
      </c>
    </row>
    <row r="6512" spans="19:23" x14ac:dyDescent="0.2">
      <c r="S6512" s="28" t="s">
        <v>384</v>
      </c>
      <c r="T6512" s="5">
        <v>2008</v>
      </c>
      <c r="U6512" s="233">
        <v>39748</v>
      </c>
      <c r="V6512" s="233" t="str">
        <f t="shared" si="207"/>
        <v>1027</v>
      </c>
      <c r="W6512" s="4">
        <f t="shared" si="208"/>
        <v>2008</v>
      </c>
    </row>
    <row r="6513" spans="19:23" x14ac:dyDescent="0.2">
      <c r="S6513" s="28" t="s">
        <v>385</v>
      </c>
      <c r="T6513" s="5">
        <v>2008</v>
      </c>
      <c r="U6513" s="233">
        <v>39749</v>
      </c>
      <c r="V6513" s="233" t="str">
        <f t="shared" si="207"/>
        <v>1028</v>
      </c>
      <c r="W6513" s="4">
        <f t="shared" si="208"/>
        <v>2008</v>
      </c>
    </row>
    <row r="6514" spans="19:23" x14ac:dyDescent="0.2">
      <c r="S6514" s="28" t="s">
        <v>386</v>
      </c>
      <c r="T6514" s="5">
        <v>2008</v>
      </c>
      <c r="U6514" s="233">
        <v>39750</v>
      </c>
      <c r="V6514" s="233" t="str">
        <f t="shared" si="207"/>
        <v>1029</v>
      </c>
      <c r="W6514" s="4">
        <f t="shared" si="208"/>
        <v>2008</v>
      </c>
    </row>
    <row r="6515" spans="19:23" x14ac:dyDescent="0.2">
      <c r="S6515" s="28" t="s">
        <v>387</v>
      </c>
      <c r="T6515" s="5">
        <v>2008</v>
      </c>
      <c r="U6515" s="233">
        <v>39751</v>
      </c>
      <c r="V6515" s="233" t="str">
        <f t="shared" si="207"/>
        <v>1030</v>
      </c>
      <c r="W6515" s="4">
        <f t="shared" si="208"/>
        <v>2008</v>
      </c>
    </row>
    <row r="6516" spans="19:23" x14ac:dyDescent="0.2">
      <c r="S6516" s="28" t="s">
        <v>388</v>
      </c>
      <c r="T6516" s="5">
        <v>2008</v>
      </c>
      <c r="U6516" s="233">
        <v>39752</v>
      </c>
      <c r="V6516" s="233" t="str">
        <f t="shared" si="207"/>
        <v>1031</v>
      </c>
      <c r="W6516" s="4">
        <f t="shared" si="208"/>
        <v>2008</v>
      </c>
    </row>
    <row r="6517" spans="19:23" x14ac:dyDescent="0.2">
      <c r="S6517" s="28" t="s">
        <v>389</v>
      </c>
      <c r="T6517" s="5">
        <v>2008</v>
      </c>
      <c r="U6517" s="233">
        <v>39753</v>
      </c>
      <c r="V6517" s="233" t="str">
        <f t="shared" si="207"/>
        <v>1101</v>
      </c>
      <c r="W6517" s="4">
        <f t="shared" si="208"/>
        <v>2008</v>
      </c>
    </row>
    <row r="6518" spans="19:23" x14ac:dyDescent="0.2">
      <c r="S6518" s="28" t="s">
        <v>390</v>
      </c>
      <c r="T6518" s="5">
        <v>2008</v>
      </c>
      <c r="U6518" s="233">
        <v>39754</v>
      </c>
      <c r="V6518" s="233" t="str">
        <f t="shared" si="207"/>
        <v>1102</v>
      </c>
      <c r="W6518" s="4">
        <f t="shared" si="208"/>
        <v>2008</v>
      </c>
    </row>
    <row r="6519" spans="19:23" x14ac:dyDescent="0.2">
      <c r="S6519" s="28" t="s">
        <v>391</v>
      </c>
      <c r="T6519" s="5">
        <v>2008</v>
      </c>
      <c r="U6519" s="233">
        <v>39755</v>
      </c>
      <c r="V6519" s="233" t="str">
        <f t="shared" si="207"/>
        <v>1103</v>
      </c>
      <c r="W6519" s="4">
        <f t="shared" si="208"/>
        <v>2008</v>
      </c>
    </row>
    <row r="6520" spans="19:23" x14ac:dyDescent="0.2">
      <c r="S6520" s="28" t="s">
        <v>392</v>
      </c>
      <c r="T6520" s="5">
        <v>2008</v>
      </c>
      <c r="U6520" s="233">
        <v>39756</v>
      </c>
      <c r="V6520" s="233" t="str">
        <f t="shared" si="207"/>
        <v>1104</v>
      </c>
      <c r="W6520" s="4">
        <f t="shared" si="208"/>
        <v>2008</v>
      </c>
    </row>
    <row r="6521" spans="19:23" x14ac:dyDescent="0.2">
      <c r="S6521" s="28" t="s">
        <v>393</v>
      </c>
      <c r="T6521" s="5">
        <v>2008</v>
      </c>
      <c r="U6521" s="233">
        <v>39757</v>
      </c>
      <c r="V6521" s="233" t="str">
        <f t="shared" si="207"/>
        <v>1105</v>
      </c>
      <c r="W6521" s="4">
        <f t="shared" si="208"/>
        <v>2008</v>
      </c>
    </row>
    <row r="6522" spans="19:23" x14ac:dyDescent="0.2">
      <c r="S6522" s="28" t="s">
        <v>394</v>
      </c>
      <c r="T6522" s="5">
        <v>2008</v>
      </c>
      <c r="U6522" s="233">
        <v>39758</v>
      </c>
      <c r="V6522" s="233" t="str">
        <f t="shared" si="207"/>
        <v>1106</v>
      </c>
      <c r="W6522" s="4">
        <f t="shared" si="208"/>
        <v>2008</v>
      </c>
    </row>
    <row r="6523" spans="19:23" x14ac:dyDescent="0.2">
      <c r="S6523" s="28" t="s">
        <v>395</v>
      </c>
      <c r="T6523" s="5">
        <v>2008</v>
      </c>
      <c r="U6523" s="233">
        <v>39759</v>
      </c>
      <c r="V6523" s="233" t="str">
        <f t="shared" si="207"/>
        <v>1107</v>
      </c>
      <c r="W6523" s="4">
        <f t="shared" si="208"/>
        <v>2008</v>
      </c>
    </row>
    <row r="6524" spans="19:23" x14ac:dyDescent="0.2">
      <c r="S6524" s="28" t="s">
        <v>396</v>
      </c>
      <c r="T6524" s="5">
        <v>2008</v>
      </c>
      <c r="U6524" s="233">
        <v>39760</v>
      </c>
      <c r="V6524" s="233" t="str">
        <f t="shared" si="207"/>
        <v>1108</v>
      </c>
      <c r="W6524" s="4">
        <f t="shared" si="208"/>
        <v>2008</v>
      </c>
    </row>
    <row r="6525" spans="19:23" x14ac:dyDescent="0.2">
      <c r="S6525" s="28" t="s">
        <v>397</v>
      </c>
      <c r="T6525" s="5">
        <v>2008</v>
      </c>
      <c r="U6525" s="233">
        <v>39761</v>
      </c>
      <c r="V6525" s="233" t="str">
        <f t="shared" si="207"/>
        <v>1109</v>
      </c>
      <c r="W6525" s="4">
        <f t="shared" si="208"/>
        <v>2008</v>
      </c>
    </row>
    <row r="6526" spans="19:23" x14ac:dyDescent="0.2">
      <c r="S6526" s="28" t="s">
        <v>398</v>
      </c>
      <c r="T6526" s="5">
        <v>2008</v>
      </c>
      <c r="U6526" s="233">
        <v>39762</v>
      </c>
      <c r="V6526" s="233" t="str">
        <f t="shared" si="207"/>
        <v>1110</v>
      </c>
      <c r="W6526" s="4">
        <f t="shared" si="208"/>
        <v>2008</v>
      </c>
    </row>
    <row r="6527" spans="19:23" x14ac:dyDescent="0.2">
      <c r="S6527" s="28" t="s">
        <v>399</v>
      </c>
      <c r="T6527" s="5">
        <v>2008</v>
      </c>
      <c r="U6527" s="233">
        <v>39763</v>
      </c>
      <c r="V6527" s="233" t="str">
        <f t="shared" si="207"/>
        <v>1111</v>
      </c>
      <c r="W6527" s="4">
        <f t="shared" si="208"/>
        <v>2008</v>
      </c>
    </row>
    <row r="6528" spans="19:23" x14ac:dyDescent="0.2">
      <c r="S6528" s="28" t="s">
        <v>400</v>
      </c>
      <c r="T6528" s="5">
        <v>2008</v>
      </c>
      <c r="U6528" s="233">
        <v>39764</v>
      </c>
      <c r="V6528" s="233" t="str">
        <f t="shared" si="207"/>
        <v>1112</v>
      </c>
      <c r="W6528" s="4">
        <f t="shared" si="208"/>
        <v>2008</v>
      </c>
    </row>
    <row r="6529" spans="19:23" x14ac:dyDescent="0.2">
      <c r="S6529" s="28" t="s">
        <v>401</v>
      </c>
      <c r="T6529" s="5">
        <v>2008</v>
      </c>
      <c r="U6529" s="233">
        <v>39765</v>
      </c>
      <c r="V6529" s="233" t="str">
        <f t="shared" si="207"/>
        <v>1113</v>
      </c>
      <c r="W6529" s="4">
        <f t="shared" si="208"/>
        <v>2008</v>
      </c>
    </row>
    <row r="6530" spans="19:23" x14ac:dyDescent="0.2">
      <c r="S6530" s="28" t="s">
        <v>402</v>
      </c>
      <c r="T6530" s="5">
        <v>2008</v>
      </c>
      <c r="U6530" s="233">
        <v>39766</v>
      </c>
      <c r="V6530" s="233" t="str">
        <f t="shared" si="207"/>
        <v>1114</v>
      </c>
      <c r="W6530" s="4">
        <f t="shared" si="208"/>
        <v>2008</v>
      </c>
    </row>
    <row r="6531" spans="19:23" x14ac:dyDescent="0.2">
      <c r="S6531" s="28" t="s">
        <v>403</v>
      </c>
      <c r="T6531" s="5">
        <v>2008</v>
      </c>
      <c r="U6531" s="233">
        <v>39767</v>
      </c>
      <c r="V6531" s="233" t="str">
        <f t="shared" si="207"/>
        <v>1115</v>
      </c>
      <c r="W6531" s="4">
        <f t="shared" si="208"/>
        <v>2008</v>
      </c>
    </row>
    <row r="6532" spans="19:23" x14ac:dyDescent="0.2">
      <c r="S6532" s="28" t="s">
        <v>404</v>
      </c>
      <c r="T6532" s="5">
        <v>2008</v>
      </c>
      <c r="U6532" s="233">
        <v>39768</v>
      </c>
      <c r="V6532" s="233" t="str">
        <f t="shared" ref="V6532:V6595" si="209">TEXT(MONTH(U6532),"00") &amp;TEXT(DAY(U6532),"00")</f>
        <v>1116</v>
      </c>
      <c r="W6532" s="4">
        <f t="shared" ref="W6532:W6595" si="210">YEAR(U6532)</f>
        <v>2008</v>
      </c>
    </row>
    <row r="6533" spans="19:23" x14ac:dyDescent="0.2">
      <c r="S6533" s="28" t="s">
        <v>405</v>
      </c>
      <c r="T6533" s="5">
        <v>2008</v>
      </c>
      <c r="U6533" s="233">
        <v>39769</v>
      </c>
      <c r="V6533" s="233" t="str">
        <f t="shared" si="209"/>
        <v>1117</v>
      </c>
      <c r="W6533" s="4">
        <f t="shared" si="210"/>
        <v>2008</v>
      </c>
    </row>
    <row r="6534" spans="19:23" x14ac:dyDescent="0.2">
      <c r="S6534" s="28" t="s">
        <v>406</v>
      </c>
      <c r="T6534" s="5">
        <v>2008</v>
      </c>
      <c r="U6534" s="233">
        <v>39770</v>
      </c>
      <c r="V6534" s="233" t="str">
        <f t="shared" si="209"/>
        <v>1118</v>
      </c>
      <c r="W6534" s="4">
        <f t="shared" si="210"/>
        <v>2008</v>
      </c>
    </row>
    <row r="6535" spans="19:23" x14ac:dyDescent="0.2">
      <c r="S6535" s="28" t="s">
        <v>407</v>
      </c>
      <c r="T6535" s="5">
        <v>2008</v>
      </c>
      <c r="U6535" s="233">
        <v>39771</v>
      </c>
      <c r="V6535" s="233" t="str">
        <f t="shared" si="209"/>
        <v>1119</v>
      </c>
      <c r="W6535" s="4">
        <f t="shared" si="210"/>
        <v>2008</v>
      </c>
    </row>
    <row r="6536" spans="19:23" x14ac:dyDescent="0.2">
      <c r="S6536" s="28" t="s">
        <v>408</v>
      </c>
      <c r="T6536" s="5">
        <v>2008</v>
      </c>
      <c r="U6536" s="233">
        <v>39772</v>
      </c>
      <c r="V6536" s="233" t="str">
        <f t="shared" si="209"/>
        <v>1120</v>
      </c>
      <c r="W6536" s="4">
        <f t="shared" si="210"/>
        <v>2008</v>
      </c>
    </row>
    <row r="6537" spans="19:23" x14ac:dyDescent="0.2">
      <c r="S6537" s="28" t="s">
        <v>409</v>
      </c>
      <c r="T6537" s="5">
        <v>2008</v>
      </c>
      <c r="U6537" s="233">
        <v>39773</v>
      </c>
      <c r="V6537" s="233" t="str">
        <f t="shared" si="209"/>
        <v>1121</v>
      </c>
      <c r="W6537" s="4">
        <f t="shared" si="210"/>
        <v>2008</v>
      </c>
    </row>
    <row r="6538" spans="19:23" x14ac:dyDescent="0.2">
      <c r="S6538" s="28" t="s">
        <v>410</v>
      </c>
      <c r="T6538" s="5">
        <v>2008</v>
      </c>
      <c r="U6538" s="233">
        <v>39774</v>
      </c>
      <c r="V6538" s="233" t="str">
        <f t="shared" si="209"/>
        <v>1122</v>
      </c>
      <c r="W6538" s="4">
        <f t="shared" si="210"/>
        <v>2008</v>
      </c>
    </row>
    <row r="6539" spans="19:23" x14ac:dyDescent="0.2">
      <c r="S6539" s="28" t="s">
        <v>411</v>
      </c>
      <c r="T6539" s="5">
        <v>2008</v>
      </c>
      <c r="U6539" s="233">
        <v>39775</v>
      </c>
      <c r="V6539" s="233" t="str">
        <f t="shared" si="209"/>
        <v>1123</v>
      </c>
      <c r="W6539" s="4">
        <f t="shared" si="210"/>
        <v>2008</v>
      </c>
    </row>
    <row r="6540" spans="19:23" x14ac:dyDescent="0.2">
      <c r="S6540" s="28" t="s">
        <v>412</v>
      </c>
      <c r="T6540" s="5">
        <v>2008</v>
      </c>
      <c r="U6540" s="233">
        <v>39776</v>
      </c>
      <c r="V6540" s="233" t="str">
        <f t="shared" si="209"/>
        <v>1124</v>
      </c>
      <c r="W6540" s="4">
        <f t="shared" si="210"/>
        <v>2008</v>
      </c>
    </row>
    <row r="6541" spans="19:23" x14ac:dyDescent="0.2">
      <c r="S6541" s="28" t="s">
        <v>413</v>
      </c>
      <c r="T6541" s="5">
        <v>2008</v>
      </c>
      <c r="U6541" s="233">
        <v>39777</v>
      </c>
      <c r="V6541" s="233" t="str">
        <f t="shared" si="209"/>
        <v>1125</v>
      </c>
      <c r="W6541" s="4">
        <f t="shared" si="210"/>
        <v>2008</v>
      </c>
    </row>
    <row r="6542" spans="19:23" x14ac:dyDescent="0.2">
      <c r="S6542" s="28" t="s">
        <v>414</v>
      </c>
      <c r="T6542" s="5">
        <v>2008</v>
      </c>
      <c r="U6542" s="233">
        <v>39778</v>
      </c>
      <c r="V6542" s="233" t="str">
        <f t="shared" si="209"/>
        <v>1126</v>
      </c>
      <c r="W6542" s="4">
        <f t="shared" si="210"/>
        <v>2008</v>
      </c>
    </row>
    <row r="6543" spans="19:23" x14ac:dyDescent="0.2">
      <c r="S6543" s="28" t="s">
        <v>415</v>
      </c>
      <c r="T6543" s="5">
        <v>2008</v>
      </c>
      <c r="U6543" s="233">
        <v>39779</v>
      </c>
      <c r="V6543" s="233" t="str">
        <f t="shared" si="209"/>
        <v>1127</v>
      </c>
      <c r="W6543" s="4">
        <f t="shared" si="210"/>
        <v>2008</v>
      </c>
    </row>
    <row r="6544" spans="19:23" x14ac:dyDescent="0.2">
      <c r="S6544" s="28" t="s">
        <v>416</v>
      </c>
      <c r="T6544" s="5">
        <v>2008</v>
      </c>
      <c r="U6544" s="233">
        <v>39780</v>
      </c>
      <c r="V6544" s="233" t="str">
        <f t="shared" si="209"/>
        <v>1128</v>
      </c>
      <c r="W6544" s="4">
        <f t="shared" si="210"/>
        <v>2008</v>
      </c>
    </row>
    <row r="6545" spans="19:23" x14ac:dyDescent="0.2">
      <c r="S6545" s="28" t="s">
        <v>417</v>
      </c>
      <c r="T6545" s="5">
        <v>2008</v>
      </c>
      <c r="U6545" s="233">
        <v>39781</v>
      </c>
      <c r="V6545" s="233" t="str">
        <f t="shared" si="209"/>
        <v>1129</v>
      </c>
      <c r="W6545" s="4">
        <f t="shared" si="210"/>
        <v>2008</v>
      </c>
    </row>
    <row r="6546" spans="19:23" x14ac:dyDescent="0.2">
      <c r="S6546" s="28" t="s">
        <v>418</v>
      </c>
      <c r="T6546" s="5">
        <v>2008</v>
      </c>
      <c r="U6546" s="233">
        <v>39782</v>
      </c>
      <c r="V6546" s="233" t="str">
        <f t="shared" si="209"/>
        <v>1130</v>
      </c>
      <c r="W6546" s="4">
        <f t="shared" si="210"/>
        <v>2008</v>
      </c>
    </row>
    <row r="6547" spans="19:23" x14ac:dyDescent="0.2">
      <c r="S6547" s="28" t="s">
        <v>419</v>
      </c>
      <c r="T6547" s="5">
        <v>2008</v>
      </c>
      <c r="U6547" s="233">
        <v>39783</v>
      </c>
      <c r="V6547" s="233" t="str">
        <f t="shared" si="209"/>
        <v>1201</v>
      </c>
      <c r="W6547" s="4">
        <f t="shared" si="210"/>
        <v>2008</v>
      </c>
    </row>
    <row r="6548" spans="19:23" x14ac:dyDescent="0.2">
      <c r="S6548" s="28" t="s">
        <v>420</v>
      </c>
      <c r="T6548" s="5">
        <v>2008</v>
      </c>
      <c r="U6548" s="233">
        <v>39784</v>
      </c>
      <c r="V6548" s="233" t="str">
        <f t="shared" si="209"/>
        <v>1202</v>
      </c>
      <c r="W6548" s="4">
        <f t="shared" si="210"/>
        <v>2008</v>
      </c>
    </row>
    <row r="6549" spans="19:23" x14ac:dyDescent="0.2">
      <c r="S6549" s="28" t="s">
        <v>421</v>
      </c>
      <c r="T6549" s="5">
        <v>2008</v>
      </c>
      <c r="U6549" s="233">
        <v>39785</v>
      </c>
      <c r="V6549" s="233" t="str">
        <f t="shared" si="209"/>
        <v>1203</v>
      </c>
      <c r="W6549" s="4">
        <f t="shared" si="210"/>
        <v>2008</v>
      </c>
    </row>
    <row r="6550" spans="19:23" x14ac:dyDescent="0.2">
      <c r="S6550" s="28" t="s">
        <v>422</v>
      </c>
      <c r="T6550" s="5">
        <v>2008</v>
      </c>
      <c r="U6550" s="233">
        <v>39786</v>
      </c>
      <c r="V6550" s="233" t="str">
        <f t="shared" si="209"/>
        <v>1204</v>
      </c>
      <c r="W6550" s="4">
        <f t="shared" si="210"/>
        <v>2008</v>
      </c>
    </row>
    <row r="6551" spans="19:23" x14ac:dyDescent="0.2">
      <c r="S6551" s="28" t="s">
        <v>423</v>
      </c>
      <c r="T6551" s="5">
        <v>2008</v>
      </c>
      <c r="U6551" s="233">
        <v>39787</v>
      </c>
      <c r="V6551" s="233" t="str">
        <f t="shared" si="209"/>
        <v>1205</v>
      </c>
      <c r="W6551" s="4">
        <f t="shared" si="210"/>
        <v>2008</v>
      </c>
    </row>
    <row r="6552" spans="19:23" x14ac:dyDescent="0.2">
      <c r="S6552" s="28" t="s">
        <v>424</v>
      </c>
      <c r="T6552" s="5">
        <v>2008</v>
      </c>
      <c r="U6552" s="233">
        <v>39788</v>
      </c>
      <c r="V6552" s="233" t="str">
        <f t="shared" si="209"/>
        <v>1206</v>
      </c>
      <c r="W6552" s="4">
        <f t="shared" si="210"/>
        <v>2008</v>
      </c>
    </row>
    <row r="6553" spans="19:23" x14ac:dyDescent="0.2">
      <c r="S6553" s="28" t="s">
        <v>425</v>
      </c>
      <c r="T6553" s="5">
        <v>2008</v>
      </c>
      <c r="U6553" s="233">
        <v>39789</v>
      </c>
      <c r="V6553" s="233" t="str">
        <f t="shared" si="209"/>
        <v>1207</v>
      </c>
      <c r="W6553" s="4">
        <f t="shared" si="210"/>
        <v>2008</v>
      </c>
    </row>
    <row r="6554" spans="19:23" x14ac:dyDescent="0.2">
      <c r="S6554" s="28" t="s">
        <v>426</v>
      </c>
      <c r="T6554" s="5">
        <v>2008</v>
      </c>
      <c r="U6554" s="233">
        <v>39790</v>
      </c>
      <c r="V6554" s="233" t="str">
        <f t="shared" si="209"/>
        <v>1208</v>
      </c>
      <c r="W6554" s="4">
        <f t="shared" si="210"/>
        <v>2008</v>
      </c>
    </row>
    <row r="6555" spans="19:23" x14ac:dyDescent="0.2">
      <c r="S6555" s="28" t="s">
        <v>427</v>
      </c>
      <c r="T6555" s="5">
        <v>2008</v>
      </c>
      <c r="U6555" s="233">
        <v>39791</v>
      </c>
      <c r="V6555" s="233" t="str">
        <f t="shared" si="209"/>
        <v>1209</v>
      </c>
      <c r="W6555" s="4">
        <f t="shared" si="210"/>
        <v>2008</v>
      </c>
    </row>
    <row r="6556" spans="19:23" x14ac:dyDescent="0.2">
      <c r="S6556" s="28" t="s">
        <v>428</v>
      </c>
      <c r="T6556" s="5">
        <v>2008</v>
      </c>
      <c r="U6556" s="233">
        <v>39792</v>
      </c>
      <c r="V6556" s="233" t="str">
        <f t="shared" si="209"/>
        <v>1210</v>
      </c>
      <c r="W6556" s="4">
        <f t="shared" si="210"/>
        <v>2008</v>
      </c>
    </row>
    <row r="6557" spans="19:23" x14ac:dyDescent="0.2">
      <c r="S6557" s="28" t="s">
        <v>429</v>
      </c>
      <c r="T6557" s="5">
        <v>2008</v>
      </c>
      <c r="U6557" s="233">
        <v>39793</v>
      </c>
      <c r="V6557" s="233" t="str">
        <f t="shared" si="209"/>
        <v>1211</v>
      </c>
      <c r="W6557" s="4">
        <f t="shared" si="210"/>
        <v>2008</v>
      </c>
    </row>
    <row r="6558" spans="19:23" x14ac:dyDescent="0.2">
      <c r="S6558" s="28" t="s">
        <v>430</v>
      </c>
      <c r="T6558" s="5">
        <v>2008</v>
      </c>
      <c r="U6558" s="233">
        <v>39794</v>
      </c>
      <c r="V6558" s="233" t="str">
        <f t="shared" si="209"/>
        <v>1212</v>
      </c>
      <c r="W6558" s="4">
        <f t="shared" si="210"/>
        <v>2008</v>
      </c>
    </row>
    <row r="6559" spans="19:23" x14ac:dyDescent="0.2">
      <c r="S6559" s="28" t="s">
        <v>431</v>
      </c>
      <c r="T6559" s="5">
        <v>2008</v>
      </c>
      <c r="U6559" s="233">
        <v>39795</v>
      </c>
      <c r="V6559" s="233" t="str">
        <f t="shared" si="209"/>
        <v>1213</v>
      </c>
      <c r="W6559" s="4">
        <f t="shared" si="210"/>
        <v>2008</v>
      </c>
    </row>
    <row r="6560" spans="19:23" x14ac:dyDescent="0.2">
      <c r="S6560" s="28" t="s">
        <v>432</v>
      </c>
      <c r="T6560" s="5">
        <v>2008</v>
      </c>
      <c r="U6560" s="233">
        <v>39796</v>
      </c>
      <c r="V6560" s="233" t="str">
        <f t="shared" si="209"/>
        <v>1214</v>
      </c>
      <c r="W6560" s="4">
        <f t="shared" si="210"/>
        <v>2008</v>
      </c>
    </row>
    <row r="6561" spans="19:23" x14ac:dyDescent="0.2">
      <c r="S6561" s="28" t="s">
        <v>433</v>
      </c>
      <c r="T6561" s="5">
        <v>2008</v>
      </c>
      <c r="U6561" s="233">
        <v>39797</v>
      </c>
      <c r="V6561" s="233" t="str">
        <f t="shared" si="209"/>
        <v>1215</v>
      </c>
      <c r="W6561" s="4">
        <f t="shared" si="210"/>
        <v>2008</v>
      </c>
    </row>
    <row r="6562" spans="19:23" x14ac:dyDescent="0.2">
      <c r="S6562" s="28" t="s">
        <v>434</v>
      </c>
      <c r="T6562" s="5">
        <v>2008</v>
      </c>
      <c r="U6562" s="233">
        <v>39798</v>
      </c>
      <c r="V6562" s="233" t="str">
        <f t="shared" si="209"/>
        <v>1216</v>
      </c>
      <c r="W6562" s="4">
        <f t="shared" si="210"/>
        <v>2008</v>
      </c>
    </row>
    <row r="6563" spans="19:23" x14ac:dyDescent="0.2">
      <c r="S6563" s="28" t="s">
        <v>435</v>
      </c>
      <c r="T6563" s="5">
        <v>2008</v>
      </c>
      <c r="U6563" s="233">
        <v>39799</v>
      </c>
      <c r="V6563" s="233" t="str">
        <f t="shared" si="209"/>
        <v>1217</v>
      </c>
      <c r="W6563" s="4">
        <f t="shared" si="210"/>
        <v>2008</v>
      </c>
    </row>
    <row r="6564" spans="19:23" x14ac:dyDescent="0.2">
      <c r="S6564" s="28" t="s">
        <v>436</v>
      </c>
      <c r="T6564" s="5">
        <v>2008</v>
      </c>
      <c r="U6564" s="233">
        <v>39800</v>
      </c>
      <c r="V6564" s="233" t="str">
        <f t="shared" si="209"/>
        <v>1218</v>
      </c>
      <c r="W6564" s="4">
        <f t="shared" si="210"/>
        <v>2008</v>
      </c>
    </row>
    <row r="6565" spans="19:23" x14ac:dyDescent="0.2">
      <c r="S6565" s="28" t="s">
        <v>437</v>
      </c>
      <c r="T6565" s="5">
        <v>2008</v>
      </c>
      <c r="U6565" s="233">
        <v>39801</v>
      </c>
      <c r="V6565" s="233" t="str">
        <f t="shared" si="209"/>
        <v>1219</v>
      </c>
      <c r="W6565" s="4">
        <f t="shared" si="210"/>
        <v>2008</v>
      </c>
    </row>
    <row r="6566" spans="19:23" x14ac:dyDescent="0.2">
      <c r="S6566" s="28" t="s">
        <v>438</v>
      </c>
      <c r="T6566" s="5">
        <v>2008</v>
      </c>
      <c r="U6566" s="233">
        <v>39802</v>
      </c>
      <c r="V6566" s="233" t="str">
        <f t="shared" si="209"/>
        <v>1220</v>
      </c>
      <c r="W6566" s="4">
        <f t="shared" si="210"/>
        <v>2008</v>
      </c>
    </row>
    <row r="6567" spans="19:23" x14ac:dyDescent="0.2">
      <c r="S6567" s="28" t="s">
        <v>439</v>
      </c>
      <c r="T6567" s="5">
        <v>2008</v>
      </c>
      <c r="U6567" s="233">
        <v>39803</v>
      </c>
      <c r="V6567" s="233" t="str">
        <f t="shared" si="209"/>
        <v>1221</v>
      </c>
      <c r="W6567" s="4">
        <f t="shared" si="210"/>
        <v>2008</v>
      </c>
    </row>
    <row r="6568" spans="19:23" x14ac:dyDescent="0.2">
      <c r="S6568" s="28" t="s">
        <v>440</v>
      </c>
      <c r="T6568" s="5">
        <v>2008</v>
      </c>
      <c r="U6568" s="233">
        <v>39804</v>
      </c>
      <c r="V6568" s="233" t="str">
        <f t="shared" si="209"/>
        <v>1222</v>
      </c>
      <c r="W6568" s="4">
        <f t="shared" si="210"/>
        <v>2008</v>
      </c>
    </row>
    <row r="6569" spans="19:23" x14ac:dyDescent="0.2">
      <c r="S6569" s="28" t="s">
        <v>441</v>
      </c>
      <c r="T6569" s="5">
        <v>2008</v>
      </c>
      <c r="U6569" s="233">
        <v>39805</v>
      </c>
      <c r="V6569" s="233" t="str">
        <f t="shared" si="209"/>
        <v>1223</v>
      </c>
      <c r="W6569" s="4">
        <f t="shared" si="210"/>
        <v>2008</v>
      </c>
    </row>
    <row r="6570" spans="19:23" x14ac:dyDescent="0.2">
      <c r="S6570" s="28" t="s">
        <v>442</v>
      </c>
      <c r="T6570" s="5">
        <v>2008</v>
      </c>
      <c r="U6570" s="233">
        <v>39806</v>
      </c>
      <c r="V6570" s="233" t="str">
        <f t="shared" si="209"/>
        <v>1224</v>
      </c>
      <c r="W6570" s="4">
        <f t="shared" si="210"/>
        <v>2008</v>
      </c>
    </row>
    <row r="6571" spans="19:23" x14ac:dyDescent="0.2">
      <c r="S6571" s="28" t="s">
        <v>443</v>
      </c>
      <c r="T6571" s="5">
        <v>2008</v>
      </c>
      <c r="U6571" s="233">
        <v>39807</v>
      </c>
      <c r="V6571" s="233" t="str">
        <f t="shared" si="209"/>
        <v>1225</v>
      </c>
      <c r="W6571" s="4">
        <f t="shared" si="210"/>
        <v>2008</v>
      </c>
    </row>
    <row r="6572" spans="19:23" x14ac:dyDescent="0.2">
      <c r="S6572" s="28" t="s">
        <v>444</v>
      </c>
      <c r="T6572" s="5">
        <v>2008</v>
      </c>
      <c r="U6572" s="233">
        <v>39808</v>
      </c>
      <c r="V6572" s="233" t="str">
        <f t="shared" si="209"/>
        <v>1226</v>
      </c>
      <c r="W6572" s="4">
        <f t="shared" si="210"/>
        <v>2008</v>
      </c>
    </row>
    <row r="6573" spans="19:23" x14ac:dyDescent="0.2">
      <c r="S6573" s="28" t="s">
        <v>445</v>
      </c>
      <c r="T6573" s="5">
        <v>2008</v>
      </c>
      <c r="U6573" s="233">
        <v>39809</v>
      </c>
      <c r="V6573" s="233" t="str">
        <f t="shared" si="209"/>
        <v>1227</v>
      </c>
      <c r="W6573" s="4">
        <f t="shared" si="210"/>
        <v>2008</v>
      </c>
    </row>
    <row r="6574" spans="19:23" x14ac:dyDescent="0.2">
      <c r="S6574" s="28" t="s">
        <v>446</v>
      </c>
      <c r="T6574" s="5">
        <v>2008</v>
      </c>
      <c r="U6574" s="233">
        <v>39810</v>
      </c>
      <c r="V6574" s="233" t="str">
        <f t="shared" si="209"/>
        <v>1228</v>
      </c>
      <c r="W6574" s="4">
        <f t="shared" si="210"/>
        <v>2008</v>
      </c>
    </row>
    <row r="6575" spans="19:23" x14ac:dyDescent="0.2">
      <c r="S6575" s="28" t="s">
        <v>447</v>
      </c>
      <c r="T6575" s="5">
        <v>2008</v>
      </c>
      <c r="U6575" s="233">
        <v>39811</v>
      </c>
      <c r="V6575" s="233" t="str">
        <f t="shared" si="209"/>
        <v>1229</v>
      </c>
      <c r="W6575" s="4">
        <f t="shared" si="210"/>
        <v>2008</v>
      </c>
    </row>
    <row r="6576" spans="19:23" x14ac:dyDescent="0.2">
      <c r="S6576" s="28" t="s">
        <v>448</v>
      </c>
      <c r="T6576" s="5">
        <v>2008</v>
      </c>
      <c r="U6576" s="233">
        <v>39812</v>
      </c>
      <c r="V6576" s="233" t="str">
        <f t="shared" si="209"/>
        <v>1230</v>
      </c>
      <c r="W6576" s="4">
        <f t="shared" si="210"/>
        <v>2008</v>
      </c>
    </row>
    <row r="6577" spans="19:23" x14ac:dyDescent="0.2">
      <c r="S6577" s="28" t="s">
        <v>449</v>
      </c>
      <c r="T6577" s="5">
        <v>2008</v>
      </c>
      <c r="U6577" s="233">
        <v>39813</v>
      </c>
      <c r="V6577" s="233" t="str">
        <f t="shared" si="209"/>
        <v>1231</v>
      </c>
      <c r="W6577" s="4">
        <f t="shared" si="210"/>
        <v>2008</v>
      </c>
    </row>
    <row r="6578" spans="19:23" x14ac:dyDescent="0.2">
      <c r="S6578" s="28" t="s">
        <v>450</v>
      </c>
      <c r="T6578" s="5">
        <v>2009</v>
      </c>
      <c r="U6578" s="233">
        <v>39814</v>
      </c>
      <c r="V6578" s="233" t="str">
        <f t="shared" si="209"/>
        <v>0101</v>
      </c>
      <c r="W6578" s="4">
        <f t="shared" si="210"/>
        <v>2009</v>
      </c>
    </row>
    <row r="6579" spans="19:23" x14ac:dyDescent="0.2">
      <c r="S6579" s="28" t="s">
        <v>90</v>
      </c>
      <c r="T6579" s="5">
        <v>2009</v>
      </c>
      <c r="U6579" s="233">
        <v>39815</v>
      </c>
      <c r="V6579" s="233" t="str">
        <f t="shared" si="209"/>
        <v>0102</v>
      </c>
      <c r="W6579" s="4">
        <f t="shared" si="210"/>
        <v>2009</v>
      </c>
    </row>
    <row r="6580" spans="19:23" x14ac:dyDescent="0.2">
      <c r="S6580" s="28" t="s">
        <v>91</v>
      </c>
      <c r="T6580" s="5">
        <v>2009</v>
      </c>
      <c r="U6580" s="233">
        <v>39816</v>
      </c>
      <c r="V6580" s="233" t="str">
        <f t="shared" si="209"/>
        <v>0103</v>
      </c>
      <c r="W6580" s="4">
        <f t="shared" si="210"/>
        <v>2009</v>
      </c>
    </row>
    <row r="6581" spans="19:23" x14ac:dyDescent="0.2">
      <c r="S6581" s="28" t="s">
        <v>92</v>
      </c>
      <c r="T6581" s="5">
        <v>2009</v>
      </c>
      <c r="U6581" s="233">
        <v>39817</v>
      </c>
      <c r="V6581" s="233" t="str">
        <f t="shared" si="209"/>
        <v>0104</v>
      </c>
      <c r="W6581" s="4">
        <f t="shared" si="210"/>
        <v>2009</v>
      </c>
    </row>
    <row r="6582" spans="19:23" x14ac:dyDescent="0.2">
      <c r="S6582" s="28" t="s">
        <v>93</v>
      </c>
      <c r="T6582" s="5">
        <v>2009</v>
      </c>
      <c r="U6582" s="233">
        <v>39818</v>
      </c>
      <c r="V6582" s="233" t="str">
        <f t="shared" si="209"/>
        <v>0105</v>
      </c>
      <c r="W6582" s="4">
        <f t="shared" si="210"/>
        <v>2009</v>
      </c>
    </row>
    <row r="6583" spans="19:23" x14ac:dyDescent="0.2">
      <c r="S6583" s="28" t="s">
        <v>94</v>
      </c>
      <c r="T6583" s="5">
        <v>2009</v>
      </c>
      <c r="U6583" s="233">
        <v>39819</v>
      </c>
      <c r="V6583" s="233" t="str">
        <f t="shared" si="209"/>
        <v>0106</v>
      </c>
      <c r="W6583" s="4">
        <f t="shared" si="210"/>
        <v>2009</v>
      </c>
    </row>
    <row r="6584" spans="19:23" x14ac:dyDescent="0.2">
      <c r="S6584" s="28" t="s">
        <v>95</v>
      </c>
      <c r="T6584" s="5">
        <v>2009</v>
      </c>
      <c r="U6584" s="233">
        <v>39820</v>
      </c>
      <c r="V6584" s="233" t="str">
        <f t="shared" si="209"/>
        <v>0107</v>
      </c>
      <c r="W6584" s="4">
        <f t="shared" si="210"/>
        <v>2009</v>
      </c>
    </row>
    <row r="6585" spans="19:23" x14ac:dyDescent="0.2">
      <c r="S6585" s="28" t="s">
        <v>96</v>
      </c>
      <c r="T6585" s="5">
        <v>2009</v>
      </c>
      <c r="U6585" s="233">
        <v>39821</v>
      </c>
      <c r="V6585" s="233" t="str">
        <f t="shared" si="209"/>
        <v>0108</v>
      </c>
      <c r="W6585" s="4">
        <f t="shared" si="210"/>
        <v>2009</v>
      </c>
    </row>
    <row r="6586" spans="19:23" x14ac:dyDescent="0.2">
      <c r="S6586" s="28" t="s">
        <v>97</v>
      </c>
      <c r="T6586" s="5">
        <v>2009</v>
      </c>
      <c r="U6586" s="233">
        <v>39822</v>
      </c>
      <c r="V6586" s="233" t="str">
        <f t="shared" si="209"/>
        <v>0109</v>
      </c>
      <c r="W6586" s="4">
        <f t="shared" si="210"/>
        <v>2009</v>
      </c>
    </row>
    <row r="6587" spans="19:23" x14ac:dyDescent="0.2">
      <c r="S6587" s="28" t="s">
        <v>98</v>
      </c>
      <c r="T6587" s="5">
        <v>2009</v>
      </c>
      <c r="U6587" s="233">
        <v>39823</v>
      </c>
      <c r="V6587" s="233" t="str">
        <f t="shared" si="209"/>
        <v>0110</v>
      </c>
      <c r="W6587" s="4">
        <f t="shared" si="210"/>
        <v>2009</v>
      </c>
    </row>
    <row r="6588" spans="19:23" x14ac:dyDescent="0.2">
      <c r="S6588" s="28" t="s">
        <v>99</v>
      </c>
      <c r="T6588" s="5">
        <v>2009</v>
      </c>
      <c r="U6588" s="233">
        <v>39824</v>
      </c>
      <c r="V6588" s="233" t="str">
        <f t="shared" si="209"/>
        <v>0111</v>
      </c>
      <c r="W6588" s="4">
        <f t="shared" si="210"/>
        <v>2009</v>
      </c>
    </row>
    <row r="6589" spans="19:23" x14ac:dyDescent="0.2">
      <c r="S6589" s="28" t="s">
        <v>100</v>
      </c>
      <c r="T6589" s="5">
        <v>2009</v>
      </c>
      <c r="U6589" s="233">
        <v>39825</v>
      </c>
      <c r="V6589" s="233" t="str">
        <f t="shared" si="209"/>
        <v>0112</v>
      </c>
      <c r="W6589" s="4">
        <f t="shared" si="210"/>
        <v>2009</v>
      </c>
    </row>
    <row r="6590" spans="19:23" x14ac:dyDescent="0.2">
      <c r="S6590" s="28" t="s">
        <v>101</v>
      </c>
      <c r="T6590" s="5">
        <v>2009</v>
      </c>
      <c r="U6590" s="233">
        <v>39826</v>
      </c>
      <c r="V6590" s="233" t="str">
        <f t="shared" si="209"/>
        <v>0113</v>
      </c>
      <c r="W6590" s="4">
        <f t="shared" si="210"/>
        <v>2009</v>
      </c>
    </row>
    <row r="6591" spans="19:23" x14ac:dyDescent="0.2">
      <c r="S6591" s="28" t="s">
        <v>102</v>
      </c>
      <c r="T6591" s="5">
        <v>2009</v>
      </c>
      <c r="U6591" s="233">
        <v>39827</v>
      </c>
      <c r="V6591" s="233" t="str">
        <f t="shared" si="209"/>
        <v>0114</v>
      </c>
      <c r="W6591" s="4">
        <f t="shared" si="210"/>
        <v>2009</v>
      </c>
    </row>
    <row r="6592" spans="19:23" x14ac:dyDescent="0.2">
      <c r="S6592" s="28" t="s">
        <v>103</v>
      </c>
      <c r="T6592" s="5">
        <v>2009</v>
      </c>
      <c r="U6592" s="233">
        <v>39828</v>
      </c>
      <c r="V6592" s="233" t="str">
        <f t="shared" si="209"/>
        <v>0115</v>
      </c>
      <c r="W6592" s="4">
        <f t="shared" si="210"/>
        <v>2009</v>
      </c>
    </row>
    <row r="6593" spans="19:23" x14ac:dyDescent="0.2">
      <c r="S6593" s="28" t="s">
        <v>104</v>
      </c>
      <c r="T6593" s="5">
        <v>2009</v>
      </c>
      <c r="U6593" s="233">
        <v>39829</v>
      </c>
      <c r="V6593" s="233" t="str">
        <f t="shared" si="209"/>
        <v>0116</v>
      </c>
      <c r="W6593" s="4">
        <f t="shared" si="210"/>
        <v>2009</v>
      </c>
    </row>
    <row r="6594" spans="19:23" x14ac:dyDescent="0.2">
      <c r="S6594" s="28" t="s">
        <v>105</v>
      </c>
      <c r="T6594" s="5">
        <v>2009</v>
      </c>
      <c r="U6594" s="233">
        <v>39830</v>
      </c>
      <c r="V6594" s="233" t="str">
        <f t="shared" si="209"/>
        <v>0117</v>
      </c>
      <c r="W6594" s="4">
        <f t="shared" si="210"/>
        <v>2009</v>
      </c>
    </row>
    <row r="6595" spans="19:23" x14ac:dyDescent="0.2">
      <c r="S6595" s="28" t="s">
        <v>106</v>
      </c>
      <c r="T6595" s="5">
        <v>2009</v>
      </c>
      <c r="U6595" s="233">
        <v>39831</v>
      </c>
      <c r="V6595" s="233" t="str">
        <f t="shared" si="209"/>
        <v>0118</v>
      </c>
      <c r="W6595" s="4">
        <f t="shared" si="210"/>
        <v>2009</v>
      </c>
    </row>
    <row r="6596" spans="19:23" x14ac:dyDescent="0.2">
      <c r="S6596" s="28" t="s">
        <v>107</v>
      </c>
      <c r="T6596" s="5">
        <v>2009</v>
      </c>
      <c r="U6596" s="233">
        <v>39832</v>
      </c>
      <c r="V6596" s="233" t="str">
        <f t="shared" ref="V6596:V6659" si="211">TEXT(MONTH(U6596),"00") &amp;TEXT(DAY(U6596),"00")</f>
        <v>0119</v>
      </c>
      <c r="W6596" s="4">
        <f t="shared" ref="W6596:W6659" si="212">YEAR(U6596)</f>
        <v>2009</v>
      </c>
    </row>
    <row r="6597" spans="19:23" x14ac:dyDescent="0.2">
      <c r="S6597" s="28" t="s">
        <v>108</v>
      </c>
      <c r="T6597" s="5">
        <v>2009</v>
      </c>
      <c r="U6597" s="233">
        <v>39833</v>
      </c>
      <c r="V6597" s="233" t="str">
        <f t="shared" si="211"/>
        <v>0120</v>
      </c>
      <c r="W6597" s="4">
        <f t="shared" si="212"/>
        <v>2009</v>
      </c>
    </row>
    <row r="6598" spans="19:23" x14ac:dyDescent="0.2">
      <c r="S6598" s="28" t="s">
        <v>109</v>
      </c>
      <c r="T6598" s="5">
        <v>2009</v>
      </c>
      <c r="U6598" s="233">
        <v>39834</v>
      </c>
      <c r="V6598" s="233" t="str">
        <f t="shared" si="211"/>
        <v>0121</v>
      </c>
      <c r="W6598" s="4">
        <f t="shared" si="212"/>
        <v>2009</v>
      </c>
    </row>
    <row r="6599" spans="19:23" x14ac:dyDescent="0.2">
      <c r="S6599" s="28" t="s">
        <v>110</v>
      </c>
      <c r="T6599" s="5">
        <v>2009</v>
      </c>
      <c r="U6599" s="233">
        <v>39835</v>
      </c>
      <c r="V6599" s="233" t="str">
        <f t="shared" si="211"/>
        <v>0122</v>
      </c>
      <c r="W6599" s="4">
        <f t="shared" si="212"/>
        <v>2009</v>
      </c>
    </row>
    <row r="6600" spans="19:23" x14ac:dyDescent="0.2">
      <c r="S6600" s="28" t="s">
        <v>111</v>
      </c>
      <c r="T6600" s="5">
        <v>2009</v>
      </c>
      <c r="U6600" s="233">
        <v>39836</v>
      </c>
      <c r="V6600" s="233" t="str">
        <f t="shared" si="211"/>
        <v>0123</v>
      </c>
      <c r="W6600" s="4">
        <f t="shared" si="212"/>
        <v>2009</v>
      </c>
    </row>
    <row r="6601" spans="19:23" x14ac:dyDescent="0.2">
      <c r="S6601" s="28" t="s">
        <v>112</v>
      </c>
      <c r="T6601" s="5">
        <v>2009</v>
      </c>
      <c r="U6601" s="233">
        <v>39837</v>
      </c>
      <c r="V6601" s="233" t="str">
        <f t="shared" si="211"/>
        <v>0124</v>
      </c>
      <c r="W6601" s="4">
        <f t="shared" si="212"/>
        <v>2009</v>
      </c>
    </row>
    <row r="6602" spans="19:23" x14ac:dyDescent="0.2">
      <c r="S6602" s="28" t="s">
        <v>113</v>
      </c>
      <c r="T6602" s="5">
        <v>2009</v>
      </c>
      <c r="U6602" s="233">
        <v>39838</v>
      </c>
      <c r="V6602" s="233" t="str">
        <f t="shared" si="211"/>
        <v>0125</v>
      </c>
      <c r="W6602" s="4">
        <f t="shared" si="212"/>
        <v>2009</v>
      </c>
    </row>
    <row r="6603" spans="19:23" x14ac:dyDescent="0.2">
      <c r="S6603" s="28" t="s">
        <v>114</v>
      </c>
      <c r="T6603" s="5">
        <v>2009</v>
      </c>
      <c r="U6603" s="233">
        <v>39839</v>
      </c>
      <c r="V6603" s="233" t="str">
        <f t="shared" si="211"/>
        <v>0126</v>
      </c>
      <c r="W6603" s="4">
        <f t="shared" si="212"/>
        <v>2009</v>
      </c>
    </row>
    <row r="6604" spans="19:23" x14ac:dyDescent="0.2">
      <c r="S6604" s="28" t="s">
        <v>115</v>
      </c>
      <c r="T6604" s="5">
        <v>2009</v>
      </c>
      <c r="U6604" s="233">
        <v>39840</v>
      </c>
      <c r="V6604" s="233" t="str">
        <f t="shared" si="211"/>
        <v>0127</v>
      </c>
      <c r="W6604" s="4">
        <f t="shared" si="212"/>
        <v>2009</v>
      </c>
    </row>
    <row r="6605" spans="19:23" x14ac:dyDescent="0.2">
      <c r="S6605" s="28" t="s">
        <v>116</v>
      </c>
      <c r="T6605" s="5">
        <v>2009</v>
      </c>
      <c r="U6605" s="233">
        <v>39841</v>
      </c>
      <c r="V6605" s="233" t="str">
        <f t="shared" si="211"/>
        <v>0128</v>
      </c>
      <c r="W6605" s="4">
        <f t="shared" si="212"/>
        <v>2009</v>
      </c>
    </row>
    <row r="6606" spans="19:23" x14ac:dyDescent="0.2">
      <c r="S6606" s="28" t="s">
        <v>117</v>
      </c>
      <c r="T6606" s="5">
        <v>2009</v>
      </c>
      <c r="U6606" s="233">
        <v>39842</v>
      </c>
      <c r="V6606" s="233" t="str">
        <f t="shared" si="211"/>
        <v>0129</v>
      </c>
      <c r="W6606" s="4">
        <f t="shared" si="212"/>
        <v>2009</v>
      </c>
    </row>
    <row r="6607" spans="19:23" x14ac:dyDescent="0.2">
      <c r="S6607" s="28" t="s">
        <v>118</v>
      </c>
      <c r="T6607" s="5">
        <v>2009</v>
      </c>
      <c r="U6607" s="233">
        <v>39843</v>
      </c>
      <c r="V6607" s="233" t="str">
        <f t="shared" si="211"/>
        <v>0130</v>
      </c>
      <c r="W6607" s="4">
        <f t="shared" si="212"/>
        <v>2009</v>
      </c>
    </row>
    <row r="6608" spans="19:23" x14ac:dyDescent="0.2">
      <c r="S6608" s="28" t="s">
        <v>119</v>
      </c>
      <c r="T6608" s="5">
        <v>2009</v>
      </c>
      <c r="U6608" s="233">
        <v>39844</v>
      </c>
      <c r="V6608" s="233" t="str">
        <f t="shared" si="211"/>
        <v>0131</v>
      </c>
      <c r="W6608" s="4">
        <f t="shared" si="212"/>
        <v>2009</v>
      </c>
    </row>
    <row r="6609" spans="19:23" x14ac:dyDescent="0.2">
      <c r="S6609" s="28" t="s">
        <v>120</v>
      </c>
      <c r="T6609" s="5">
        <v>2009</v>
      </c>
      <c r="U6609" s="233">
        <v>39845</v>
      </c>
      <c r="V6609" s="233" t="str">
        <f t="shared" si="211"/>
        <v>0201</v>
      </c>
      <c r="W6609" s="4">
        <f t="shared" si="212"/>
        <v>2009</v>
      </c>
    </row>
    <row r="6610" spans="19:23" x14ac:dyDescent="0.2">
      <c r="S6610" s="28" t="s">
        <v>121</v>
      </c>
      <c r="T6610" s="5">
        <v>2009</v>
      </c>
      <c r="U6610" s="233">
        <v>39846</v>
      </c>
      <c r="V6610" s="233" t="str">
        <f t="shared" si="211"/>
        <v>0202</v>
      </c>
      <c r="W6610" s="4">
        <f t="shared" si="212"/>
        <v>2009</v>
      </c>
    </row>
    <row r="6611" spans="19:23" x14ac:dyDescent="0.2">
      <c r="S6611" s="28" t="s">
        <v>122</v>
      </c>
      <c r="T6611" s="5">
        <v>2009</v>
      </c>
      <c r="U6611" s="233">
        <v>39847</v>
      </c>
      <c r="V6611" s="233" t="str">
        <f t="shared" si="211"/>
        <v>0203</v>
      </c>
      <c r="W6611" s="4">
        <f t="shared" si="212"/>
        <v>2009</v>
      </c>
    </row>
    <row r="6612" spans="19:23" x14ac:dyDescent="0.2">
      <c r="S6612" s="28" t="s">
        <v>123</v>
      </c>
      <c r="T6612" s="5">
        <v>2009</v>
      </c>
      <c r="U6612" s="233">
        <v>39848</v>
      </c>
      <c r="V6612" s="233" t="str">
        <f t="shared" si="211"/>
        <v>0204</v>
      </c>
      <c r="W6612" s="4">
        <f t="shared" si="212"/>
        <v>2009</v>
      </c>
    </row>
    <row r="6613" spans="19:23" x14ac:dyDescent="0.2">
      <c r="S6613" s="28" t="s">
        <v>124</v>
      </c>
      <c r="T6613" s="5">
        <v>2009</v>
      </c>
      <c r="U6613" s="233">
        <v>39849</v>
      </c>
      <c r="V6613" s="233" t="str">
        <f t="shared" si="211"/>
        <v>0205</v>
      </c>
      <c r="W6613" s="4">
        <f t="shared" si="212"/>
        <v>2009</v>
      </c>
    </row>
    <row r="6614" spans="19:23" x14ac:dyDescent="0.2">
      <c r="S6614" s="28" t="s">
        <v>125</v>
      </c>
      <c r="T6614" s="5">
        <v>2009</v>
      </c>
      <c r="U6614" s="233">
        <v>39850</v>
      </c>
      <c r="V6614" s="233" t="str">
        <f t="shared" si="211"/>
        <v>0206</v>
      </c>
      <c r="W6614" s="4">
        <f t="shared" si="212"/>
        <v>2009</v>
      </c>
    </row>
    <row r="6615" spans="19:23" x14ac:dyDescent="0.2">
      <c r="S6615" s="28" t="s">
        <v>126</v>
      </c>
      <c r="T6615" s="5">
        <v>2009</v>
      </c>
      <c r="U6615" s="233">
        <v>39851</v>
      </c>
      <c r="V6615" s="233" t="str">
        <f t="shared" si="211"/>
        <v>0207</v>
      </c>
      <c r="W6615" s="4">
        <f t="shared" si="212"/>
        <v>2009</v>
      </c>
    </row>
    <row r="6616" spans="19:23" x14ac:dyDescent="0.2">
      <c r="S6616" s="28" t="s">
        <v>86</v>
      </c>
      <c r="T6616" s="5">
        <v>2009</v>
      </c>
      <c r="U6616" s="233">
        <v>39852</v>
      </c>
      <c r="V6616" s="233" t="str">
        <f t="shared" si="211"/>
        <v>0208</v>
      </c>
      <c r="W6616" s="4">
        <f t="shared" si="212"/>
        <v>2009</v>
      </c>
    </row>
    <row r="6617" spans="19:23" x14ac:dyDescent="0.2">
      <c r="S6617" s="28" t="s">
        <v>87</v>
      </c>
      <c r="T6617" s="5">
        <v>2009</v>
      </c>
      <c r="U6617" s="233">
        <v>39853</v>
      </c>
      <c r="V6617" s="233" t="str">
        <f t="shared" si="211"/>
        <v>0209</v>
      </c>
      <c r="W6617" s="4">
        <f t="shared" si="212"/>
        <v>2009</v>
      </c>
    </row>
    <row r="6618" spans="19:23" x14ac:dyDescent="0.2">
      <c r="S6618" s="28" t="s">
        <v>88</v>
      </c>
      <c r="T6618" s="5">
        <v>2009</v>
      </c>
      <c r="U6618" s="233">
        <v>39854</v>
      </c>
      <c r="V6618" s="233" t="str">
        <f t="shared" si="211"/>
        <v>0210</v>
      </c>
      <c r="W6618" s="4">
        <f t="shared" si="212"/>
        <v>2009</v>
      </c>
    </row>
    <row r="6619" spans="19:23" x14ac:dyDescent="0.2">
      <c r="S6619" s="28" t="s">
        <v>89</v>
      </c>
      <c r="T6619" s="5">
        <v>2009</v>
      </c>
      <c r="U6619" s="233">
        <v>39855</v>
      </c>
      <c r="V6619" s="233" t="str">
        <f t="shared" si="211"/>
        <v>0211</v>
      </c>
      <c r="W6619" s="4">
        <f t="shared" si="212"/>
        <v>2009</v>
      </c>
    </row>
    <row r="6620" spans="19:23" x14ac:dyDescent="0.2">
      <c r="S6620" s="28" t="s">
        <v>127</v>
      </c>
      <c r="T6620" s="5">
        <v>2009</v>
      </c>
      <c r="U6620" s="233">
        <v>39856</v>
      </c>
      <c r="V6620" s="233" t="str">
        <f t="shared" si="211"/>
        <v>0212</v>
      </c>
      <c r="W6620" s="4">
        <f t="shared" si="212"/>
        <v>2009</v>
      </c>
    </row>
    <row r="6621" spans="19:23" x14ac:dyDescent="0.2">
      <c r="S6621" s="28" t="s">
        <v>128</v>
      </c>
      <c r="T6621" s="5">
        <v>2009</v>
      </c>
      <c r="U6621" s="233">
        <v>39857</v>
      </c>
      <c r="V6621" s="233" t="str">
        <f t="shared" si="211"/>
        <v>0213</v>
      </c>
      <c r="W6621" s="4">
        <f t="shared" si="212"/>
        <v>2009</v>
      </c>
    </row>
    <row r="6622" spans="19:23" x14ac:dyDescent="0.2">
      <c r="S6622" s="28" t="s">
        <v>129</v>
      </c>
      <c r="T6622" s="5">
        <v>2009</v>
      </c>
      <c r="U6622" s="233">
        <v>39858</v>
      </c>
      <c r="V6622" s="233" t="str">
        <f t="shared" si="211"/>
        <v>0214</v>
      </c>
      <c r="W6622" s="4">
        <f t="shared" si="212"/>
        <v>2009</v>
      </c>
    </row>
    <row r="6623" spans="19:23" x14ac:dyDescent="0.2">
      <c r="S6623" s="28" t="s">
        <v>130</v>
      </c>
      <c r="T6623" s="5">
        <v>2009</v>
      </c>
      <c r="U6623" s="233">
        <v>39859</v>
      </c>
      <c r="V6623" s="233" t="str">
        <f t="shared" si="211"/>
        <v>0215</v>
      </c>
      <c r="W6623" s="4">
        <f t="shared" si="212"/>
        <v>2009</v>
      </c>
    </row>
    <row r="6624" spans="19:23" x14ac:dyDescent="0.2">
      <c r="S6624" s="28" t="s">
        <v>131</v>
      </c>
      <c r="T6624" s="5">
        <v>2009</v>
      </c>
      <c r="U6624" s="233">
        <v>39860</v>
      </c>
      <c r="V6624" s="233" t="str">
        <f t="shared" si="211"/>
        <v>0216</v>
      </c>
      <c r="W6624" s="4">
        <f t="shared" si="212"/>
        <v>2009</v>
      </c>
    </row>
    <row r="6625" spans="19:23" x14ac:dyDescent="0.2">
      <c r="S6625" s="28" t="s">
        <v>132</v>
      </c>
      <c r="T6625" s="5">
        <v>2009</v>
      </c>
      <c r="U6625" s="233">
        <v>39861</v>
      </c>
      <c r="V6625" s="233" t="str">
        <f t="shared" si="211"/>
        <v>0217</v>
      </c>
      <c r="W6625" s="4">
        <f t="shared" si="212"/>
        <v>2009</v>
      </c>
    </row>
    <row r="6626" spans="19:23" x14ac:dyDescent="0.2">
      <c r="S6626" s="28" t="s">
        <v>133</v>
      </c>
      <c r="T6626" s="5">
        <v>2009</v>
      </c>
      <c r="U6626" s="233">
        <v>39862</v>
      </c>
      <c r="V6626" s="233" t="str">
        <f t="shared" si="211"/>
        <v>0218</v>
      </c>
      <c r="W6626" s="4">
        <f t="shared" si="212"/>
        <v>2009</v>
      </c>
    </row>
    <row r="6627" spans="19:23" x14ac:dyDescent="0.2">
      <c r="S6627" s="28" t="s">
        <v>134</v>
      </c>
      <c r="T6627" s="5">
        <v>2009</v>
      </c>
      <c r="U6627" s="233">
        <v>39863</v>
      </c>
      <c r="V6627" s="233" t="str">
        <f t="shared" si="211"/>
        <v>0219</v>
      </c>
      <c r="W6627" s="4">
        <f t="shared" si="212"/>
        <v>2009</v>
      </c>
    </row>
    <row r="6628" spans="19:23" x14ac:dyDescent="0.2">
      <c r="S6628" s="28" t="s">
        <v>135</v>
      </c>
      <c r="T6628" s="5">
        <v>2009</v>
      </c>
      <c r="U6628" s="233">
        <v>39864</v>
      </c>
      <c r="V6628" s="233" t="str">
        <f t="shared" si="211"/>
        <v>0220</v>
      </c>
      <c r="W6628" s="4">
        <f t="shared" si="212"/>
        <v>2009</v>
      </c>
    </row>
    <row r="6629" spans="19:23" x14ac:dyDescent="0.2">
      <c r="S6629" s="28" t="s">
        <v>136</v>
      </c>
      <c r="T6629" s="5">
        <v>2009</v>
      </c>
      <c r="U6629" s="233">
        <v>39865</v>
      </c>
      <c r="V6629" s="233" t="str">
        <f t="shared" si="211"/>
        <v>0221</v>
      </c>
      <c r="W6629" s="4">
        <f t="shared" si="212"/>
        <v>2009</v>
      </c>
    </row>
    <row r="6630" spans="19:23" x14ac:dyDescent="0.2">
      <c r="S6630" s="28" t="s">
        <v>137</v>
      </c>
      <c r="T6630" s="5">
        <v>2009</v>
      </c>
      <c r="U6630" s="233">
        <v>39866</v>
      </c>
      <c r="V6630" s="233" t="str">
        <f t="shared" si="211"/>
        <v>0222</v>
      </c>
      <c r="W6630" s="4">
        <f t="shared" si="212"/>
        <v>2009</v>
      </c>
    </row>
    <row r="6631" spans="19:23" x14ac:dyDescent="0.2">
      <c r="S6631" s="28" t="s">
        <v>138</v>
      </c>
      <c r="T6631" s="5">
        <v>2009</v>
      </c>
      <c r="U6631" s="233">
        <v>39867</v>
      </c>
      <c r="V6631" s="233" t="str">
        <f t="shared" si="211"/>
        <v>0223</v>
      </c>
      <c r="W6631" s="4">
        <f t="shared" si="212"/>
        <v>2009</v>
      </c>
    </row>
    <row r="6632" spans="19:23" x14ac:dyDescent="0.2">
      <c r="S6632" s="28" t="s">
        <v>139</v>
      </c>
      <c r="T6632" s="5">
        <v>2009</v>
      </c>
      <c r="U6632" s="233">
        <v>39868</v>
      </c>
      <c r="V6632" s="233" t="str">
        <f t="shared" si="211"/>
        <v>0224</v>
      </c>
      <c r="W6632" s="4">
        <f t="shared" si="212"/>
        <v>2009</v>
      </c>
    </row>
    <row r="6633" spans="19:23" x14ac:dyDescent="0.2">
      <c r="S6633" s="28" t="s">
        <v>140</v>
      </c>
      <c r="T6633" s="5">
        <v>2009</v>
      </c>
      <c r="U6633" s="233">
        <v>39869</v>
      </c>
      <c r="V6633" s="233" t="str">
        <f t="shared" si="211"/>
        <v>0225</v>
      </c>
      <c r="W6633" s="4">
        <f t="shared" si="212"/>
        <v>2009</v>
      </c>
    </row>
    <row r="6634" spans="19:23" x14ac:dyDescent="0.2">
      <c r="S6634" s="28" t="s">
        <v>141</v>
      </c>
      <c r="T6634" s="5">
        <v>2009</v>
      </c>
      <c r="U6634" s="233">
        <v>39870</v>
      </c>
      <c r="V6634" s="233" t="str">
        <f t="shared" si="211"/>
        <v>0226</v>
      </c>
      <c r="W6634" s="4">
        <f t="shared" si="212"/>
        <v>2009</v>
      </c>
    </row>
    <row r="6635" spans="19:23" x14ac:dyDescent="0.2">
      <c r="S6635" s="28" t="s">
        <v>142</v>
      </c>
      <c r="T6635" s="5">
        <v>2009</v>
      </c>
      <c r="U6635" s="233">
        <v>39871</v>
      </c>
      <c r="V6635" s="233" t="str">
        <f t="shared" si="211"/>
        <v>0227</v>
      </c>
      <c r="W6635" s="4">
        <f t="shared" si="212"/>
        <v>2009</v>
      </c>
    </row>
    <row r="6636" spans="19:23" x14ac:dyDescent="0.2">
      <c r="S6636" s="28" t="s">
        <v>143</v>
      </c>
      <c r="T6636" s="5">
        <v>2009</v>
      </c>
      <c r="U6636" s="233">
        <v>39872</v>
      </c>
      <c r="V6636" s="233" t="str">
        <f t="shared" si="211"/>
        <v>0228</v>
      </c>
      <c r="W6636" s="4">
        <f t="shared" si="212"/>
        <v>2009</v>
      </c>
    </row>
    <row r="6637" spans="19:23" x14ac:dyDescent="0.2">
      <c r="S6637" s="28" t="s">
        <v>144</v>
      </c>
      <c r="T6637" s="5">
        <v>2009</v>
      </c>
      <c r="U6637" s="233">
        <v>39873</v>
      </c>
      <c r="V6637" s="233" t="str">
        <f t="shared" si="211"/>
        <v>0301</v>
      </c>
      <c r="W6637" s="4">
        <f t="shared" si="212"/>
        <v>2009</v>
      </c>
    </row>
    <row r="6638" spans="19:23" x14ac:dyDescent="0.2">
      <c r="S6638" s="28" t="s">
        <v>145</v>
      </c>
      <c r="T6638" s="5">
        <v>2009</v>
      </c>
      <c r="U6638" s="233">
        <v>39874</v>
      </c>
      <c r="V6638" s="233" t="str">
        <f t="shared" si="211"/>
        <v>0302</v>
      </c>
      <c r="W6638" s="4">
        <f t="shared" si="212"/>
        <v>2009</v>
      </c>
    </row>
    <row r="6639" spans="19:23" x14ac:dyDescent="0.2">
      <c r="S6639" s="28" t="s">
        <v>146</v>
      </c>
      <c r="T6639" s="5">
        <v>2009</v>
      </c>
      <c r="U6639" s="233">
        <v>39875</v>
      </c>
      <c r="V6639" s="233" t="str">
        <f t="shared" si="211"/>
        <v>0303</v>
      </c>
      <c r="W6639" s="4">
        <f t="shared" si="212"/>
        <v>2009</v>
      </c>
    </row>
    <row r="6640" spans="19:23" x14ac:dyDescent="0.2">
      <c r="S6640" s="28" t="s">
        <v>147</v>
      </c>
      <c r="T6640" s="5">
        <v>2009</v>
      </c>
      <c r="U6640" s="233">
        <v>39876</v>
      </c>
      <c r="V6640" s="233" t="str">
        <f t="shared" si="211"/>
        <v>0304</v>
      </c>
      <c r="W6640" s="4">
        <f t="shared" si="212"/>
        <v>2009</v>
      </c>
    </row>
    <row r="6641" spans="19:23" x14ac:dyDescent="0.2">
      <c r="S6641" s="28" t="s">
        <v>148</v>
      </c>
      <c r="T6641" s="5">
        <v>2009</v>
      </c>
      <c r="U6641" s="233">
        <v>39877</v>
      </c>
      <c r="V6641" s="233" t="str">
        <f t="shared" si="211"/>
        <v>0305</v>
      </c>
      <c r="W6641" s="4">
        <f t="shared" si="212"/>
        <v>2009</v>
      </c>
    </row>
    <row r="6642" spans="19:23" x14ac:dyDescent="0.2">
      <c r="S6642" s="28" t="s">
        <v>149</v>
      </c>
      <c r="T6642" s="5">
        <v>2009</v>
      </c>
      <c r="U6642" s="233">
        <v>39878</v>
      </c>
      <c r="V6642" s="233" t="str">
        <f t="shared" si="211"/>
        <v>0306</v>
      </c>
      <c r="W6642" s="4">
        <f t="shared" si="212"/>
        <v>2009</v>
      </c>
    </row>
    <row r="6643" spans="19:23" x14ac:dyDescent="0.2">
      <c r="S6643" s="28" t="s">
        <v>150</v>
      </c>
      <c r="T6643" s="5">
        <v>2009</v>
      </c>
      <c r="U6643" s="233">
        <v>39879</v>
      </c>
      <c r="V6643" s="233" t="str">
        <f t="shared" si="211"/>
        <v>0307</v>
      </c>
      <c r="W6643" s="4">
        <f t="shared" si="212"/>
        <v>2009</v>
      </c>
    </row>
    <row r="6644" spans="19:23" x14ac:dyDescent="0.2">
      <c r="S6644" s="28" t="s">
        <v>151</v>
      </c>
      <c r="T6644" s="5">
        <v>2009</v>
      </c>
      <c r="U6644" s="233">
        <v>39880</v>
      </c>
      <c r="V6644" s="233" t="str">
        <f t="shared" si="211"/>
        <v>0308</v>
      </c>
      <c r="W6644" s="4">
        <f t="shared" si="212"/>
        <v>2009</v>
      </c>
    </row>
    <row r="6645" spans="19:23" x14ac:dyDescent="0.2">
      <c r="S6645" s="28" t="s">
        <v>152</v>
      </c>
      <c r="T6645" s="5">
        <v>2009</v>
      </c>
      <c r="U6645" s="233">
        <v>39881</v>
      </c>
      <c r="V6645" s="233" t="str">
        <f t="shared" si="211"/>
        <v>0309</v>
      </c>
      <c r="W6645" s="4">
        <f t="shared" si="212"/>
        <v>2009</v>
      </c>
    </row>
    <row r="6646" spans="19:23" x14ac:dyDescent="0.2">
      <c r="S6646" s="28" t="s">
        <v>153</v>
      </c>
      <c r="T6646" s="5">
        <v>2009</v>
      </c>
      <c r="U6646" s="233">
        <v>39882</v>
      </c>
      <c r="V6646" s="233" t="str">
        <f t="shared" si="211"/>
        <v>0310</v>
      </c>
      <c r="W6646" s="4">
        <f t="shared" si="212"/>
        <v>2009</v>
      </c>
    </row>
    <row r="6647" spans="19:23" x14ac:dyDescent="0.2">
      <c r="S6647" s="28" t="s">
        <v>154</v>
      </c>
      <c r="T6647" s="5">
        <v>2009</v>
      </c>
      <c r="U6647" s="233">
        <v>39883</v>
      </c>
      <c r="V6647" s="233" t="str">
        <f t="shared" si="211"/>
        <v>0311</v>
      </c>
      <c r="W6647" s="4">
        <f t="shared" si="212"/>
        <v>2009</v>
      </c>
    </row>
    <row r="6648" spans="19:23" x14ac:dyDescent="0.2">
      <c r="S6648" s="28" t="s">
        <v>155</v>
      </c>
      <c r="T6648" s="5">
        <v>2009</v>
      </c>
      <c r="U6648" s="233">
        <v>39884</v>
      </c>
      <c r="V6648" s="233" t="str">
        <f t="shared" si="211"/>
        <v>0312</v>
      </c>
      <c r="W6648" s="4">
        <f t="shared" si="212"/>
        <v>2009</v>
      </c>
    </row>
    <row r="6649" spans="19:23" x14ac:dyDescent="0.2">
      <c r="S6649" s="28" t="s">
        <v>156</v>
      </c>
      <c r="T6649" s="5">
        <v>2009</v>
      </c>
      <c r="U6649" s="233">
        <v>39885</v>
      </c>
      <c r="V6649" s="233" t="str">
        <f t="shared" si="211"/>
        <v>0313</v>
      </c>
      <c r="W6649" s="4">
        <f t="shared" si="212"/>
        <v>2009</v>
      </c>
    </row>
    <row r="6650" spans="19:23" x14ac:dyDescent="0.2">
      <c r="S6650" s="28" t="s">
        <v>157</v>
      </c>
      <c r="T6650" s="5">
        <v>2009</v>
      </c>
      <c r="U6650" s="233">
        <v>39886</v>
      </c>
      <c r="V6650" s="233" t="str">
        <f t="shared" si="211"/>
        <v>0314</v>
      </c>
      <c r="W6650" s="4">
        <f t="shared" si="212"/>
        <v>2009</v>
      </c>
    </row>
    <row r="6651" spans="19:23" x14ac:dyDescent="0.2">
      <c r="S6651" s="28" t="s">
        <v>158</v>
      </c>
      <c r="T6651" s="5">
        <v>2009</v>
      </c>
      <c r="U6651" s="233">
        <v>39887</v>
      </c>
      <c r="V6651" s="233" t="str">
        <f t="shared" si="211"/>
        <v>0315</v>
      </c>
      <c r="W6651" s="4">
        <f t="shared" si="212"/>
        <v>2009</v>
      </c>
    </row>
    <row r="6652" spans="19:23" x14ac:dyDescent="0.2">
      <c r="S6652" s="28" t="s">
        <v>159</v>
      </c>
      <c r="T6652" s="5">
        <v>2009</v>
      </c>
      <c r="U6652" s="233">
        <v>39888</v>
      </c>
      <c r="V6652" s="233" t="str">
        <f t="shared" si="211"/>
        <v>0316</v>
      </c>
      <c r="W6652" s="4">
        <f t="shared" si="212"/>
        <v>2009</v>
      </c>
    </row>
    <row r="6653" spans="19:23" x14ac:dyDescent="0.2">
      <c r="S6653" s="28" t="s">
        <v>160</v>
      </c>
      <c r="T6653" s="5">
        <v>2009</v>
      </c>
      <c r="U6653" s="233">
        <v>39889</v>
      </c>
      <c r="V6653" s="233" t="str">
        <f t="shared" si="211"/>
        <v>0317</v>
      </c>
      <c r="W6653" s="4">
        <f t="shared" si="212"/>
        <v>2009</v>
      </c>
    </row>
    <row r="6654" spans="19:23" x14ac:dyDescent="0.2">
      <c r="S6654" s="28" t="s">
        <v>161</v>
      </c>
      <c r="T6654" s="5">
        <v>2009</v>
      </c>
      <c r="U6654" s="233">
        <v>39890</v>
      </c>
      <c r="V6654" s="233" t="str">
        <f t="shared" si="211"/>
        <v>0318</v>
      </c>
      <c r="W6654" s="4">
        <f t="shared" si="212"/>
        <v>2009</v>
      </c>
    </row>
    <row r="6655" spans="19:23" x14ac:dyDescent="0.2">
      <c r="S6655" s="28" t="s">
        <v>162</v>
      </c>
      <c r="T6655" s="5">
        <v>2009</v>
      </c>
      <c r="U6655" s="233">
        <v>39891</v>
      </c>
      <c r="V6655" s="233" t="str">
        <f t="shared" si="211"/>
        <v>0319</v>
      </c>
      <c r="W6655" s="4">
        <f t="shared" si="212"/>
        <v>2009</v>
      </c>
    </row>
    <row r="6656" spans="19:23" x14ac:dyDescent="0.2">
      <c r="S6656" s="28" t="s">
        <v>163</v>
      </c>
      <c r="T6656" s="5">
        <v>2009</v>
      </c>
      <c r="U6656" s="233">
        <v>39892</v>
      </c>
      <c r="V6656" s="233" t="str">
        <f t="shared" si="211"/>
        <v>0320</v>
      </c>
      <c r="W6656" s="4">
        <f t="shared" si="212"/>
        <v>2009</v>
      </c>
    </row>
    <row r="6657" spans="19:23" x14ac:dyDescent="0.2">
      <c r="S6657" s="28" t="s">
        <v>164</v>
      </c>
      <c r="T6657" s="5">
        <v>2009</v>
      </c>
      <c r="U6657" s="233">
        <v>39893</v>
      </c>
      <c r="V6657" s="233" t="str">
        <f t="shared" si="211"/>
        <v>0321</v>
      </c>
      <c r="W6657" s="4">
        <f t="shared" si="212"/>
        <v>2009</v>
      </c>
    </row>
    <row r="6658" spans="19:23" x14ac:dyDescent="0.2">
      <c r="S6658" s="28" t="s">
        <v>165</v>
      </c>
      <c r="T6658" s="5">
        <v>2009</v>
      </c>
      <c r="U6658" s="233">
        <v>39894</v>
      </c>
      <c r="V6658" s="233" t="str">
        <f t="shared" si="211"/>
        <v>0322</v>
      </c>
      <c r="W6658" s="4">
        <f t="shared" si="212"/>
        <v>2009</v>
      </c>
    </row>
    <row r="6659" spans="19:23" x14ac:dyDescent="0.2">
      <c r="S6659" s="28" t="s">
        <v>166</v>
      </c>
      <c r="T6659" s="5">
        <v>2009</v>
      </c>
      <c r="U6659" s="233">
        <v>39895</v>
      </c>
      <c r="V6659" s="233" t="str">
        <f t="shared" si="211"/>
        <v>0323</v>
      </c>
      <c r="W6659" s="4">
        <f t="shared" si="212"/>
        <v>2009</v>
      </c>
    </row>
    <row r="6660" spans="19:23" x14ac:dyDescent="0.2">
      <c r="S6660" s="28" t="s">
        <v>167</v>
      </c>
      <c r="T6660" s="5">
        <v>2009</v>
      </c>
      <c r="U6660" s="233">
        <v>39896</v>
      </c>
      <c r="V6660" s="233" t="str">
        <f t="shared" ref="V6660:V6723" si="213">TEXT(MONTH(U6660),"00") &amp;TEXT(DAY(U6660),"00")</f>
        <v>0324</v>
      </c>
      <c r="W6660" s="4">
        <f t="shared" ref="W6660:W6723" si="214">YEAR(U6660)</f>
        <v>2009</v>
      </c>
    </row>
    <row r="6661" spans="19:23" x14ac:dyDescent="0.2">
      <c r="S6661" s="28" t="s">
        <v>168</v>
      </c>
      <c r="T6661" s="5">
        <v>2009</v>
      </c>
      <c r="U6661" s="233">
        <v>39897</v>
      </c>
      <c r="V6661" s="233" t="str">
        <f t="shared" si="213"/>
        <v>0325</v>
      </c>
      <c r="W6661" s="4">
        <f t="shared" si="214"/>
        <v>2009</v>
      </c>
    </row>
    <row r="6662" spans="19:23" x14ac:dyDescent="0.2">
      <c r="S6662" s="28" t="s">
        <v>169</v>
      </c>
      <c r="T6662" s="5">
        <v>2009</v>
      </c>
      <c r="U6662" s="233">
        <v>39898</v>
      </c>
      <c r="V6662" s="233" t="str">
        <f t="shared" si="213"/>
        <v>0326</v>
      </c>
      <c r="W6662" s="4">
        <f t="shared" si="214"/>
        <v>2009</v>
      </c>
    </row>
    <row r="6663" spans="19:23" x14ac:dyDescent="0.2">
      <c r="S6663" s="28" t="s">
        <v>170</v>
      </c>
      <c r="T6663" s="5">
        <v>2009</v>
      </c>
      <c r="U6663" s="233">
        <v>39899</v>
      </c>
      <c r="V6663" s="233" t="str">
        <f t="shared" si="213"/>
        <v>0327</v>
      </c>
      <c r="W6663" s="4">
        <f t="shared" si="214"/>
        <v>2009</v>
      </c>
    </row>
    <row r="6664" spans="19:23" x14ac:dyDescent="0.2">
      <c r="S6664" s="28" t="s">
        <v>171</v>
      </c>
      <c r="T6664" s="5">
        <v>2009</v>
      </c>
      <c r="U6664" s="233">
        <v>39900</v>
      </c>
      <c r="V6664" s="233" t="str">
        <f t="shared" si="213"/>
        <v>0328</v>
      </c>
      <c r="W6664" s="4">
        <f t="shared" si="214"/>
        <v>2009</v>
      </c>
    </row>
    <row r="6665" spans="19:23" x14ac:dyDescent="0.2">
      <c r="S6665" s="28" t="s">
        <v>172</v>
      </c>
      <c r="T6665" s="5">
        <v>2009</v>
      </c>
      <c r="U6665" s="233">
        <v>39901</v>
      </c>
      <c r="V6665" s="233" t="str">
        <f t="shared" si="213"/>
        <v>0329</v>
      </c>
      <c r="W6665" s="4">
        <f t="shared" si="214"/>
        <v>2009</v>
      </c>
    </row>
    <row r="6666" spans="19:23" x14ac:dyDescent="0.2">
      <c r="S6666" s="28" t="s">
        <v>173</v>
      </c>
      <c r="T6666" s="5">
        <v>2009</v>
      </c>
      <c r="U6666" s="233">
        <v>39902</v>
      </c>
      <c r="V6666" s="233" t="str">
        <f t="shared" si="213"/>
        <v>0330</v>
      </c>
      <c r="W6666" s="4">
        <f t="shared" si="214"/>
        <v>2009</v>
      </c>
    </row>
    <row r="6667" spans="19:23" x14ac:dyDescent="0.2">
      <c r="S6667" s="28" t="s">
        <v>174</v>
      </c>
      <c r="T6667" s="5">
        <v>2009</v>
      </c>
      <c r="U6667" s="233">
        <v>39903</v>
      </c>
      <c r="V6667" s="233" t="str">
        <f t="shared" si="213"/>
        <v>0331</v>
      </c>
      <c r="W6667" s="4">
        <f t="shared" si="214"/>
        <v>2009</v>
      </c>
    </row>
    <row r="6668" spans="19:23" x14ac:dyDescent="0.2">
      <c r="S6668" s="28" t="s">
        <v>175</v>
      </c>
      <c r="T6668" s="5">
        <v>2009</v>
      </c>
      <c r="U6668" s="233">
        <v>39904</v>
      </c>
      <c r="V6668" s="233" t="str">
        <f t="shared" si="213"/>
        <v>0401</v>
      </c>
      <c r="W6668" s="4">
        <f t="shared" si="214"/>
        <v>2009</v>
      </c>
    </row>
    <row r="6669" spans="19:23" x14ac:dyDescent="0.2">
      <c r="S6669" s="28" t="s">
        <v>176</v>
      </c>
      <c r="T6669" s="5">
        <v>2009</v>
      </c>
      <c r="U6669" s="233">
        <v>39905</v>
      </c>
      <c r="V6669" s="233" t="str">
        <f t="shared" si="213"/>
        <v>0402</v>
      </c>
      <c r="W6669" s="4">
        <f t="shared" si="214"/>
        <v>2009</v>
      </c>
    </row>
    <row r="6670" spans="19:23" x14ac:dyDescent="0.2">
      <c r="S6670" s="28" t="s">
        <v>177</v>
      </c>
      <c r="T6670" s="5">
        <v>2009</v>
      </c>
      <c r="U6670" s="233">
        <v>39906</v>
      </c>
      <c r="V6670" s="233" t="str">
        <f t="shared" si="213"/>
        <v>0403</v>
      </c>
      <c r="W6670" s="4">
        <f t="shared" si="214"/>
        <v>2009</v>
      </c>
    </row>
    <row r="6671" spans="19:23" x14ac:dyDescent="0.2">
      <c r="S6671" s="28" t="s">
        <v>178</v>
      </c>
      <c r="T6671" s="5">
        <v>2009</v>
      </c>
      <c r="U6671" s="233">
        <v>39907</v>
      </c>
      <c r="V6671" s="233" t="str">
        <f t="shared" si="213"/>
        <v>0404</v>
      </c>
      <c r="W6671" s="4">
        <f t="shared" si="214"/>
        <v>2009</v>
      </c>
    </row>
    <row r="6672" spans="19:23" x14ac:dyDescent="0.2">
      <c r="S6672" s="28" t="s">
        <v>179</v>
      </c>
      <c r="T6672" s="5">
        <v>2009</v>
      </c>
      <c r="U6672" s="233">
        <v>39908</v>
      </c>
      <c r="V6672" s="233" t="str">
        <f t="shared" si="213"/>
        <v>0405</v>
      </c>
      <c r="W6672" s="4">
        <f t="shared" si="214"/>
        <v>2009</v>
      </c>
    </row>
    <row r="6673" spans="19:23" x14ac:dyDescent="0.2">
      <c r="S6673" s="28" t="s">
        <v>180</v>
      </c>
      <c r="T6673" s="5">
        <v>2009</v>
      </c>
      <c r="U6673" s="233">
        <v>39909</v>
      </c>
      <c r="V6673" s="233" t="str">
        <f t="shared" si="213"/>
        <v>0406</v>
      </c>
      <c r="W6673" s="4">
        <f t="shared" si="214"/>
        <v>2009</v>
      </c>
    </row>
    <row r="6674" spans="19:23" x14ac:dyDescent="0.2">
      <c r="S6674" s="28" t="s">
        <v>181</v>
      </c>
      <c r="T6674" s="5">
        <v>2009</v>
      </c>
      <c r="U6674" s="233">
        <v>39910</v>
      </c>
      <c r="V6674" s="233" t="str">
        <f t="shared" si="213"/>
        <v>0407</v>
      </c>
      <c r="W6674" s="4">
        <f t="shared" si="214"/>
        <v>2009</v>
      </c>
    </row>
    <row r="6675" spans="19:23" x14ac:dyDescent="0.2">
      <c r="S6675" s="28" t="s">
        <v>182</v>
      </c>
      <c r="T6675" s="5">
        <v>2009</v>
      </c>
      <c r="U6675" s="233">
        <v>39911</v>
      </c>
      <c r="V6675" s="233" t="str">
        <f t="shared" si="213"/>
        <v>0408</v>
      </c>
      <c r="W6675" s="4">
        <f t="shared" si="214"/>
        <v>2009</v>
      </c>
    </row>
    <row r="6676" spans="19:23" x14ac:dyDescent="0.2">
      <c r="S6676" s="28" t="s">
        <v>183</v>
      </c>
      <c r="T6676" s="5">
        <v>2009</v>
      </c>
      <c r="U6676" s="233">
        <v>39912</v>
      </c>
      <c r="V6676" s="233" t="str">
        <f t="shared" si="213"/>
        <v>0409</v>
      </c>
      <c r="W6676" s="4">
        <f t="shared" si="214"/>
        <v>2009</v>
      </c>
    </row>
    <row r="6677" spans="19:23" x14ac:dyDescent="0.2">
      <c r="S6677" s="28" t="s">
        <v>184</v>
      </c>
      <c r="T6677" s="5">
        <v>2009</v>
      </c>
      <c r="U6677" s="233">
        <v>39913</v>
      </c>
      <c r="V6677" s="233" t="str">
        <f t="shared" si="213"/>
        <v>0410</v>
      </c>
      <c r="W6677" s="4">
        <f t="shared" si="214"/>
        <v>2009</v>
      </c>
    </row>
    <row r="6678" spans="19:23" x14ac:dyDescent="0.2">
      <c r="S6678" s="28" t="s">
        <v>185</v>
      </c>
      <c r="T6678" s="5">
        <v>2009</v>
      </c>
      <c r="U6678" s="233">
        <v>39914</v>
      </c>
      <c r="V6678" s="233" t="str">
        <f t="shared" si="213"/>
        <v>0411</v>
      </c>
      <c r="W6678" s="4">
        <f t="shared" si="214"/>
        <v>2009</v>
      </c>
    </row>
    <row r="6679" spans="19:23" x14ac:dyDescent="0.2">
      <c r="S6679" s="28" t="s">
        <v>186</v>
      </c>
      <c r="T6679" s="5">
        <v>2009</v>
      </c>
      <c r="U6679" s="233">
        <v>39915</v>
      </c>
      <c r="V6679" s="233" t="str">
        <f t="shared" si="213"/>
        <v>0412</v>
      </c>
      <c r="W6679" s="4">
        <f t="shared" si="214"/>
        <v>2009</v>
      </c>
    </row>
    <row r="6680" spans="19:23" x14ac:dyDescent="0.2">
      <c r="S6680" s="28" t="s">
        <v>187</v>
      </c>
      <c r="T6680" s="5">
        <v>2009</v>
      </c>
      <c r="U6680" s="233">
        <v>39916</v>
      </c>
      <c r="V6680" s="233" t="str">
        <f t="shared" si="213"/>
        <v>0413</v>
      </c>
      <c r="W6680" s="4">
        <f t="shared" si="214"/>
        <v>2009</v>
      </c>
    </row>
    <row r="6681" spans="19:23" x14ac:dyDescent="0.2">
      <c r="S6681" s="28" t="s">
        <v>188</v>
      </c>
      <c r="T6681" s="5">
        <v>2009</v>
      </c>
      <c r="U6681" s="233">
        <v>39917</v>
      </c>
      <c r="V6681" s="233" t="str">
        <f t="shared" si="213"/>
        <v>0414</v>
      </c>
      <c r="W6681" s="4">
        <f t="shared" si="214"/>
        <v>2009</v>
      </c>
    </row>
    <row r="6682" spans="19:23" x14ac:dyDescent="0.2">
      <c r="S6682" s="28" t="s">
        <v>189</v>
      </c>
      <c r="T6682" s="5">
        <v>2009</v>
      </c>
      <c r="U6682" s="233">
        <v>39918</v>
      </c>
      <c r="V6682" s="233" t="str">
        <f t="shared" si="213"/>
        <v>0415</v>
      </c>
      <c r="W6682" s="4">
        <f t="shared" si="214"/>
        <v>2009</v>
      </c>
    </row>
    <row r="6683" spans="19:23" x14ac:dyDescent="0.2">
      <c r="S6683" s="28" t="s">
        <v>190</v>
      </c>
      <c r="T6683" s="5">
        <v>2009</v>
      </c>
      <c r="U6683" s="233">
        <v>39919</v>
      </c>
      <c r="V6683" s="233" t="str">
        <f t="shared" si="213"/>
        <v>0416</v>
      </c>
      <c r="W6683" s="4">
        <f t="shared" si="214"/>
        <v>2009</v>
      </c>
    </row>
    <row r="6684" spans="19:23" x14ac:dyDescent="0.2">
      <c r="S6684" s="28" t="s">
        <v>191</v>
      </c>
      <c r="T6684" s="5">
        <v>2009</v>
      </c>
      <c r="U6684" s="233">
        <v>39920</v>
      </c>
      <c r="V6684" s="233" t="str">
        <f t="shared" si="213"/>
        <v>0417</v>
      </c>
      <c r="W6684" s="4">
        <f t="shared" si="214"/>
        <v>2009</v>
      </c>
    </row>
    <row r="6685" spans="19:23" x14ac:dyDescent="0.2">
      <c r="S6685" s="28" t="s">
        <v>192</v>
      </c>
      <c r="T6685" s="5">
        <v>2009</v>
      </c>
      <c r="U6685" s="233">
        <v>39921</v>
      </c>
      <c r="V6685" s="233" t="str">
        <f t="shared" si="213"/>
        <v>0418</v>
      </c>
      <c r="W6685" s="4">
        <f t="shared" si="214"/>
        <v>2009</v>
      </c>
    </row>
    <row r="6686" spans="19:23" x14ac:dyDescent="0.2">
      <c r="S6686" s="28" t="s">
        <v>193</v>
      </c>
      <c r="T6686" s="5">
        <v>2009</v>
      </c>
      <c r="U6686" s="233">
        <v>39922</v>
      </c>
      <c r="V6686" s="233" t="str">
        <f t="shared" si="213"/>
        <v>0419</v>
      </c>
      <c r="W6686" s="4">
        <f t="shared" si="214"/>
        <v>2009</v>
      </c>
    </row>
    <row r="6687" spans="19:23" x14ac:dyDescent="0.2">
      <c r="S6687" s="28" t="s">
        <v>194</v>
      </c>
      <c r="T6687" s="5">
        <v>2009</v>
      </c>
      <c r="U6687" s="233">
        <v>39923</v>
      </c>
      <c r="V6687" s="233" t="str">
        <f t="shared" si="213"/>
        <v>0420</v>
      </c>
      <c r="W6687" s="4">
        <f t="shared" si="214"/>
        <v>2009</v>
      </c>
    </row>
    <row r="6688" spans="19:23" x14ac:dyDescent="0.2">
      <c r="S6688" s="28" t="s">
        <v>195</v>
      </c>
      <c r="T6688" s="5">
        <v>2009</v>
      </c>
      <c r="U6688" s="233">
        <v>39924</v>
      </c>
      <c r="V6688" s="233" t="str">
        <f t="shared" si="213"/>
        <v>0421</v>
      </c>
      <c r="W6688" s="4">
        <f t="shared" si="214"/>
        <v>2009</v>
      </c>
    </row>
    <row r="6689" spans="19:23" x14ac:dyDescent="0.2">
      <c r="S6689" s="28" t="s">
        <v>196</v>
      </c>
      <c r="T6689" s="5">
        <v>2009</v>
      </c>
      <c r="U6689" s="233">
        <v>39925</v>
      </c>
      <c r="V6689" s="233" t="str">
        <f t="shared" si="213"/>
        <v>0422</v>
      </c>
      <c r="W6689" s="4">
        <f t="shared" si="214"/>
        <v>2009</v>
      </c>
    </row>
    <row r="6690" spans="19:23" x14ac:dyDescent="0.2">
      <c r="S6690" s="28" t="s">
        <v>197</v>
      </c>
      <c r="T6690" s="5">
        <v>2009</v>
      </c>
      <c r="U6690" s="233">
        <v>39926</v>
      </c>
      <c r="V6690" s="233" t="str">
        <f t="shared" si="213"/>
        <v>0423</v>
      </c>
      <c r="W6690" s="4">
        <f t="shared" si="214"/>
        <v>2009</v>
      </c>
    </row>
    <row r="6691" spans="19:23" x14ac:dyDescent="0.2">
      <c r="S6691" s="28" t="s">
        <v>198</v>
      </c>
      <c r="T6691" s="5">
        <v>2009</v>
      </c>
      <c r="U6691" s="233">
        <v>39927</v>
      </c>
      <c r="V6691" s="233" t="str">
        <f t="shared" si="213"/>
        <v>0424</v>
      </c>
      <c r="W6691" s="4">
        <f t="shared" si="214"/>
        <v>2009</v>
      </c>
    </row>
    <row r="6692" spans="19:23" x14ac:dyDescent="0.2">
      <c r="S6692" s="28" t="s">
        <v>199</v>
      </c>
      <c r="T6692" s="5">
        <v>2009</v>
      </c>
      <c r="U6692" s="233">
        <v>39928</v>
      </c>
      <c r="V6692" s="233" t="str">
        <f t="shared" si="213"/>
        <v>0425</v>
      </c>
      <c r="W6692" s="4">
        <f t="shared" si="214"/>
        <v>2009</v>
      </c>
    </row>
    <row r="6693" spans="19:23" x14ac:dyDescent="0.2">
      <c r="S6693" s="28" t="s">
        <v>200</v>
      </c>
      <c r="T6693" s="5">
        <v>2009</v>
      </c>
      <c r="U6693" s="233">
        <v>39929</v>
      </c>
      <c r="V6693" s="233" t="str">
        <f t="shared" si="213"/>
        <v>0426</v>
      </c>
      <c r="W6693" s="4">
        <f t="shared" si="214"/>
        <v>2009</v>
      </c>
    </row>
    <row r="6694" spans="19:23" x14ac:dyDescent="0.2">
      <c r="S6694" s="28" t="s">
        <v>201</v>
      </c>
      <c r="T6694" s="5">
        <v>2009</v>
      </c>
      <c r="U6694" s="233">
        <v>39930</v>
      </c>
      <c r="V6694" s="233" t="str">
        <f t="shared" si="213"/>
        <v>0427</v>
      </c>
      <c r="W6694" s="4">
        <f t="shared" si="214"/>
        <v>2009</v>
      </c>
    </row>
    <row r="6695" spans="19:23" x14ac:dyDescent="0.2">
      <c r="S6695" s="28" t="s">
        <v>202</v>
      </c>
      <c r="T6695" s="5">
        <v>2009</v>
      </c>
      <c r="U6695" s="233">
        <v>39931</v>
      </c>
      <c r="V6695" s="233" t="str">
        <f t="shared" si="213"/>
        <v>0428</v>
      </c>
      <c r="W6695" s="4">
        <f t="shared" si="214"/>
        <v>2009</v>
      </c>
    </row>
    <row r="6696" spans="19:23" x14ac:dyDescent="0.2">
      <c r="S6696" s="28" t="s">
        <v>203</v>
      </c>
      <c r="T6696" s="5">
        <v>2009</v>
      </c>
      <c r="U6696" s="233">
        <v>39932</v>
      </c>
      <c r="V6696" s="233" t="str">
        <f t="shared" si="213"/>
        <v>0429</v>
      </c>
      <c r="W6696" s="4">
        <f t="shared" si="214"/>
        <v>2009</v>
      </c>
    </row>
    <row r="6697" spans="19:23" x14ac:dyDescent="0.2">
      <c r="S6697" s="28" t="s">
        <v>204</v>
      </c>
      <c r="T6697" s="5">
        <v>2009</v>
      </c>
      <c r="U6697" s="233">
        <v>39933</v>
      </c>
      <c r="V6697" s="233" t="str">
        <f t="shared" si="213"/>
        <v>0430</v>
      </c>
      <c r="W6697" s="4">
        <f t="shared" si="214"/>
        <v>2009</v>
      </c>
    </row>
    <row r="6698" spans="19:23" x14ac:dyDescent="0.2">
      <c r="S6698" s="28" t="s">
        <v>205</v>
      </c>
      <c r="T6698" s="5">
        <v>2009</v>
      </c>
      <c r="U6698" s="233">
        <v>39934</v>
      </c>
      <c r="V6698" s="233" t="str">
        <f t="shared" si="213"/>
        <v>0501</v>
      </c>
      <c r="W6698" s="4">
        <f t="shared" si="214"/>
        <v>2009</v>
      </c>
    </row>
    <row r="6699" spans="19:23" x14ac:dyDescent="0.2">
      <c r="S6699" s="28" t="s">
        <v>206</v>
      </c>
      <c r="T6699" s="5">
        <v>2009</v>
      </c>
      <c r="U6699" s="233">
        <v>39935</v>
      </c>
      <c r="V6699" s="233" t="str">
        <f t="shared" si="213"/>
        <v>0502</v>
      </c>
      <c r="W6699" s="4">
        <f t="shared" si="214"/>
        <v>2009</v>
      </c>
    </row>
    <row r="6700" spans="19:23" x14ac:dyDescent="0.2">
      <c r="S6700" s="28" t="s">
        <v>207</v>
      </c>
      <c r="T6700" s="5">
        <v>2009</v>
      </c>
      <c r="U6700" s="233">
        <v>39936</v>
      </c>
      <c r="V6700" s="233" t="str">
        <f t="shared" si="213"/>
        <v>0503</v>
      </c>
      <c r="W6700" s="4">
        <f t="shared" si="214"/>
        <v>2009</v>
      </c>
    </row>
    <row r="6701" spans="19:23" x14ac:dyDescent="0.2">
      <c r="S6701" s="28" t="s">
        <v>208</v>
      </c>
      <c r="T6701" s="5">
        <v>2009</v>
      </c>
      <c r="U6701" s="233">
        <v>39937</v>
      </c>
      <c r="V6701" s="233" t="str">
        <f t="shared" si="213"/>
        <v>0504</v>
      </c>
      <c r="W6701" s="4">
        <f t="shared" si="214"/>
        <v>2009</v>
      </c>
    </row>
    <row r="6702" spans="19:23" x14ac:dyDescent="0.2">
      <c r="S6702" s="28" t="s">
        <v>209</v>
      </c>
      <c r="T6702" s="5">
        <v>2009</v>
      </c>
      <c r="U6702" s="233">
        <v>39938</v>
      </c>
      <c r="V6702" s="233" t="str">
        <f t="shared" si="213"/>
        <v>0505</v>
      </c>
      <c r="W6702" s="4">
        <f t="shared" si="214"/>
        <v>2009</v>
      </c>
    </row>
    <row r="6703" spans="19:23" x14ac:dyDescent="0.2">
      <c r="S6703" s="28" t="s">
        <v>210</v>
      </c>
      <c r="T6703" s="5">
        <v>2009</v>
      </c>
      <c r="U6703" s="233">
        <v>39939</v>
      </c>
      <c r="V6703" s="233" t="str">
        <f t="shared" si="213"/>
        <v>0506</v>
      </c>
      <c r="W6703" s="4">
        <f t="shared" si="214"/>
        <v>2009</v>
      </c>
    </row>
    <row r="6704" spans="19:23" x14ac:dyDescent="0.2">
      <c r="S6704" s="28" t="s">
        <v>211</v>
      </c>
      <c r="T6704" s="5">
        <v>2009</v>
      </c>
      <c r="U6704" s="233">
        <v>39940</v>
      </c>
      <c r="V6704" s="233" t="str">
        <f t="shared" si="213"/>
        <v>0507</v>
      </c>
      <c r="W6704" s="4">
        <f t="shared" si="214"/>
        <v>2009</v>
      </c>
    </row>
    <row r="6705" spans="19:23" x14ac:dyDescent="0.2">
      <c r="S6705" s="28" t="s">
        <v>212</v>
      </c>
      <c r="T6705" s="5">
        <v>2009</v>
      </c>
      <c r="U6705" s="233">
        <v>39941</v>
      </c>
      <c r="V6705" s="233" t="str">
        <f t="shared" si="213"/>
        <v>0508</v>
      </c>
      <c r="W6705" s="4">
        <f t="shared" si="214"/>
        <v>2009</v>
      </c>
    </row>
    <row r="6706" spans="19:23" x14ac:dyDescent="0.2">
      <c r="S6706" s="28" t="s">
        <v>213</v>
      </c>
      <c r="T6706" s="5">
        <v>2009</v>
      </c>
      <c r="U6706" s="233">
        <v>39942</v>
      </c>
      <c r="V6706" s="233" t="str">
        <f t="shared" si="213"/>
        <v>0509</v>
      </c>
      <c r="W6706" s="4">
        <f t="shared" si="214"/>
        <v>2009</v>
      </c>
    </row>
    <row r="6707" spans="19:23" x14ac:dyDescent="0.2">
      <c r="S6707" s="28" t="s">
        <v>214</v>
      </c>
      <c r="T6707" s="5">
        <v>2009</v>
      </c>
      <c r="U6707" s="233">
        <v>39943</v>
      </c>
      <c r="V6707" s="233" t="str">
        <f t="shared" si="213"/>
        <v>0510</v>
      </c>
      <c r="W6707" s="4">
        <f t="shared" si="214"/>
        <v>2009</v>
      </c>
    </row>
    <row r="6708" spans="19:23" x14ac:dyDescent="0.2">
      <c r="S6708" s="28" t="s">
        <v>215</v>
      </c>
      <c r="T6708" s="5">
        <v>2009</v>
      </c>
      <c r="U6708" s="233">
        <v>39944</v>
      </c>
      <c r="V6708" s="233" t="str">
        <f t="shared" si="213"/>
        <v>0511</v>
      </c>
      <c r="W6708" s="4">
        <f t="shared" si="214"/>
        <v>2009</v>
      </c>
    </row>
    <row r="6709" spans="19:23" x14ac:dyDescent="0.2">
      <c r="S6709" s="28" t="s">
        <v>216</v>
      </c>
      <c r="T6709" s="5">
        <v>2009</v>
      </c>
      <c r="U6709" s="233">
        <v>39945</v>
      </c>
      <c r="V6709" s="233" t="str">
        <f t="shared" si="213"/>
        <v>0512</v>
      </c>
      <c r="W6709" s="4">
        <f t="shared" si="214"/>
        <v>2009</v>
      </c>
    </row>
    <row r="6710" spans="19:23" x14ac:dyDescent="0.2">
      <c r="S6710" s="28" t="s">
        <v>217</v>
      </c>
      <c r="T6710" s="5">
        <v>2009</v>
      </c>
      <c r="U6710" s="233">
        <v>39946</v>
      </c>
      <c r="V6710" s="233" t="str">
        <f t="shared" si="213"/>
        <v>0513</v>
      </c>
      <c r="W6710" s="4">
        <f t="shared" si="214"/>
        <v>2009</v>
      </c>
    </row>
    <row r="6711" spans="19:23" x14ac:dyDescent="0.2">
      <c r="S6711" s="28" t="s">
        <v>218</v>
      </c>
      <c r="T6711" s="5">
        <v>2009</v>
      </c>
      <c r="U6711" s="233">
        <v>39947</v>
      </c>
      <c r="V6711" s="233" t="str">
        <f t="shared" si="213"/>
        <v>0514</v>
      </c>
      <c r="W6711" s="4">
        <f t="shared" si="214"/>
        <v>2009</v>
      </c>
    </row>
    <row r="6712" spans="19:23" x14ac:dyDescent="0.2">
      <c r="S6712" s="28" t="s">
        <v>219</v>
      </c>
      <c r="T6712" s="5">
        <v>2009</v>
      </c>
      <c r="U6712" s="233">
        <v>39948</v>
      </c>
      <c r="V6712" s="233" t="str">
        <f t="shared" si="213"/>
        <v>0515</v>
      </c>
      <c r="W6712" s="4">
        <f t="shared" si="214"/>
        <v>2009</v>
      </c>
    </row>
    <row r="6713" spans="19:23" x14ac:dyDescent="0.2">
      <c r="S6713" s="28" t="s">
        <v>220</v>
      </c>
      <c r="T6713" s="5">
        <v>2009</v>
      </c>
      <c r="U6713" s="233">
        <v>39949</v>
      </c>
      <c r="V6713" s="233" t="str">
        <f t="shared" si="213"/>
        <v>0516</v>
      </c>
      <c r="W6713" s="4">
        <f t="shared" si="214"/>
        <v>2009</v>
      </c>
    </row>
    <row r="6714" spans="19:23" x14ac:dyDescent="0.2">
      <c r="S6714" s="28" t="s">
        <v>221</v>
      </c>
      <c r="T6714" s="5">
        <v>2009</v>
      </c>
      <c r="U6714" s="233">
        <v>39950</v>
      </c>
      <c r="V6714" s="233" t="str">
        <f t="shared" si="213"/>
        <v>0517</v>
      </c>
      <c r="W6714" s="4">
        <f t="shared" si="214"/>
        <v>2009</v>
      </c>
    </row>
    <row r="6715" spans="19:23" x14ac:dyDescent="0.2">
      <c r="S6715" s="28" t="s">
        <v>222</v>
      </c>
      <c r="T6715" s="5">
        <v>2009</v>
      </c>
      <c r="U6715" s="233">
        <v>39951</v>
      </c>
      <c r="V6715" s="233" t="str">
        <f t="shared" si="213"/>
        <v>0518</v>
      </c>
      <c r="W6715" s="4">
        <f t="shared" si="214"/>
        <v>2009</v>
      </c>
    </row>
    <row r="6716" spans="19:23" x14ac:dyDescent="0.2">
      <c r="S6716" s="28" t="s">
        <v>223</v>
      </c>
      <c r="T6716" s="5">
        <v>2009</v>
      </c>
      <c r="U6716" s="233">
        <v>39952</v>
      </c>
      <c r="V6716" s="233" t="str">
        <f t="shared" si="213"/>
        <v>0519</v>
      </c>
      <c r="W6716" s="4">
        <f t="shared" si="214"/>
        <v>2009</v>
      </c>
    </row>
    <row r="6717" spans="19:23" x14ac:dyDescent="0.2">
      <c r="S6717" s="28" t="s">
        <v>224</v>
      </c>
      <c r="T6717" s="5">
        <v>2009</v>
      </c>
      <c r="U6717" s="233">
        <v>39953</v>
      </c>
      <c r="V6717" s="233" t="str">
        <f t="shared" si="213"/>
        <v>0520</v>
      </c>
      <c r="W6717" s="4">
        <f t="shared" si="214"/>
        <v>2009</v>
      </c>
    </row>
    <row r="6718" spans="19:23" x14ac:dyDescent="0.2">
      <c r="S6718" s="28" t="s">
        <v>225</v>
      </c>
      <c r="T6718" s="5">
        <v>2009</v>
      </c>
      <c r="U6718" s="233">
        <v>39954</v>
      </c>
      <c r="V6718" s="233" t="str">
        <f t="shared" si="213"/>
        <v>0521</v>
      </c>
      <c r="W6718" s="4">
        <f t="shared" si="214"/>
        <v>2009</v>
      </c>
    </row>
    <row r="6719" spans="19:23" x14ac:dyDescent="0.2">
      <c r="S6719" s="28" t="s">
        <v>226</v>
      </c>
      <c r="T6719" s="5">
        <v>2009</v>
      </c>
      <c r="U6719" s="233">
        <v>39955</v>
      </c>
      <c r="V6719" s="233" t="str">
        <f t="shared" si="213"/>
        <v>0522</v>
      </c>
      <c r="W6719" s="4">
        <f t="shared" si="214"/>
        <v>2009</v>
      </c>
    </row>
    <row r="6720" spans="19:23" x14ac:dyDescent="0.2">
      <c r="S6720" s="28" t="s">
        <v>227</v>
      </c>
      <c r="T6720" s="5">
        <v>2009</v>
      </c>
      <c r="U6720" s="233">
        <v>39956</v>
      </c>
      <c r="V6720" s="233" t="str">
        <f t="shared" si="213"/>
        <v>0523</v>
      </c>
      <c r="W6720" s="4">
        <f t="shared" si="214"/>
        <v>2009</v>
      </c>
    </row>
    <row r="6721" spans="19:23" x14ac:dyDescent="0.2">
      <c r="S6721" s="28" t="s">
        <v>228</v>
      </c>
      <c r="T6721" s="5">
        <v>2009</v>
      </c>
      <c r="U6721" s="233">
        <v>39957</v>
      </c>
      <c r="V6721" s="233" t="str">
        <f t="shared" si="213"/>
        <v>0524</v>
      </c>
      <c r="W6721" s="4">
        <f t="shared" si="214"/>
        <v>2009</v>
      </c>
    </row>
    <row r="6722" spans="19:23" x14ac:dyDescent="0.2">
      <c r="S6722" s="28" t="s">
        <v>229</v>
      </c>
      <c r="T6722" s="5">
        <v>2009</v>
      </c>
      <c r="U6722" s="233">
        <v>39958</v>
      </c>
      <c r="V6722" s="233" t="str">
        <f t="shared" si="213"/>
        <v>0525</v>
      </c>
      <c r="W6722" s="4">
        <f t="shared" si="214"/>
        <v>2009</v>
      </c>
    </row>
    <row r="6723" spans="19:23" x14ac:dyDescent="0.2">
      <c r="S6723" s="28" t="s">
        <v>230</v>
      </c>
      <c r="T6723" s="5">
        <v>2009</v>
      </c>
      <c r="U6723" s="233">
        <v>39959</v>
      </c>
      <c r="V6723" s="233" t="str">
        <f t="shared" si="213"/>
        <v>0526</v>
      </c>
      <c r="W6723" s="4">
        <f t="shared" si="214"/>
        <v>2009</v>
      </c>
    </row>
    <row r="6724" spans="19:23" x14ac:dyDescent="0.2">
      <c r="S6724" s="28" t="s">
        <v>231</v>
      </c>
      <c r="T6724" s="5">
        <v>2009</v>
      </c>
      <c r="U6724" s="233">
        <v>39960</v>
      </c>
      <c r="V6724" s="233" t="str">
        <f t="shared" ref="V6724:V6787" si="215">TEXT(MONTH(U6724),"00") &amp;TEXT(DAY(U6724),"00")</f>
        <v>0527</v>
      </c>
      <c r="W6724" s="4">
        <f t="shared" ref="W6724:W6787" si="216">YEAR(U6724)</f>
        <v>2009</v>
      </c>
    </row>
    <row r="6725" spans="19:23" x14ac:dyDescent="0.2">
      <c r="S6725" s="28" t="s">
        <v>232</v>
      </c>
      <c r="T6725" s="5">
        <v>2009</v>
      </c>
      <c r="U6725" s="233">
        <v>39961</v>
      </c>
      <c r="V6725" s="233" t="str">
        <f t="shared" si="215"/>
        <v>0528</v>
      </c>
      <c r="W6725" s="4">
        <f t="shared" si="216"/>
        <v>2009</v>
      </c>
    </row>
    <row r="6726" spans="19:23" x14ac:dyDescent="0.2">
      <c r="S6726" s="28" t="s">
        <v>233</v>
      </c>
      <c r="T6726" s="5">
        <v>2009</v>
      </c>
      <c r="U6726" s="233">
        <v>39962</v>
      </c>
      <c r="V6726" s="233" t="str">
        <f t="shared" si="215"/>
        <v>0529</v>
      </c>
      <c r="W6726" s="4">
        <f t="shared" si="216"/>
        <v>2009</v>
      </c>
    </row>
    <row r="6727" spans="19:23" x14ac:dyDescent="0.2">
      <c r="S6727" s="28" t="s">
        <v>234</v>
      </c>
      <c r="T6727" s="5">
        <v>2009</v>
      </c>
      <c r="U6727" s="233">
        <v>39963</v>
      </c>
      <c r="V6727" s="233" t="str">
        <f t="shared" si="215"/>
        <v>0530</v>
      </c>
      <c r="W6727" s="4">
        <f t="shared" si="216"/>
        <v>2009</v>
      </c>
    </row>
    <row r="6728" spans="19:23" x14ac:dyDescent="0.2">
      <c r="S6728" s="28" t="s">
        <v>235</v>
      </c>
      <c r="T6728" s="5">
        <v>2009</v>
      </c>
      <c r="U6728" s="233">
        <v>39964</v>
      </c>
      <c r="V6728" s="233" t="str">
        <f t="shared" si="215"/>
        <v>0531</v>
      </c>
      <c r="W6728" s="4">
        <f t="shared" si="216"/>
        <v>2009</v>
      </c>
    </row>
    <row r="6729" spans="19:23" x14ac:dyDescent="0.2">
      <c r="S6729" s="28" t="s">
        <v>236</v>
      </c>
      <c r="T6729" s="5">
        <v>2009</v>
      </c>
      <c r="U6729" s="233">
        <v>39965</v>
      </c>
      <c r="V6729" s="233" t="str">
        <f t="shared" si="215"/>
        <v>0601</v>
      </c>
      <c r="W6729" s="4">
        <f t="shared" si="216"/>
        <v>2009</v>
      </c>
    </row>
    <row r="6730" spans="19:23" x14ac:dyDescent="0.2">
      <c r="S6730" s="28" t="s">
        <v>237</v>
      </c>
      <c r="T6730" s="5">
        <v>2009</v>
      </c>
      <c r="U6730" s="233">
        <v>39966</v>
      </c>
      <c r="V6730" s="233" t="str">
        <f t="shared" si="215"/>
        <v>0602</v>
      </c>
      <c r="W6730" s="4">
        <f t="shared" si="216"/>
        <v>2009</v>
      </c>
    </row>
    <row r="6731" spans="19:23" x14ac:dyDescent="0.2">
      <c r="S6731" s="28" t="s">
        <v>238</v>
      </c>
      <c r="T6731" s="5">
        <v>2009</v>
      </c>
      <c r="U6731" s="233">
        <v>39967</v>
      </c>
      <c r="V6731" s="233" t="str">
        <f t="shared" si="215"/>
        <v>0603</v>
      </c>
      <c r="W6731" s="4">
        <f t="shared" si="216"/>
        <v>2009</v>
      </c>
    </row>
    <row r="6732" spans="19:23" x14ac:dyDescent="0.2">
      <c r="S6732" s="28" t="s">
        <v>239</v>
      </c>
      <c r="T6732" s="5">
        <v>2009</v>
      </c>
      <c r="U6732" s="233">
        <v>39968</v>
      </c>
      <c r="V6732" s="233" t="str">
        <f t="shared" si="215"/>
        <v>0604</v>
      </c>
      <c r="W6732" s="4">
        <f t="shared" si="216"/>
        <v>2009</v>
      </c>
    </row>
    <row r="6733" spans="19:23" x14ac:dyDescent="0.2">
      <c r="S6733" s="28" t="s">
        <v>240</v>
      </c>
      <c r="T6733" s="5">
        <v>2009</v>
      </c>
      <c r="U6733" s="233">
        <v>39969</v>
      </c>
      <c r="V6733" s="233" t="str">
        <f t="shared" si="215"/>
        <v>0605</v>
      </c>
      <c r="W6733" s="4">
        <f t="shared" si="216"/>
        <v>2009</v>
      </c>
    </row>
    <row r="6734" spans="19:23" x14ac:dyDescent="0.2">
      <c r="S6734" s="28" t="s">
        <v>241</v>
      </c>
      <c r="T6734" s="5">
        <v>2009</v>
      </c>
      <c r="U6734" s="233">
        <v>39970</v>
      </c>
      <c r="V6734" s="233" t="str">
        <f t="shared" si="215"/>
        <v>0606</v>
      </c>
      <c r="W6734" s="4">
        <f t="shared" si="216"/>
        <v>2009</v>
      </c>
    </row>
    <row r="6735" spans="19:23" x14ac:dyDescent="0.2">
      <c r="S6735" s="28" t="s">
        <v>242</v>
      </c>
      <c r="T6735" s="5">
        <v>2009</v>
      </c>
      <c r="U6735" s="233">
        <v>39971</v>
      </c>
      <c r="V6735" s="233" t="str">
        <f t="shared" si="215"/>
        <v>0607</v>
      </c>
      <c r="W6735" s="4">
        <f t="shared" si="216"/>
        <v>2009</v>
      </c>
    </row>
    <row r="6736" spans="19:23" x14ac:dyDescent="0.2">
      <c r="S6736" s="28" t="s">
        <v>243</v>
      </c>
      <c r="T6736" s="5">
        <v>2009</v>
      </c>
      <c r="U6736" s="233">
        <v>39972</v>
      </c>
      <c r="V6736" s="233" t="str">
        <f t="shared" si="215"/>
        <v>0608</v>
      </c>
      <c r="W6736" s="4">
        <f t="shared" si="216"/>
        <v>2009</v>
      </c>
    </row>
    <row r="6737" spans="19:23" x14ac:dyDescent="0.2">
      <c r="S6737" s="28" t="s">
        <v>244</v>
      </c>
      <c r="T6737" s="5">
        <v>2009</v>
      </c>
      <c r="U6737" s="233">
        <v>39973</v>
      </c>
      <c r="V6737" s="233" t="str">
        <f t="shared" si="215"/>
        <v>0609</v>
      </c>
      <c r="W6737" s="4">
        <f t="shared" si="216"/>
        <v>2009</v>
      </c>
    </row>
    <row r="6738" spans="19:23" x14ac:dyDescent="0.2">
      <c r="S6738" s="28" t="s">
        <v>245</v>
      </c>
      <c r="T6738" s="5">
        <v>2009</v>
      </c>
      <c r="U6738" s="233">
        <v>39974</v>
      </c>
      <c r="V6738" s="233" t="str">
        <f t="shared" si="215"/>
        <v>0610</v>
      </c>
      <c r="W6738" s="4">
        <f t="shared" si="216"/>
        <v>2009</v>
      </c>
    </row>
    <row r="6739" spans="19:23" x14ac:dyDescent="0.2">
      <c r="S6739" s="28" t="s">
        <v>246</v>
      </c>
      <c r="T6739" s="5">
        <v>2009</v>
      </c>
      <c r="U6739" s="233">
        <v>39975</v>
      </c>
      <c r="V6739" s="233" t="str">
        <f t="shared" si="215"/>
        <v>0611</v>
      </c>
      <c r="W6739" s="4">
        <f t="shared" si="216"/>
        <v>2009</v>
      </c>
    </row>
    <row r="6740" spans="19:23" x14ac:dyDescent="0.2">
      <c r="S6740" s="28" t="s">
        <v>247</v>
      </c>
      <c r="T6740" s="5">
        <v>2009</v>
      </c>
      <c r="U6740" s="233">
        <v>39976</v>
      </c>
      <c r="V6740" s="233" t="str">
        <f t="shared" si="215"/>
        <v>0612</v>
      </c>
      <c r="W6740" s="4">
        <f t="shared" si="216"/>
        <v>2009</v>
      </c>
    </row>
    <row r="6741" spans="19:23" x14ac:dyDescent="0.2">
      <c r="S6741" s="28" t="s">
        <v>248</v>
      </c>
      <c r="T6741" s="5">
        <v>2009</v>
      </c>
      <c r="U6741" s="233">
        <v>39977</v>
      </c>
      <c r="V6741" s="233" t="str">
        <f t="shared" si="215"/>
        <v>0613</v>
      </c>
      <c r="W6741" s="4">
        <f t="shared" si="216"/>
        <v>2009</v>
      </c>
    </row>
    <row r="6742" spans="19:23" x14ac:dyDescent="0.2">
      <c r="S6742" s="28" t="s">
        <v>249</v>
      </c>
      <c r="T6742" s="5">
        <v>2009</v>
      </c>
      <c r="U6742" s="233">
        <v>39978</v>
      </c>
      <c r="V6742" s="233" t="str">
        <f t="shared" si="215"/>
        <v>0614</v>
      </c>
      <c r="W6742" s="4">
        <f t="shared" si="216"/>
        <v>2009</v>
      </c>
    </row>
    <row r="6743" spans="19:23" x14ac:dyDescent="0.2">
      <c r="S6743" s="28" t="s">
        <v>250</v>
      </c>
      <c r="T6743" s="5">
        <v>2009</v>
      </c>
      <c r="U6743" s="233">
        <v>39979</v>
      </c>
      <c r="V6743" s="233" t="str">
        <f t="shared" si="215"/>
        <v>0615</v>
      </c>
      <c r="W6743" s="4">
        <f t="shared" si="216"/>
        <v>2009</v>
      </c>
    </row>
    <row r="6744" spans="19:23" x14ac:dyDescent="0.2">
      <c r="S6744" s="28" t="s">
        <v>251</v>
      </c>
      <c r="T6744" s="5">
        <v>2009</v>
      </c>
      <c r="U6744" s="233">
        <v>39980</v>
      </c>
      <c r="V6744" s="233" t="str">
        <f t="shared" si="215"/>
        <v>0616</v>
      </c>
      <c r="W6744" s="4">
        <f t="shared" si="216"/>
        <v>2009</v>
      </c>
    </row>
    <row r="6745" spans="19:23" x14ac:dyDescent="0.2">
      <c r="S6745" s="28" t="s">
        <v>252</v>
      </c>
      <c r="T6745" s="5">
        <v>2009</v>
      </c>
      <c r="U6745" s="233">
        <v>39981</v>
      </c>
      <c r="V6745" s="233" t="str">
        <f t="shared" si="215"/>
        <v>0617</v>
      </c>
      <c r="W6745" s="4">
        <f t="shared" si="216"/>
        <v>2009</v>
      </c>
    </row>
    <row r="6746" spans="19:23" x14ac:dyDescent="0.2">
      <c r="S6746" s="28" t="s">
        <v>253</v>
      </c>
      <c r="T6746" s="5">
        <v>2009</v>
      </c>
      <c r="U6746" s="233">
        <v>39982</v>
      </c>
      <c r="V6746" s="233" t="str">
        <f t="shared" si="215"/>
        <v>0618</v>
      </c>
      <c r="W6746" s="4">
        <f t="shared" si="216"/>
        <v>2009</v>
      </c>
    </row>
    <row r="6747" spans="19:23" x14ac:dyDescent="0.2">
      <c r="S6747" s="28" t="s">
        <v>254</v>
      </c>
      <c r="T6747" s="5">
        <v>2009</v>
      </c>
      <c r="U6747" s="233">
        <v>39983</v>
      </c>
      <c r="V6747" s="233" t="str">
        <f t="shared" si="215"/>
        <v>0619</v>
      </c>
      <c r="W6747" s="4">
        <f t="shared" si="216"/>
        <v>2009</v>
      </c>
    </row>
    <row r="6748" spans="19:23" x14ac:dyDescent="0.2">
      <c r="S6748" s="28" t="s">
        <v>255</v>
      </c>
      <c r="T6748" s="5">
        <v>2009</v>
      </c>
      <c r="U6748" s="233">
        <v>39984</v>
      </c>
      <c r="V6748" s="233" t="str">
        <f t="shared" si="215"/>
        <v>0620</v>
      </c>
      <c r="W6748" s="4">
        <f t="shared" si="216"/>
        <v>2009</v>
      </c>
    </row>
    <row r="6749" spans="19:23" x14ac:dyDescent="0.2">
      <c r="S6749" s="28" t="s">
        <v>256</v>
      </c>
      <c r="T6749" s="5">
        <v>2009</v>
      </c>
      <c r="U6749" s="233">
        <v>39985</v>
      </c>
      <c r="V6749" s="233" t="str">
        <f t="shared" si="215"/>
        <v>0621</v>
      </c>
      <c r="W6749" s="4">
        <f t="shared" si="216"/>
        <v>2009</v>
      </c>
    </row>
    <row r="6750" spans="19:23" x14ac:dyDescent="0.2">
      <c r="S6750" s="28" t="s">
        <v>257</v>
      </c>
      <c r="T6750" s="5">
        <v>2009</v>
      </c>
      <c r="U6750" s="233">
        <v>39986</v>
      </c>
      <c r="V6750" s="233" t="str">
        <f t="shared" si="215"/>
        <v>0622</v>
      </c>
      <c r="W6750" s="4">
        <f t="shared" si="216"/>
        <v>2009</v>
      </c>
    </row>
    <row r="6751" spans="19:23" x14ac:dyDescent="0.2">
      <c r="S6751" s="28" t="s">
        <v>258</v>
      </c>
      <c r="T6751" s="5">
        <v>2009</v>
      </c>
      <c r="U6751" s="233">
        <v>39987</v>
      </c>
      <c r="V6751" s="233" t="str">
        <f t="shared" si="215"/>
        <v>0623</v>
      </c>
      <c r="W6751" s="4">
        <f t="shared" si="216"/>
        <v>2009</v>
      </c>
    </row>
    <row r="6752" spans="19:23" x14ac:dyDescent="0.2">
      <c r="S6752" s="28" t="s">
        <v>259</v>
      </c>
      <c r="T6752" s="5">
        <v>2009</v>
      </c>
      <c r="U6752" s="233">
        <v>39988</v>
      </c>
      <c r="V6752" s="233" t="str">
        <f t="shared" si="215"/>
        <v>0624</v>
      </c>
      <c r="W6752" s="4">
        <f t="shared" si="216"/>
        <v>2009</v>
      </c>
    </row>
    <row r="6753" spans="19:23" x14ac:dyDescent="0.2">
      <c r="S6753" s="28" t="s">
        <v>260</v>
      </c>
      <c r="T6753" s="5">
        <v>2009</v>
      </c>
      <c r="U6753" s="233">
        <v>39989</v>
      </c>
      <c r="V6753" s="233" t="str">
        <f t="shared" si="215"/>
        <v>0625</v>
      </c>
      <c r="W6753" s="4">
        <f t="shared" si="216"/>
        <v>2009</v>
      </c>
    </row>
    <row r="6754" spans="19:23" x14ac:dyDescent="0.2">
      <c r="S6754" s="28" t="s">
        <v>261</v>
      </c>
      <c r="T6754" s="5">
        <v>2009</v>
      </c>
      <c r="U6754" s="233">
        <v>39990</v>
      </c>
      <c r="V6754" s="233" t="str">
        <f t="shared" si="215"/>
        <v>0626</v>
      </c>
      <c r="W6754" s="4">
        <f t="shared" si="216"/>
        <v>2009</v>
      </c>
    </row>
    <row r="6755" spans="19:23" x14ac:dyDescent="0.2">
      <c r="S6755" s="28" t="s">
        <v>262</v>
      </c>
      <c r="T6755" s="5">
        <v>2009</v>
      </c>
      <c r="U6755" s="233">
        <v>39991</v>
      </c>
      <c r="V6755" s="233" t="str">
        <f t="shared" si="215"/>
        <v>0627</v>
      </c>
      <c r="W6755" s="4">
        <f t="shared" si="216"/>
        <v>2009</v>
      </c>
    </row>
    <row r="6756" spans="19:23" x14ac:dyDescent="0.2">
      <c r="S6756" s="28" t="s">
        <v>263</v>
      </c>
      <c r="T6756" s="5">
        <v>2009</v>
      </c>
      <c r="U6756" s="233">
        <v>39992</v>
      </c>
      <c r="V6756" s="233" t="str">
        <f t="shared" si="215"/>
        <v>0628</v>
      </c>
      <c r="W6756" s="4">
        <f t="shared" si="216"/>
        <v>2009</v>
      </c>
    </row>
    <row r="6757" spans="19:23" x14ac:dyDescent="0.2">
      <c r="S6757" s="28" t="s">
        <v>264</v>
      </c>
      <c r="T6757" s="5">
        <v>2009</v>
      </c>
      <c r="U6757" s="233">
        <v>39993</v>
      </c>
      <c r="V6757" s="233" t="str">
        <f t="shared" si="215"/>
        <v>0629</v>
      </c>
      <c r="W6757" s="4">
        <f t="shared" si="216"/>
        <v>2009</v>
      </c>
    </row>
    <row r="6758" spans="19:23" x14ac:dyDescent="0.2">
      <c r="S6758" s="28" t="s">
        <v>265</v>
      </c>
      <c r="T6758" s="5">
        <v>2009</v>
      </c>
      <c r="U6758" s="233">
        <v>39994</v>
      </c>
      <c r="V6758" s="233" t="str">
        <f t="shared" si="215"/>
        <v>0630</v>
      </c>
      <c r="W6758" s="4">
        <f t="shared" si="216"/>
        <v>2009</v>
      </c>
    </row>
    <row r="6759" spans="19:23" x14ac:dyDescent="0.2">
      <c r="S6759" s="28" t="s">
        <v>266</v>
      </c>
      <c r="T6759" s="5">
        <v>2009</v>
      </c>
      <c r="U6759" s="233">
        <v>39995</v>
      </c>
      <c r="V6759" s="233" t="str">
        <f t="shared" si="215"/>
        <v>0701</v>
      </c>
      <c r="W6759" s="4">
        <f t="shared" si="216"/>
        <v>2009</v>
      </c>
    </row>
    <row r="6760" spans="19:23" x14ac:dyDescent="0.2">
      <c r="S6760" s="28" t="s">
        <v>267</v>
      </c>
      <c r="T6760" s="5">
        <v>2009</v>
      </c>
      <c r="U6760" s="233">
        <v>39996</v>
      </c>
      <c r="V6760" s="233" t="str">
        <f t="shared" si="215"/>
        <v>0702</v>
      </c>
      <c r="W6760" s="4">
        <f t="shared" si="216"/>
        <v>2009</v>
      </c>
    </row>
    <row r="6761" spans="19:23" x14ac:dyDescent="0.2">
      <c r="S6761" s="28" t="s">
        <v>268</v>
      </c>
      <c r="T6761" s="5">
        <v>2009</v>
      </c>
      <c r="U6761" s="233">
        <v>39997</v>
      </c>
      <c r="V6761" s="233" t="str">
        <f t="shared" si="215"/>
        <v>0703</v>
      </c>
      <c r="W6761" s="4">
        <f t="shared" si="216"/>
        <v>2009</v>
      </c>
    </row>
    <row r="6762" spans="19:23" x14ac:dyDescent="0.2">
      <c r="S6762" s="28" t="s">
        <v>269</v>
      </c>
      <c r="T6762" s="5">
        <v>2009</v>
      </c>
      <c r="U6762" s="233">
        <v>39998</v>
      </c>
      <c r="V6762" s="233" t="str">
        <f t="shared" si="215"/>
        <v>0704</v>
      </c>
      <c r="W6762" s="4">
        <f t="shared" si="216"/>
        <v>2009</v>
      </c>
    </row>
    <row r="6763" spans="19:23" x14ac:dyDescent="0.2">
      <c r="S6763" s="28" t="s">
        <v>270</v>
      </c>
      <c r="T6763" s="5">
        <v>2009</v>
      </c>
      <c r="U6763" s="233">
        <v>39999</v>
      </c>
      <c r="V6763" s="233" t="str">
        <f t="shared" si="215"/>
        <v>0705</v>
      </c>
      <c r="W6763" s="4">
        <f t="shared" si="216"/>
        <v>2009</v>
      </c>
    </row>
    <row r="6764" spans="19:23" x14ac:dyDescent="0.2">
      <c r="S6764" s="28" t="s">
        <v>271</v>
      </c>
      <c r="T6764" s="5">
        <v>2009</v>
      </c>
      <c r="U6764" s="233">
        <v>40000</v>
      </c>
      <c r="V6764" s="233" t="str">
        <f t="shared" si="215"/>
        <v>0706</v>
      </c>
      <c r="W6764" s="4">
        <f t="shared" si="216"/>
        <v>2009</v>
      </c>
    </row>
    <row r="6765" spans="19:23" x14ac:dyDescent="0.2">
      <c r="S6765" s="28" t="s">
        <v>272</v>
      </c>
      <c r="T6765" s="5">
        <v>2009</v>
      </c>
      <c r="U6765" s="233">
        <v>40001</v>
      </c>
      <c r="V6765" s="233" t="str">
        <f t="shared" si="215"/>
        <v>0707</v>
      </c>
      <c r="W6765" s="4">
        <f t="shared" si="216"/>
        <v>2009</v>
      </c>
    </row>
    <row r="6766" spans="19:23" x14ac:dyDescent="0.2">
      <c r="S6766" s="28" t="s">
        <v>273</v>
      </c>
      <c r="T6766" s="5">
        <v>2009</v>
      </c>
      <c r="U6766" s="233">
        <v>40002</v>
      </c>
      <c r="V6766" s="233" t="str">
        <f t="shared" si="215"/>
        <v>0708</v>
      </c>
      <c r="W6766" s="4">
        <f t="shared" si="216"/>
        <v>2009</v>
      </c>
    </row>
    <row r="6767" spans="19:23" x14ac:dyDescent="0.2">
      <c r="S6767" s="28" t="s">
        <v>274</v>
      </c>
      <c r="T6767" s="5">
        <v>2009</v>
      </c>
      <c r="U6767" s="233">
        <v>40003</v>
      </c>
      <c r="V6767" s="233" t="str">
        <f t="shared" si="215"/>
        <v>0709</v>
      </c>
      <c r="W6767" s="4">
        <f t="shared" si="216"/>
        <v>2009</v>
      </c>
    </row>
    <row r="6768" spans="19:23" x14ac:dyDescent="0.2">
      <c r="S6768" s="28" t="s">
        <v>275</v>
      </c>
      <c r="T6768" s="5">
        <v>2009</v>
      </c>
      <c r="U6768" s="233">
        <v>40004</v>
      </c>
      <c r="V6768" s="233" t="str">
        <f t="shared" si="215"/>
        <v>0710</v>
      </c>
      <c r="W6768" s="4">
        <f t="shared" si="216"/>
        <v>2009</v>
      </c>
    </row>
    <row r="6769" spans="19:23" x14ac:dyDescent="0.2">
      <c r="S6769" s="28" t="s">
        <v>276</v>
      </c>
      <c r="T6769" s="5">
        <v>2009</v>
      </c>
      <c r="U6769" s="233">
        <v>40005</v>
      </c>
      <c r="V6769" s="233" t="str">
        <f t="shared" si="215"/>
        <v>0711</v>
      </c>
      <c r="W6769" s="4">
        <f t="shared" si="216"/>
        <v>2009</v>
      </c>
    </row>
    <row r="6770" spans="19:23" x14ac:dyDescent="0.2">
      <c r="S6770" s="28" t="s">
        <v>277</v>
      </c>
      <c r="T6770" s="5">
        <v>2009</v>
      </c>
      <c r="U6770" s="233">
        <v>40006</v>
      </c>
      <c r="V6770" s="233" t="str">
        <f t="shared" si="215"/>
        <v>0712</v>
      </c>
      <c r="W6770" s="4">
        <f t="shared" si="216"/>
        <v>2009</v>
      </c>
    </row>
    <row r="6771" spans="19:23" x14ac:dyDescent="0.2">
      <c r="S6771" s="28" t="s">
        <v>278</v>
      </c>
      <c r="T6771" s="5">
        <v>2009</v>
      </c>
      <c r="U6771" s="233">
        <v>40007</v>
      </c>
      <c r="V6771" s="233" t="str">
        <f t="shared" si="215"/>
        <v>0713</v>
      </c>
      <c r="W6771" s="4">
        <f t="shared" si="216"/>
        <v>2009</v>
      </c>
    </row>
    <row r="6772" spans="19:23" x14ac:dyDescent="0.2">
      <c r="S6772" s="28" t="s">
        <v>279</v>
      </c>
      <c r="T6772" s="5">
        <v>2009</v>
      </c>
      <c r="U6772" s="233">
        <v>40008</v>
      </c>
      <c r="V6772" s="233" t="str">
        <f t="shared" si="215"/>
        <v>0714</v>
      </c>
      <c r="W6772" s="4">
        <f t="shared" si="216"/>
        <v>2009</v>
      </c>
    </row>
    <row r="6773" spans="19:23" x14ac:dyDescent="0.2">
      <c r="S6773" s="28" t="s">
        <v>280</v>
      </c>
      <c r="T6773" s="5">
        <v>2009</v>
      </c>
      <c r="U6773" s="233">
        <v>40009</v>
      </c>
      <c r="V6773" s="233" t="str">
        <f t="shared" si="215"/>
        <v>0715</v>
      </c>
      <c r="W6773" s="4">
        <f t="shared" si="216"/>
        <v>2009</v>
      </c>
    </row>
    <row r="6774" spans="19:23" x14ac:dyDescent="0.2">
      <c r="S6774" s="28" t="s">
        <v>281</v>
      </c>
      <c r="T6774" s="5">
        <v>2009</v>
      </c>
      <c r="U6774" s="233">
        <v>40010</v>
      </c>
      <c r="V6774" s="233" t="str">
        <f t="shared" si="215"/>
        <v>0716</v>
      </c>
      <c r="W6774" s="4">
        <f t="shared" si="216"/>
        <v>2009</v>
      </c>
    </row>
    <row r="6775" spans="19:23" x14ac:dyDescent="0.2">
      <c r="S6775" s="28" t="s">
        <v>282</v>
      </c>
      <c r="T6775" s="5">
        <v>2009</v>
      </c>
      <c r="U6775" s="233">
        <v>40011</v>
      </c>
      <c r="V6775" s="233" t="str">
        <f t="shared" si="215"/>
        <v>0717</v>
      </c>
      <c r="W6775" s="4">
        <f t="shared" si="216"/>
        <v>2009</v>
      </c>
    </row>
    <row r="6776" spans="19:23" x14ac:dyDescent="0.2">
      <c r="S6776" s="28" t="s">
        <v>283</v>
      </c>
      <c r="T6776" s="5">
        <v>2009</v>
      </c>
      <c r="U6776" s="233">
        <v>40012</v>
      </c>
      <c r="V6776" s="233" t="str">
        <f t="shared" si="215"/>
        <v>0718</v>
      </c>
      <c r="W6776" s="4">
        <f t="shared" si="216"/>
        <v>2009</v>
      </c>
    </row>
    <row r="6777" spans="19:23" x14ac:dyDescent="0.2">
      <c r="S6777" s="28" t="s">
        <v>284</v>
      </c>
      <c r="T6777" s="5">
        <v>2009</v>
      </c>
      <c r="U6777" s="233">
        <v>40013</v>
      </c>
      <c r="V6777" s="233" t="str">
        <f t="shared" si="215"/>
        <v>0719</v>
      </c>
      <c r="W6777" s="4">
        <f t="shared" si="216"/>
        <v>2009</v>
      </c>
    </row>
    <row r="6778" spans="19:23" x14ac:dyDescent="0.2">
      <c r="S6778" s="28" t="s">
        <v>285</v>
      </c>
      <c r="T6778" s="5">
        <v>2009</v>
      </c>
      <c r="U6778" s="233">
        <v>40014</v>
      </c>
      <c r="V6778" s="233" t="str">
        <f t="shared" si="215"/>
        <v>0720</v>
      </c>
      <c r="W6778" s="4">
        <f t="shared" si="216"/>
        <v>2009</v>
      </c>
    </row>
    <row r="6779" spans="19:23" x14ac:dyDescent="0.2">
      <c r="S6779" s="28" t="s">
        <v>286</v>
      </c>
      <c r="T6779" s="5">
        <v>2009</v>
      </c>
      <c r="U6779" s="233">
        <v>40015</v>
      </c>
      <c r="V6779" s="233" t="str">
        <f t="shared" si="215"/>
        <v>0721</v>
      </c>
      <c r="W6779" s="4">
        <f t="shared" si="216"/>
        <v>2009</v>
      </c>
    </row>
    <row r="6780" spans="19:23" x14ac:dyDescent="0.2">
      <c r="S6780" s="28" t="s">
        <v>287</v>
      </c>
      <c r="T6780" s="5">
        <v>2009</v>
      </c>
      <c r="U6780" s="233">
        <v>40016</v>
      </c>
      <c r="V6780" s="233" t="str">
        <f t="shared" si="215"/>
        <v>0722</v>
      </c>
      <c r="W6780" s="4">
        <f t="shared" si="216"/>
        <v>2009</v>
      </c>
    </row>
    <row r="6781" spans="19:23" x14ac:dyDescent="0.2">
      <c r="S6781" s="28" t="s">
        <v>288</v>
      </c>
      <c r="T6781" s="5">
        <v>2009</v>
      </c>
      <c r="U6781" s="233">
        <v>40017</v>
      </c>
      <c r="V6781" s="233" t="str">
        <f t="shared" si="215"/>
        <v>0723</v>
      </c>
      <c r="W6781" s="4">
        <f t="shared" si="216"/>
        <v>2009</v>
      </c>
    </row>
    <row r="6782" spans="19:23" x14ac:dyDescent="0.2">
      <c r="S6782" s="28" t="s">
        <v>289</v>
      </c>
      <c r="T6782" s="5">
        <v>2009</v>
      </c>
      <c r="U6782" s="233">
        <v>40018</v>
      </c>
      <c r="V6782" s="233" t="str">
        <f t="shared" si="215"/>
        <v>0724</v>
      </c>
      <c r="W6782" s="4">
        <f t="shared" si="216"/>
        <v>2009</v>
      </c>
    </row>
    <row r="6783" spans="19:23" x14ac:dyDescent="0.2">
      <c r="S6783" s="28" t="s">
        <v>290</v>
      </c>
      <c r="T6783" s="5">
        <v>2009</v>
      </c>
      <c r="U6783" s="233">
        <v>40019</v>
      </c>
      <c r="V6783" s="233" t="str">
        <f t="shared" si="215"/>
        <v>0725</v>
      </c>
      <c r="W6783" s="4">
        <f t="shared" si="216"/>
        <v>2009</v>
      </c>
    </row>
    <row r="6784" spans="19:23" x14ac:dyDescent="0.2">
      <c r="S6784" s="28" t="s">
        <v>291</v>
      </c>
      <c r="T6784" s="5">
        <v>2009</v>
      </c>
      <c r="U6784" s="233">
        <v>40020</v>
      </c>
      <c r="V6784" s="233" t="str">
        <f t="shared" si="215"/>
        <v>0726</v>
      </c>
      <c r="W6784" s="4">
        <f t="shared" si="216"/>
        <v>2009</v>
      </c>
    </row>
    <row r="6785" spans="19:23" x14ac:dyDescent="0.2">
      <c r="S6785" s="28" t="s">
        <v>292</v>
      </c>
      <c r="T6785" s="5">
        <v>2009</v>
      </c>
      <c r="U6785" s="233">
        <v>40021</v>
      </c>
      <c r="V6785" s="233" t="str">
        <f t="shared" si="215"/>
        <v>0727</v>
      </c>
      <c r="W6785" s="4">
        <f t="shared" si="216"/>
        <v>2009</v>
      </c>
    </row>
    <row r="6786" spans="19:23" x14ac:dyDescent="0.2">
      <c r="S6786" s="28" t="s">
        <v>293</v>
      </c>
      <c r="T6786" s="5">
        <v>2009</v>
      </c>
      <c r="U6786" s="233">
        <v>40022</v>
      </c>
      <c r="V6786" s="233" t="str">
        <f t="shared" si="215"/>
        <v>0728</v>
      </c>
      <c r="W6786" s="4">
        <f t="shared" si="216"/>
        <v>2009</v>
      </c>
    </row>
    <row r="6787" spans="19:23" x14ac:dyDescent="0.2">
      <c r="S6787" s="28" t="s">
        <v>294</v>
      </c>
      <c r="T6787" s="5">
        <v>2009</v>
      </c>
      <c r="U6787" s="233">
        <v>40023</v>
      </c>
      <c r="V6787" s="233" t="str">
        <f t="shared" si="215"/>
        <v>0729</v>
      </c>
      <c r="W6787" s="4">
        <f t="shared" si="216"/>
        <v>2009</v>
      </c>
    </row>
    <row r="6788" spans="19:23" x14ac:dyDescent="0.2">
      <c r="S6788" s="28" t="s">
        <v>295</v>
      </c>
      <c r="T6788" s="5">
        <v>2009</v>
      </c>
      <c r="U6788" s="233">
        <v>40024</v>
      </c>
      <c r="V6788" s="233" t="str">
        <f t="shared" ref="V6788:V6851" si="217">TEXT(MONTH(U6788),"00") &amp;TEXT(DAY(U6788),"00")</f>
        <v>0730</v>
      </c>
      <c r="W6788" s="4">
        <f t="shared" ref="W6788:W6851" si="218">YEAR(U6788)</f>
        <v>2009</v>
      </c>
    </row>
    <row r="6789" spans="19:23" x14ac:dyDescent="0.2">
      <c r="S6789" s="28" t="s">
        <v>296</v>
      </c>
      <c r="T6789" s="5">
        <v>2009</v>
      </c>
      <c r="U6789" s="233">
        <v>40025</v>
      </c>
      <c r="V6789" s="233" t="str">
        <f t="shared" si="217"/>
        <v>0731</v>
      </c>
      <c r="W6789" s="4">
        <f t="shared" si="218"/>
        <v>2009</v>
      </c>
    </row>
    <row r="6790" spans="19:23" x14ac:dyDescent="0.2">
      <c r="S6790" s="28" t="s">
        <v>297</v>
      </c>
      <c r="T6790" s="5">
        <v>2009</v>
      </c>
      <c r="U6790" s="233">
        <v>40026</v>
      </c>
      <c r="V6790" s="233" t="str">
        <f t="shared" si="217"/>
        <v>0801</v>
      </c>
      <c r="W6790" s="4">
        <f t="shared" si="218"/>
        <v>2009</v>
      </c>
    </row>
    <row r="6791" spans="19:23" x14ac:dyDescent="0.2">
      <c r="S6791" s="28" t="s">
        <v>298</v>
      </c>
      <c r="T6791" s="5">
        <v>2009</v>
      </c>
      <c r="U6791" s="233">
        <v>40027</v>
      </c>
      <c r="V6791" s="233" t="str">
        <f t="shared" si="217"/>
        <v>0802</v>
      </c>
      <c r="W6791" s="4">
        <f t="shared" si="218"/>
        <v>2009</v>
      </c>
    </row>
    <row r="6792" spans="19:23" x14ac:dyDescent="0.2">
      <c r="S6792" s="28" t="s">
        <v>299</v>
      </c>
      <c r="T6792" s="5">
        <v>2009</v>
      </c>
      <c r="U6792" s="233">
        <v>40028</v>
      </c>
      <c r="V6792" s="233" t="str">
        <f t="shared" si="217"/>
        <v>0803</v>
      </c>
      <c r="W6792" s="4">
        <f t="shared" si="218"/>
        <v>2009</v>
      </c>
    </row>
    <row r="6793" spans="19:23" x14ac:dyDescent="0.2">
      <c r="S6793" s="28" t="s">
        <v>300</v>
      </c>
      <c r="T6793" s="5">
        <v>2009</v>
      </c>
      <c r="U6793" s="233">
        <v>40029</v>
      </c>
      <c r="V6793" s="233" t="str">
        <f t="shared" si="217"/>
        <v>0804</v>
      </c>
      <c r="W6793" s="4">
        <f t="shared" si="218"/>
        <v>2009</v>
      </c>
    </row>
    <row r="6794" spans="19:23" x14ac:dyDescent="0.2">
      <c r="S6794" s="28" t="s">
        <v>301</v>
      </c>
      <c r="T6794" s="5">
        <v>2009</v>
      </c>
      <c r="U6794" s="233">
        <v>40030</v>
      </c>
      <c r="V6794" s="233" t="str">
        <f t="shared" si="217"/>
        <v>0805</v>
      </c>
      <c r="W6794" s="4">
        <f t="shared" si="218"/>
        <v>2009</v>
      </c>
    </row>
    <row r="6795" spans="19:23" x14ac:dyDescent="0.2">
      <c r="S6795" s="28" t="s">
        <v>302</v>
      </c>
      <c r="T6795" s="5">
        <v>2009</v>
      </c>
      <c r="U6795" s="233">
        <v>40031</v>
      </c>
      <c r="V6795" s="233" t="str">
        <f t="shared" si="217"/>
        <v>0806</v>
      </c>
      <c r="W6795" s="4">
        <f t="shared" si="218"/>
        <v>2009</v>
      </c>
    </row>
    <row r="6796" spans="19:23" x14ac:dyDescent="0.2">
      <c r="S6796" s="28" t="s">
        <v>303</v>
      </c>
      <c r="T6796" s="5">
        <v>2009</v>
      </c>
      <c r="U6796" s="233">
        <v>40032</v>
      </c>
      <c r="V6796" s="233" t="str">
        <f t="shared" si="217"/>
        <v>0807</v>
      </c>
      <c r="W6796" s="4">
        <f t="shared" si="218"/>
        <v>2009</v>
      </c>
    </row>
    <row r="6797" spans="19:23" x14ac:dyDescent="0.2">
      <c r="S6797" s="28" t="s">
        <v>304</v>
      </c>
      <c r="T6797" s="5">
        <v>2009</v>
      </c>
      <c r="U6797" s="233">
        <v>40033</v>
      </c>
      <c r="V6797" s="233" t="str">
        <f t="shared" si="217"/>
        <v>0808</v>
      </c>
      <c r="W6797" s="4">
        <f t="shared" si="218"/>
        <v>2009</v>
      </c>
    </row>
    <row r="6798" spans="19:23" x14ac:dyDescent="0.2">
      <c r="S6798" s="28" t="s">
        <v>305</v>
      </c>
      <c r="T6798" s="5">
        <v>2009</v>
      </c>
      <c r="U6798" s="233">
        <v>40034</v>
      </c>
      <c r="V6798" s="233" t="str">
        <f t="shared" si="217"/>
        <v>0809</v>
      </c>
      <c r="W6798" s="4">
        <f t="shared" si="218"/>
        <v>2009</v>
      </c>
    </row>
    <row r="6799" spans="19:23" x14ac:dyDescent="0.2">
      <c r="S6799" s="28" t="s">
        <v>306</v>
      </c>
      <c r="T6799" s="5">
        <v>2009</v>
      </c>
      <c r="U6799" s="233">
        <v>40035</v>
      </c>
      <c r="V6799" s="233" t="str">
        <f t="shared" si="217"/>
        <v>0810</v>
      </c>
      <c r="W6799" s="4">
        <f t="shared" si="218"/>
        <v>2009</v>
      </c>
    </row>
    <row r="6800" spans="19:23" x14ac:dyDescent="0.2">
      <c r="S6800" s="28" t="s">
        <v>307</v>
      </c>
      <c r="T6800" s="5">
        <v>2009</v>
      </c>
      <c r="U6800" s="233">
        <v>40036</v>
      </c>
      <c r="V6800" s="233" t="str">
        <f t="shared" si="217"/>
        <v>0811</v>
      </c>
      <c r="W6800" s="4">
        <f t="shared" si="218"/>
        <v>2009</v>
      </c>
    </row>
    <row r="6801" spans="19:23" x14ac:dyDescent="0.2">
      <c r="S6801" s="28" t="s">
        <v>308</v>
      </c>
      <c r="T6801" s="5">
        <v>2009</v>
      </c>
      <c r="U6801" s="233">
        <v>40037</v>
      </c>
      <c r="V6801" s="233" t="str">
        <f t="shared" si="217"/>
        <v>0812</v>
      </c>
      <c r="W6801" s="4">
        <f t="shared" si="218"/>
        <v>2009</v>
      </c>
    </row>
    <row r="6802" spans="19:23" x14ac:dyDescent="0.2">
      <c r="S6802" s="28" t="s">
        <v>309</v>
      </c>
      <c r="T6802" s="5">
        <v>2009</v>
      </c>
      <c r="U6802" s="233">
        <v>40038</v>
      </c>
      <c r="V6802" s="233" t="str">
        <f t="shared" si="217"/>
        <v>0813</v>
      </c>
      <c r="W6802" s="4">
        <f t="shared" si="218"/>
        <v>2009</v>
      </c>
    </row>
    <row r="6803" spans="19:23" x14ac:dyDescent="0.2">
      <c r="S6803" s="28" t="s">
        <v>310</v>
      </c>
      <c r="T6803" s="5">
        <v>2009</v>
      </c>
      <c r="U6803" s="233">
        <v>40039</v>
      </c>
      <c r="V6803" s="233" t="str">
        <f t="shared" si="217"/>
        <v>0814</v>
      </c>
      <c r="W6803" s="4">
        <f t="shared" si="218"/>
        <v>2009</v>
      </c>
    </row>
    <row r="6804" spans="19:23" x14ac:dyDescent="0.2">
      <c r="S6804" s="28" t="s">
        <v>311</v>
      </c>
      <c r="T6804" s="5">
        <v>2009</v>
      </c>
      <c r="U6804" s="233">
        <v>40040</v>
      </c>
      <c r="V6804" s="233" t="str">
        <f t="shared" si="217"/>
        <v>0815</v>
      </c>
      <c r="W6804" s="4">
        <f t="shared" si="218"/>
        <v>2009</v>
      </c>
    </row>
    <row r="6805" spans="19:23" x14ac:dyDescent="0.2">
      <c r="S6805" s="28" t="s">
        <v>312</v>
      </c>
      <c r="T6805" s="5">
        <v>2009</v>
      </c>
      <c r="U6805" s="233">
        <v>40041</v>
      </c>
      <c r="V6805" s="233" t="str">
        <f t="shared" si="217"/>
        <v>0816</v>
      </c>
      <c r="W6805" s="4">
        <f t="shared" si="218"/>
        <v>2009</v>
      </c>
    </row>
    <row r="6806" spans="19:23" x14ac:dyDescent="0.2">
      <c r="S6806" s="28" t="s">
        <v>313</v>
      </c>
      <c r="T6806" s="5">
        <v>2009</v>
      </c>
      <c r="U6806" s="233">
        <v>40042</v>
      </c>
      <c r="V6806" s="233" t="str">
        <f t="shared" si="217"/>
        <v>0817</v>
      </c>
      <c r="W6806" s="4">
        <f t="shared" si="218"/>
        <v>2009</v>
      </c>
    </row>
    <row r="6807" spans="19:23" x14ac:dyDescent="0.2">
      <c r="S6807" s="28" t="s">
        <v>314</v>
      </c>
      <c r="T6807" s="5">
        <v>2009</v>
      </c>
      <c r="U6807" s="233">
        <v>40043</v>
      </c>
      <c r="V6807" s="233" t="str">
        <f t="shared" si="217"/>
        <v>0818</v>
      </c>
      <c r="W6807" s="4">
        <f t="shared" si="218"/>
        <v>2009</v>
      </c>
    </row>
    <row r="6808" spans="19:23" x14ac:dyDescent="0.2">
      <c r="S6808" s="28" t="s">
        <v>315</v>
      </c>
      <c r="T6808" s="5">
        <v>2009</v>
      </c>
      <c r="U6808" s="233">
        <v>40044</v>
      </c>
      <c r="V6808" s="233" t="str">
        <f t="shared" si="217"/>
        <v>0819</v>
      </c>
      <c r="W6808" s="4">
        <f t="shared" si="218"/>
        <v>2009</v>
      </c>
    </row>
    <row r="6809" spans="19:23" x14ac:dyDescent="0.2">
      <c r="S6809" s="28" t="s">
        <v>316</v>
      </c>
      <c r="T6809" s="5">
        <v>2009</v>
      </c>
      <c r="U6809" s="233">
        <v>40045</v>
      </c>
      <c r="V6809" s="233" t="str">
        <f t="shared" si="217"/>
        <v>0820</v>
      </c>
      <c r="W6809" s="4">
        <f t="shared" si="218"/>
        <v>2009</v>
      </c>
    </row>
    <row r="6810" spans="19:23" x14ac:dyDescent="0.2">
      <c r="S6810" s="28" t="s">
        <v>317</v>
      </c>
      <c r="T6810" s="5">
        <v>2009</v>
      </c>
      <c r="U6810" s="233">
        <v>40046</v>
      </c>
      <c r="V6810" s="233" t="str">
        <f t="shared" si="217"/>
        <v>0821</v>
      </c>
      <c r="W6810" s="4">
        <f t="shared" si="218"/>
        <v>2009</v>
      </c>
    </row>
    <row r="6811" spans="19:23" x14ac:dyDescent="0.2">
      <c r="S6811" s="28" t="s">
        <v>318</v>
      </c>
      <c r="T6811" s="5">
        <v>2009</v>
      </c>
      <c r="U6811" s="233">
        <v>40047</v>
      </c>
      <c r="V6811" s="233" t="str">
        <f t="shared" si="217"/>
        <v>0822</v>
      </c>
      <c r="W6811" s="4">
        <f t="shared" si="218"/>
        <v>2009</v>
      </c>
    </row>
    <row r="6812" spans="19:23" x14ac:dyDescent="0.2">
      <c r="S6812" s="28" t="s">
        <v>319</v>
      </c>
      <c r="T6812" s="5">
        <v>2009</v>
      </c>
      <c r="U6812" s="233">
        <v>40048</v>
      </c>
      <c r="V6812" s="233" t="str">
        <f t="shared" si="217"/>
        <v>0823</v>
      </c>
      <c r="W6812" s="4">
        <f t="shared" si="218"/>
        <v>2009</v>
      </c>
    </row>
    <row r="6813" spans="19:23" x14ac:dyDescent="0.2">
      <c r="S6813" s="28" t="s">
        <v>320</v>
      </c>
      <c r="T6813" s="5">
        <v>2009</v>
      </c>
      <c r="U6813" s="233">
        <v>40049</v>
      </c>
      <c r="V6813" s="233" t="str">
        <f t="shared" si="217"/>
        <v>0824</v>
      </c>
      <c r="W6813" s="4">
        <f t="shared" si="218"/>
        <v>2009</v>
      </c>
    </row>
    <row r="6814" spans="19:23" x14ac:dyDescent="0.2">
      <c r="S6814" s="28" t="s">
        <v>321</v>
      </c>
      <c r="T6814" s="5">
        <v>2009</v>
      </c>
      <c r="U6814" s="233">
        <v>40050</v>
      </c>
      <c r="V6814" s="233" t="str">
        <f t="shared" si="217"/>
        <v>0825</v>
      </c>
      <c r="W6814" s="4">
        <f t="shared" si="218"/>
        <v>2009</v>
      </c>
    </row>
    <row r="6815" spans="19:23" x14ac:dyDescent="0.2">
      <c r="S6815" s="28" t="s">
        <v>322</v>
      </c>
      <c r="T6815" s="5">
        <v>2009</v>
      </c>
      <c r="U6815" s="233">
        <v>40051</v>
      </c>
      <c r="V6815" s="233" t="str">
        <f t="shared" si="217"/>
        <v>0826</v>
      </c>
      <c r="W6815" s="4">
        <f t="shared" si="218"/>
        <v>2009</v>
      </c>
    </row>
    <row r="6816" spans="19:23" x14ac:dyDescent="0.2">
      <c r="S6816" s="28" t="s">
        <v>323</v>
      </c>
      <c r="T6816" s="5">
        <v>2009</v>
      </c>
      <c r="U6816" s="233">
        <v>40052</v>
      </c>
      <c r="V6816" s="233" t="str">
        <f t="shared" si="217"/>
        <v>0827</v>
      </c>
      <c r="W6816" s="4">
        <f t="shared" si="218"/>
        <v>2009</v>
      </c>
    </row>
    <row r="6817" spans="19:23" x14ac:dyDescent="0.2">
      <c r="S6817" s="28" t="s">
        <v>324</v>
      </c>
      <c r="T6817" s="5">
        <v>2009</v>
      </c>
      <c r="U6817" s="233">
        <v>40053</v>
      </c>
      <c r="V6817" s="233" t="str">
        <f t="shared" si="217"/>
        <v>0828</v>
      </c>
      <c r="W6817" s="4">
        <f t="shared" si="218"/>
        <v>2009</v>
      </c>
    </row>
    <row r="6818" spans="19:23" x14ac:dyDescent="0.2">
      <c r="S6818" s="28" t="s">
        <v>325</v>
      </c>
      <c r="T6818" s="5">
        <v>2009</v>
      </c>
      <c r="U6818" s="233">
        <v>40054</v>
      </c>
      <c r="V6818" s="233" t="str">
        <f t="shared" si="217"/>
        <v>0829</v>
      </c>
      <c r="W6818" s="4">
        <f t="shared" si="218"/>
        <v>2009</v>
      </c>
    </row>
    <row r="6819" spans="19:23" x14ac:dyDescent="0.2">
      <c r="S6819" s="28" t="s">
        <v>326</v>
      </c>
      <c r="T6819" s="5">
        <v>2009</v>
      </c>
      <c r="U6819" s="233">
        <v>40055</v>
      </c>
      <c r="V6819" s="233" t="str">
        <f t="shared" si="217"/>
        <v>0830</v>
      </c>
      <c r="W6819" s="4">
        <f t="shared" si="218"/>
        <v>2009</v>
      </c>
    </row>
    <row r="6820" spans="19:23" x14ac:dyDescent="0.2">
      <c r="S6820" s="28" t="s">
        <v>327</v>
      </c>
      <c r="T6820" s="5">
        <v>2009</v>
      </c>
      <c r="U6820" s="233">
        <v>40056</v>
      </c>
      <c r="V6820" s="233" t="str">
        <f t="shared" si="217"/>
        <v>0831</v>
      </c>
      <c r="W6820" s="4">
        <f t="shared" si="218"/>
        <v>2009</v>
      </c>
    </row>
    <row r="6821" spans="19:23" x14ac:dyDescent="0.2">
      <c r="S6821" s="28" t="s">
        <v>328</v>
      </c>
      <c r="T6821" s="5">
        <v>2009</v>
      </c>
      <c r="U6821" s="233">
        <v>40057</v>
      </c>
      <c r="V6821" s="233" t="str">
        <f t="shared" si="217"/>
        <v>0901</v>
      </c>
      <c r="W6821" s="4">
        <f t="shared" si="218"/>
        <v>2009</v>
      </c>
    </row>
    <row r="6822" spans="19:23" x14ac:dyDescent="0.2">
      <c r="S6822" s="28" t="s">
        <v>329</v>
      </c>
      <c r="T6822" s="5">
        <v>2009</v>
      </c>
      <c r="U6822" s="233">
        <v>40058</v>
      </c>
      <c r="V6822" s="233" t="str">
        <f t="shared" si="217"/>
        <v>0902</v>
      </c>
      <c r="W6822" s="4">
        <f t="shared" si="218"/>
        <v>2009</v>
      </c>
    </row>
    <row r="6823" spans="19:23" x14ac:dyDescent="0.2">
      <c r="S6823" s="28" t="s">
        <v>330</v>
      </c>
      <c r="T6823" s="5">
        <v>2009</v>
      </c>
      <c r="U6823" s="233">
        <v>40059</v>
      </c>
      <c r="V6823" s="233" t="str">
        <f t="shared" si="217"/>
        <v>0903</v>
      </c>
      <c r="W6823" s="4">
        <f t="shared" si="218"/>
        <v>2009</v>
      </c>
    </row>
    <row r="6824" spans="19:23" x14ac:dyDescent="0.2">
      <c r="S6824" s="28" t="s">
        <v>331</v>
      </c>
      <c r="T6824" s="5">
        <v>2009</v>
      </c>
      <c r="U6824" s="233">
        <v>40060</v>
      </c>
      <c r="V6824" s="233" t="str">
        <f t="shared" si="217"/>
        <v>0904</v>
      </c>
      <c r="W6824" s="4">
        <f t="shared" si="218"/>
        <v>2009</v>
      </c>
    </row>
    <row r="6825" spans="19:23" x14ac:dyDescent="0.2">
      <c r="S6825" s="28" t="s">
        <v>332</v>
      </c>
      <c r="T6825" s="5">
        <v>2009</v>
      </c>
      <c r="U6825" s="233">
        <v>40061</v>
      </c>
      <c r="V6825" s="233" t="str">
        <f t="shared" si="217"/>
        <v>0905</v>
      </c>
      <c r="W6825" s="4">
        <f t="shared" si="218"/>
        <v>2009</v>
      </c>
    </row>
    <row r="6826" spans="19:23" x14ac:dyDescent="0.2">
      <c r="S6826" s="28" t="s">
        <v>333</v>
      </c>
      <c r="T6826" s="5">
        <v>2009</v>
      </c>
      <c r="U6826" s="233">
        <v>40062</v>
      </c>
      <c r="V6826" s="233" t="str">
        <f t="shared" si="217"/>
        <v>0906</v>
      </c>
      <c r="W6826" s="4">
        <f t="shared" si="218"/>
        <v>2009</v>
      </c>
    </row>
    <row r="6827" spans="19:23" x14ac:dyDescent="0.2">
      <c r="S6827" s="28" t="s">
        <v>334</v>
      </c>
      <c r="T6827" s="5">
        <v>2009</v>
      </c>
      <c r="U6827" s="233">
        <v>40063</v>
      </c>
      <c r="V6827" s="233" t="str">
        <f t="shared" si="217"/>
        <v>0907</v>
      </c>
      <c r="W6827" s="4">
        <f t="shared" si="218"/>
        <v>2009</v>
      </c>
    </row>
    <row r="6828" spans="19:23" x14ac:dyDescent="0.2">
      <c r="S6828" s="28" t="s">
        <v>335</v>
      </c>
      <c r="T6828" s="5">
        <v>2009</v>
      </c>
      <c r="U6828" s="233">
        <v>40064</v>
      </c>
      <c r="V6828" s="233" t="str">
        <f t="shared" si="217"/>
        <v>0908</v>
      </c>
      <c r="W6828" s="4">
        <f t="shared" si="218"/>
        <v>2009</v>
      </c>
    </row>
    <row r="6829" spans="19:23" x14ac:dyDescent="0.2">
      <c r="S6829" s="28" t="s">
        <v>336</v>
      </c>
      <c r="T6829" s="5">
        <v>2009</v>
      </c>
      <c r="U6829" s="233">
        <v>40065</v>
      </c>
      <c r="V6829" s="233" t="str">
        <f t="shared" si="217"/>
        <v>0909</v>
      </c>
      <c r="W6829" s="4">
        <f t="shared" si="218"/>
        <v>2009</v>
      </c>
    </row>
    <row r="6830" spans="19:23" x14ac:dyDescent="0.2">
      <c r="S6830" s="28" t="s">
        <v>337</v>
      </c>
      <c r="T6830" s="5">
        <v>2009</v>
      </c>
      <c r="U6830" s="233">
        <v>40066</v>
      </c>
      <c r="V6830" s="233" t="str">
        <f t="shared" si="217"/>
        <v>0910</v>
      </c>
      <c r="W6830" s="4">
        <f t="shared" si="218"/>
        <v>2009</v>
      </c>
    </row>
    <row r="6831" spans="19:23" x14ac:dyDescent="0.2">
      <c r="S6831" s="28" t="s">
        <v>338</v>
      </c>
      <c r="T6831" s="5">
        <v>2009</v>
      </c>
      <c r="U6831" s="233">
        <v>40067</v>
      </c>
      <c r="V6831" s="233" t="str">
        <f t="shared" si="217"/>
        <v>0911</v>
      </c>
      <c r="W6831" s="4">
        <f t="shared" si="218"/>
        <v>2009</v>
      </c>
    </row>
    <row r="6832" spans="19:23" x14ac:dyDescent="0.2">
      <c r="S6832" s="28" t="s">
        <v>339</v>
      </c>
      <c r="T6832" s="5">
        <v>2009</v>
      </c>
      <c r="U6832" s="233">
        <v>40068</v>
      </c>
      <c r="V6832" s="233" t="str">
        <f t="shared" si="217"/>
        <v>0912</v>
      </c>
      <c r="W6832" s="4">
        <f t="shared" si="218"/>
        <v>2009</v>
      </c>
    </row>
    <row r="6833" spans="19:23" x14ac:dyDescent="0.2">
      <c r="S6833" s="28" t="s">
        <v>340</v>
      </c>
      <c r="T6833" s="5">
        <v>2009</v>
      </c>
      <c r="U6833" s="233">
        <v>40069</v>
      </c>
      <c r="V6833" s="233" t="str">
        <f t="shared" si="217"/>
        <v>0913</v>
      </c>
      <c r="W6833" s="4">
        <f t="shared" si="218"/>
        <v>2009</v>
      </c>
    </row>
    <row r="6834" spans="19:23" x14ac:dyDescent="0.2">
      <c r="S6834" s="28" t="s">
        <v>341</v>
      </c>
      <c r="T6834" s="5">
        <v>2009</v>
      </c>
      <c r="U6834" s="233">
        <v>40070</v>
      </c>
      <c r="V6834" s="233" t="str">
        <f t="shared" si="217"/>
        <v>0914</v>
      </c>
      <c r="W6834" s="4">
        <f t="shared" si="218"/>
        <v>2009</v>
      </c>
    </row>
    <row r="6835" spans="19:23" x14ac:dyDescent="0.2">
      <c r="S6835" s="28" t="s">
        <v>342</v>
      </c>
      <c r="T6835" s="5">
        <v>2009</v>
      </c>
      <c r="U6835" s="233">
        <v>40071</v>
      </c>
      <c r="V6835" s="233" t="str">
        <f t="shared" si="217"/>
        <v>0915</v>
      </c>
      <c r="W6835" s="4">
        <f t="shared" si="218"/>
        <v>2009</v>
      </c>
    </row>
    <row r="6836" spans="19:23" x14ac:dyDescent="0.2">
      <c r="S6836" s="28" t="s">
        <v>343</v>
      </c>
      <c r="T6836" s="5">
        <v>2009</v>
      </c>
      <c r="U6836" s="233">
        <v>40072</v>
      </c>
      <c r="V6836" s="233" t="str">
        <f t="shared" si="217"/>
        <v>0916</v>
      </c>
      <c r="W6836" s="4">
        <f t="shared" si="218"/>
        <v>2009</v>
      </c>
    </row>
    <row r="6837" spans="19:23" x14ac:dyDescent="0.2">
      <c r="S6837" s="28" t="s">
        <v>344</v>
      </c>
      <c r="T6837" s="5">
        <v>2009</v>
      </c>
      <c r="U6837" s="233">
        <v>40073</v>
      </c>
      <c r="V6837" s="233" t="str">
        <f t="shared" si="217"/>
        <v>0917</v>
      </c>
      <c r="W6837" s="4">
        <f t="shared" si="218"/>
        <v>2009</v>
      </c>
    </row>
    <row r="6838" spans="19:23" x14ac:dyDescent="0.2">
      <c r="S6838" s="28" t="s">
        <v>345</v>
      </c>
      <c r="T6838" s="5">
        <v>2009</v>
      </c>
      <c r="U6838" s="233">
        <v>40074</v>
      </c>
      <c r="V6838" s="233" t="str">
        <f t="shared" si="217"/>
        <v>0918</v>
      </c>
      <c r="W6838" s="4">
        <f t="shared" si="218"/>
        <v>2009</v>
      </c>
    </row>
    <row r="6839" spans="19:23" x14ac:dyDescent="0.2">
      <c r="S6839" s="28" t="s">
        <v>346</v>
      </c>
      <c r="T6839" s="5">
        <v>2009</v>
      </c>
      <c r="U6839" s="233">
        <v>40075</v>
      </c>
      <c r="V6839" s="233" t="str">
        <f t="shared" si="217"/>
        <v>0919</v>
      </c>
      <c r="W6839" s="4">
        <f t="shared" si="218"/>
        <v>2009</v>
      </c>
    </row>
    <row r="6840" spans="19:23" x14ac:dyDescent="0.2">
      <c r="S6840" s="28" t="s">
        <v>347</v>
      </c>
      <c r="T6840" s="5">
        <v>2009</v>
      </c>
      <c r="U6840" s="233">
        <v>40076</v>
      </c>
      <c r="V6840" s="233" t="str">
        <f t="shared" si="217"/>
        <v>0920</v>
      </c>
      <c r="W6840" s="4">
        <f t="shared" si="218"/>
        <v>2009</v>
      </c>
    </row>
    <row r="6841" spans="19:23" x14ac:dyDescent="0.2">
      <c r="S6841" s="28" t="s">
        <v>348</v>
      </c>
      <c r="T6841" s="5">
        <v>2009</v>
      </c>
      <c r="U6841" s="233">
        <v>40077</v>
      </c>
      <c r="V6841" s="233" t="str">
        <f t="shared" si="217"/>
        <v>0921</v>
      </c>
      <c r="W6841" s="4">
        <f t="shared" si="218"/>
        <v>2009</v>
      </c>
    </row>
    <row r="6842" spans="19:23" x14ac:dyDescent="0.2">
      <c r="S6842" s="28" t="s">
        <v>349</v>
      </c>
      <c r="T6842" s="5">
        <v>2009</v>
      </c>
      <c r="U6842" s="233">
        <v>40078</v>
      </c>
      <c r="V6842" s="233" t="str">
        <f t="shared" si="217"/>
        <v>0922</v>
      </c>
      <c r="W6842" s="4">
        <f t="shared" si="218"/>
        <v>2009</v>
      </c>
    </row>
    <row r="6843" spans="19:23" x14ac:dyDescent="0.2">
      <c r="S6843" s="28" t="s">
        <v>350</v>
      </c>
      <c r="T6843" s="5">
        <v>2009</v>
      </c>
      <c r="U6843" s="233">
        <v>40079</v>
      </c>
      <c r="V6843" s="233" t="str">
        <f t="shared" si="217"/>
        <v>0923</v>
      </c>
      <c r="W6843" s="4">
        <f t="shared" si="218"/>
        <v>2009</v>
      </c>
    </row>
    <row r="6844" spans="19:23" x14ac:dyDescent="0.2">
      <c r="S6844" s="28" t="s">
        <v>351</v>
      </c>
      <c r="T6844" s="5">
        <v>2009</v>
      </c>
      <c r="U6844" s="233">
        <v>40080</v>
      </c>
      <c r="V6844" s="233" t="str">
        <f t="shared" si="217"/>
        <v>0924</v>
      </c>
      <c r="W6844" s="4">
        <f t="shared" si="218"/>
        <v>2009</v>
      </c>
    </row>
    <row r="6845" spans="19:23" x14ac:dyDescent="0.2">
      <c r="S6845" s="28" t="s">
        <v>352</v>
      </c>
      <c r="T6845" s="5">
        <v>2009</v>
      </c>
      <c r="U6845" s="233">
        <v>40081</v>
      </c>
      <c r="V6845" s="233" t="str">
        <f t="shared" si="217"/>
        <v>0925</v>
      </c>
      <c r="W6845" s="4">
        <f t="shared" si="218"/>
        <v>2009</v>
      </c>
    </row>
    <row r="6846" spans="19:23" x14ac:dyDescent="0.2">
      <c r="S6846" s="28" t="s">
        <v>353</v>
      </c>
      <c r="T6846" s="5">
        <v>2009</v>
      </c>
      <c r="U6846" s="233">
        <v>40082</v>
      </c>
      <c r="V6846" s="233" t="str">
        <f t="shared" si="217"/>
        <v>0926</v>
      </c>
      <c r="W6846" s="4">
        <f t="shared" si="218"/>
        <v>2009</v>
      </c>
    </row>
    <row r="6847" spans="19:23" x14ac:dyDescent="0.2">
      <c r="S6847" s="28" t="s">
        <v>354</v>
      </c>
      <c r="T6847" s="5">
        <v>2009</v>
      </c>
      <c r="U6847" s="233">
        <v>40083</v>
      </c>
      <c r="V6847" s="233" t="str">
        <f t="shared" si="217"/>
        <v>0927</v>
      </c>
      <c r="W6847" s="4">
        <f t="shared" si="218"/>
        <v>2009</v>
      </c>
    </row>
    <row r="6848" spans="19:23" x14ac:dyDescent="0.2">
      <c r="S6848" s="28" t="s">
        <v>355</v>
      </c>
      <c r="T6848" s="5">
        <v>2009</v>
      </c>
      <c r="U6848" s="233">
        <v>40084</v>
      </c>
      <c r="V6848" s="233" t="str">
        <f t="shared" si="217"/>
        <v>0928</v>
      </c>
      <c r="W6848" s="4">
        <f t="shared" si="218"/>
        <v>2009</v>
      </c>
    </row>
    <row r="6849" spans="19:23" x14ac:dyDescent="0.2">
      <c r="S6849" s="28" t="s">
        <v>356</v>
      </c>
      <c r="T6849" s="5">
        <v>2009</v>
      </c>
      <c r="U6849" s="233">
        <v>40085</v>
      </c>
      <c r="V6849" s="233" t="str">
        <f t="shared" si="217"/>
        <v>0929</v>
      </c>
      <c r="W6849" s="4">
        <f t="shared" si="218"/>
        <v>2009</v>
      </c>
    </row>
    <row r="6850" spans="19:23" x14ac:dyDescent="0.2">
      <c r="S6850" s="28" t="s">
        <v>357</v>
      </c>
      <c r="T6850" s="5">
        <v>2009</v>
      </c>
      <c r="U6850" s="233">
        <v>40086</v>
      </c>
      <c r="V6850" s="233" t="str">
        <f t="shared" si="217"/>
        <v>0930</v>
      </c>
      <c r="W6850" s="4">
        <f t="shared" si="218"/>
        <v>2009</v>
      </c>
    </row>
    <row r="6851" spans="19:23" x14ac:dyDescent="0.2">
      <c r="S6851" s="28" t="s">
        <v>358</v>
      </c>
      <c r="T6851" s="5">
        <v>2009</v>
      </c>
      <c r="U6851" s="233">
        <v>40087</v>
      </c>
      <c r="V6851" s="233" t="str">
        <f t="shared" si="217"/>
        <v>1001</v>
      </c>
      <c r="W6851" s="4">
        <f t="shared" si="218"/>
        <v>2009</v>
      </c>
    </row>
    <row r="6852" spans="19:23" x14ac:dyDescent="0.2">
      <c r="S6852" s="28" t="s">
        <v>359</v>
      </c>
      <c r="T6852" s="5">
        <v>2009</v>
      </c>
      <c r="U6852" s="233">
        <v>40088</v>
      </c>
      <c r="V6852" s="233" t="str">
        <f t="shared" ref="V6852:V6915" si="219">TEXT(MONTH(U6852),"00") &amp;TEXT(DAY(U6852),"00")</f>
        <v>1002</v>
      </c>
      <c r="W6852" s="4">
        <f t="shared" ref="W6852:W6915" si="220">YEAR(U6852)</f>
        <v>2009</v>
      </c>
    </row>
    <row r="6853" spans="19:23" x14ac:dyDescent="0.2">
      <c r="S6853" s="28" t="s">
        <v>360</v>
      </c>
      <c r="T6853" s="5">
        <v>2009</v>
      </c>
      <c r="U6853" s="233">
        <v>40089</v>
      </c>
      <c r="V6853" s="233" t="str">
        <f t="shared" si="219"/>
        <v>1003</v>
      </c>
      <c r="W6853" s="4">
        <f t="shared" si="220"/>
        <v>2009</v>
      </c>
    </row>
    <row r="6854" spans="19:23" x14ac:dyDescent="0.2">
      <c r="S6854" s="28" t="s">
        <v>361</v>
      </c>
      <c r="T6854" s="5">
        <v>2009</v>
      </c>
      <c r="U6854" s="233">
        <v>40090</v>
      </c>
      <c r="V6854" s="233" t="str">
        <f t="shared" si="219"/>
        <v>1004</v>
      </c>
      <c r="W6854" s="4">
        <f t="shared" si="220"/>
        <v>2009</v>
      </c>
    </row>
    <row r="6855" spans="19:23" x14ac:dyDescent="0.2">
      <c r="S6855" s="28" t="s">
        <v>362</v>
      </c>
      <c r="T6855" s="5">
        <v>2009</v>
      </c>
      <c r="U6855" s="233">
        <v>40091</v>
      </c>
      <c r="V6855" s="233" t="str">
        <f t="shared" si="219"/>
        <v>1005</v>
      </c>
      <c r="W6855" s="4">
        <f t="shared" si="220"/>
        <v>2009</v>
      </c>
    </row>
    <row r="6856" spans="19:23" x14ac:dyDescent="0.2">
      <c r="S6856" s="28" t="s">
        <v>363</v>
      </c>
      <c r="T6856" s="5">
        <v>2009</v>
      </c>
      <c r="U6856" s="233">
        <v>40092</v>
      </c>
      <c r="V6856" s="233" t="str">
        <f t="shared" si="219"/>
        <v>1006</v>
      </c>
      <c r="W6856" s="4">
        <f t="shared" si="220"/>
        <v>2009</v>
      </c>
    </row>
    <row r="6857" spans="19:23" x14ac:dyDescent="0.2">
      <c r="S6857" s="28" t="s">
        <v>364</v>
      </c>
      <c r="T6857" s="5">
        <v>2009</v>
      </c>
      <c r="U6857" s="233">
        <v>40093</v>
      </c>
      <c r="V6857" s="233" t="str">
        <f t="shared" si="219"/>
        <v>1007</v>
      </c>
      <c r="W6857" s="4">
        <f t="shared" si="220"/>
        <v>2009</v>
      </c>
    </row>
    <row r="6858" spans="19:23" x14ac:dyDescent="0.2">
      <c r="S6858" s="28" t="s">
        <v>365</v>
      </c>
      <c r="T6858" s="5">
        <v>2009</v>
      </c>
      <c r="U6858" s="233">
        <v>40094</v>
      </c>
      <c r="V6858" s="233" t="str">
        <f t="shared" si="219"/>
        <v>1008</v>
      </c>
      <c r="W6858" s="4">
        <f t="shared" si="220"/>
        <v>2009</v>
      </c>
    </row>
    <row r="6859" spans="19:23" x14ac:dyDescent="0.2">
      <c r="S6859" s="28" t="s">
        <v>366</v>
      </c>
      <c r="T6859" s="5">
        <v>2009</v>
      </c>
      <c r="U6859" s="233">
        <v>40095</v>
      </c>
      <c r="V6859" s="233" t="str">
        <f t="shared" si="219"/>
        <v>1009</v>
      </c>
      <c r="W6859" s="4">
        <f t="shared" si="220"/>
        <v>2009</v>
      </c>
    </row>
    <row r="6860" spans="19:23" x14ac:dyDescent="0.2">
      <c r="S6860" s="28" t="s">
        <v>367</v>
      </c>
      <c r="T6860" s="5">
        <v>2009</v>
      </c>
      <c r="U6860" s="233">
        <v>40096</v>
      </c>
      <c r="V6860" s="233" t="str">
        <f t="shared" si="219"/>
        <v>1010</v>
      </c>
      <c r="W6860" s="4">
        <f t="shared" si="220"/>
        <v>2009</v>
      </c>
    </row>
    <row r="6861" spans="19:23" x14ac:dyDescent="0.2">
      <c r="S6861" s="28" t="s">
        <v>368</v>
      </c>
      <c r="T6861" s="5">
        <v>2009</v>
      </c>
      <c r="U6861" s="233">
        <v>40097</v>
      </c>
      <c r="V6861" s="233" t="str">
        <f t="shared" si="219"/>
        <v>1011</v>
      </c>
      <c r="W6861" s="4">
        <f t="shared" si="220"/>
        <v>2009</v>
      </c>
    </row>
    <row r="6862" spans="19:23" x14ac:dyDescent="0.2">
      <c r="S6862" s="28" t="s">
        <v>369</v>
      </c>
      <c r="T6862" s="5">
        <v>2009</v>
      </c>
      <c r="U6862" s="233">
        <v>40098</v>
      </c>
      <c r="V6862" s="233" t="str">
        <f t="shared" si="219"/>
        <v>1012</v>
      </c>
      <c r="W6862" s="4">
        <f t="shared" si="220"/>
        <v>2009</v>
      </c>
    </row>
    <row r="6863" spans="19:23" x14ac:dyDescent="0.2">
      <c r="S6863" s="28" t="s">
        <v>370</v>
      </c>
      <c r="T6863" s="5">
        <v>2009</v>
      </c>
      <c r="U6863" s="233">
        <v>40099</v>
      </c>
      <c r="V6863" s="233" t="str">
        <f t="shared" si="219"/>
        <v>1013</v>
      </c>
      <c r="W6863" s="4">
        <f t="shared" si="220"/>
        <v>2009</v>
      </c>
    </row>
    <row r="6864" spans="19:23" x14ac:dyDescent="0.2">
      <c r="S6864" s="28" t="s">
        <v>371</v>
      </c>
      <c r="T6864" s="5">
        <v>2009</v>
      </c>
      <c r="U6864" s="233">
        <v>40100</v>
      </c>
      <c r="V6864" s="233" t="str">
        <f t="shared" si="219"/>
        <v>1014</v>
      </c>
      <c r="W6864" s="4">
        <f t="shared" si="220"/>
        <v>2009</v>
      </c>
    </row>
    <row r="6865" spans="19:23" x14ac:dyDescent="0.2">
      <c r="S6865" s="28" t="s">
        <v>372</v>
      </c>
      <c r="T6865" s="5">
        <v>2009</v>
      </c>
      <c r="U6865" s="233">
        <v>40101</v>
      </c>
      <c r="V6865" s="233" t="str">
        <f t="shared" si="219"/>
        <v>1015</v>
      </c>
      <c r="W6865" s="4">
        <f t="shared" si="220"/>
        <v>2009</v>
      </c>
    </row>
    <row r="6866" spans="19:23" x14ac:dyDescent="0.2">
      <c r="S6866" s="28" t="s">
        <v>373</v>
      </c>
      <c r="T6866" s="5">
        <v>2009</v>
      </c>
      <c r="U6866" s="233">
        <v>40102</v>
      </c>
      <c r="V6866" s="233" t="str">
        <f t="shared" si="219"/>
        <v>1016</v>
      </c>
      <c r="W6866" s="4">
        <f t="shared" si="220"/>
        <v>2009</v>
      </c>
    </row>
    <row r="6867" spans="19:23" x14ac:dyDescent="0.2">
      <c r="S6867" s="28" t="s">
        <v>374</v>
      </c>
      <c r="T6867" s="5">
        <v>2009</v>
      </c>
      <c r="U6867" s="233">
        <v>40103</v>
      </c>
      <c r="V6867" s="233" t="str">
        <f t="shared" si="219"/>
        <v>1017</v>
      </c>
      <c r="W6867" s="4">
        <f t="shared" si="220"/>
        <v>2009</v>
      </c>
    </row>
    <row r="6868" spans="19:23" x14ac:dyDescent="0.2">
      <c r="S6868" s="28" t="s">
        <v>375</v>
      </c>
      <c r="T6868" s="5">
        <v>2009</v>
      </c>
      <c r="U6868" s="233">
        <v>40104</v>
      </c>
      <c r="V6868" s="233" t="str">
        <f t="shared" si="219"/>
        <v>1018</v>
      </c>
      <c r="W6868" s="4">
        <f t="shared" si="220"/>
        <v>2009</v>
      </c>
    </row>
    <row r="6869" spans="19:23" x14ac:dyDescent="0.2">
      <c r="S6869" s="28" t="s">
        <v>376</v>
      </c>
      <c r="T6869" s="5">
        <v>2009</v>
      </c>
      <c r="U6869" s="233">
        <v>40105</v>
      </c>
      <c r="V6869" s="233" t="str">
        <f t="shared" si="219"/>
        <v>1019</v>
      </c>
      <c r="W6869" s="4">
        <f t="shared" si="220"/>
        <v>2009</v>
      </c>
    </row>
    <row r="6870" spans="19:23" x14ac:dyDescent="0.2">
      <c r="S6870" s="28" t="s">
        <v>377</v>
      </c>
      <c r="T6870" s="5">
        <v>2009</v>
      </c>
      <c r="U6870" s="233">
        <v>40106</v>
      </c>
      <c r="V6870" s="233" t="str">
        <f t="shared" si="219"/>
        <v>1020</v>
      </c>
      <c r="W6870" s="4">
        <f t="shared" si="220"/>
        <v>2009</v>
      </c>
    </row>
    <row r="6871" spans="19:23" x14ac:dyDescent="0.2">
      <c r="S6871" s="28" t="s">
        <v>378</v>
      </c>
      <c r="T6871" s="5">
        <v>2009</v>
      </c>
      <c r="U6871" s="233">
        <v>40107</v>
      </c>
      <c r="V6871" s="233" t="str">
        <f t="shared" si="219"/>
        <v>1021</v>
      </c>
      <c r="W6871" s="4">
        <f t="shared" si="220"/>
        <v>2009</v>
      </c>
    </row>
    <row r="6872" spans="19:23" x14ac:dyDescent="0.2">
      <c r="S6872" s="28" t="s">
        <v>379</v>
      </c>
      <c r="T6872" s="5">
        <v>2009</v>
      </c>
      <c r="U6872" s="233">
        <v>40108</v>
      </c>
      <c r="V6872" s="233" t="str">
        <f t="shared" si="219"/>
        <v>1022</v>
      </c>
      <c r="W6872" s="4">
        <f t="shared" si="220"/>
        <v>2009</v>
      </c>
    </row>
    <row r="6873" spans="19:23" x14ac:dyDescent="0.2">
      <c r="S6873" s="28" t="s">
        <v>380</v>
      </c>
      <c r="T6873" s="5">
        <v>2009</v>
      </c>
      <c r="U6873" s="233">
        <v>40109</v>
      </c>
      <c r="V6873" s="233" t="str">
        <f t="shared" si="219"/>
        <v>1023</v>
      </c>
      <c r="W6873" s="4">
        <f t="shared" si="220"/>
        <v>2009</v>
      </c>
    </row>
    <row r="6874" spans="19:23" x14ac:dyDescent="0.2">
      <c r="S6874" s="28" t="s">
        <v>381</v>
      </c>
      <c r="T6874" s="5">
        <v>2009</v>
      </c>
      <c r="U6874" s="233">
        <v>40110</v>
      </c>
      <c r="V6874" s="233" t="str">
        <f t="shared" si="219"/>
        <v>1024</v>
      </c>
      <c r="W6874" s="4">
        <f t="shared" si="220"/>
        <v>2009</v>
      </c>
    </row>
    <row r="6875" spans="19:23" x14ac:dyDescent="0.2">
      <c r="S6875" s="28" t="s">
        <v>382</v>
      </c>
      <c r="T6875" s="5">
        <v>2009</v>
      </c>
      <c r="U6875" s="233">
        <v>40111</v>
      </c>
      <c r="V6875" s="233" t="str">
        <f t="shared" si="219"/>
        <v>1025</v>
      </c>
      <c r="W6875" s="4">
        <f t="shared" si="220"/>
        <v>2009</v>
      </c>
    </row>
    <row r="6876" spans="19:23" x14ac:dyDescent="0.2">
      <c r="S6876" s="28" t="s">
        <v>383</v>
      </c>
      <c r="T6876" s="5">
        <v>2009</v>
      </c>
      <c r="U6876" s="233">
        <v>40112</v>
      </c>
      <c r="V6876" s="233" t="str">
        <f t="shared" si="219"/>
        <v>1026</v>
      </c>
      <c r="W6876" s="4">
        <f t="shared" si="220"/>
        <v>2009</v>
      </c>
    </row>
    <row r="6877" spans="19:23" x14ac:dyDescent="0.2">
      <c r="S6877" s="28" t="s">
        <v>384</v>
      </c>
      <c r="T6877" s="5">
        <v>2009</v>
      </c>
      <c r="U6877" s="233">
        <v>40113</v>
      </c>
      <c r="V6877" s="233" t="str">
        <f t="shared" si="219"/>
        <v>1027</v>
      </c>
      <c r="W6877" s="4">
        <f t="shared" si="220"/>
        <v>2009</v>
      </c>
    </row>
    <row r="6878" spans="19:23" x14ac:dyDescent="0.2">
      <c r="S6878" s="28" t="s">
        <v>385</v>
      </c>
      <c r="T6878" s="5">
        <v>2009</v>
      </c>
      <c r="U6878" s="233">
        <v>40114</v>
      </c>
      <c r="V6878" s="233" t="str">
        <f t="shared" si="219"/>
        <v>1028</v>
      </c>
      <c r="W6878" s="4">
        <f t="shared" si="220"/>
        <v>2009</v>
      </c>
    </row>
    <row r="6879" spans="19:23" x14ac:dyDescent="0.2">
      <c r="S6879" s="28" t="s">
        <v>386</v>
      </c>
      <c r="T6879" s="5">
        <v>2009</v>
      </c>
      <c r="U6879" s="233">
        <v>40115</v>
      </c>
      <c r="V6879" s="233" t="str">
        <f t="shared" si="219"/>
        <v>1029</v>
      </c>
      <c r="W6879" s="4">
        <f t="shared" si="220"/>
        <v>2009</v>
      </c>
    </row>
    <row r="6880" spans="19:23" x14ac:dyDescent="0.2">
      <c r="S6880" s="28" t="s">
        <v>387</v>
      </c>
      <c r="T6880" s="5">
        <v>2009</v>
      </c>
      <c r="U6880" s="233">
        <v>40116</v>
      </c>
      <c r="V6880" s="233" t="str">
        <f t="shared" si="219"/>
        <v>1030</v>
      </c>
      <c r="W6880" s="4">
        <f t="shared" si="220"/>
        <v>2009</v>
      </c>
    </row>
    <row r="6881" spans="19:23" x14ac:dyDescent="0.2">
      <c r="S6881" s="28" t="s">
        <v>388</v>
      </c>
      <c r="T6881" s="5">
        <v>2009</v>
      </c>
      <c r="U6881" s="233">
        <v>40117</v>
      </c>
      <c r="V6881" s="233" t="str">
        <f t="shared" si="219"/>
        <v>1031</v>
      </c>
      <c r="W6881" s="4">
        <f t="shared" si="220"/>
        <v>2009</v>
      </c>
    </row>
    <row r="6882" spans="19:23" x14ac:dyDescent="0.2">
      <c r="S6882" s="28" t="s">
        <v>389</v>
      </c>
      <c r="T6882" s="5">
        <v>2009</v>
      </c>
      <c r="U6882" s="233">
        <v>40118</v>
      </c>
      <c r="V6882" s="233" t="str">
        <f t="shared" si="219"/>
        <v>1101</v>
      </c>
      <c r="W6882" s="4">
        <f t="shared" si="220"/>
        <v>2009</v>
      </c>
    </row>
    <row r="6883" spans="19:23" x14ac:dyDescent="0.2">
      <c r="S6883" s="28" t="s">
        <v>390</v>
      </c>
      <c r="T6883" s="5">
        <v>2009</v>
      </c>
      <c r="U6883" s="233">
        <v>40119</v>
      </c>
      <c r="V6883" s="233" t="str">
        <f t="shared" si="219"/>
        <v>1102</v>
      </c>
      <c r="W6883" s="4">
        <f t="shared" si="220"/>
        <v>2009</v>
      </c>
    </row>
    <row r="6884" spans="19:23" x14ac:dyDescent="0.2">
      <c r="S6884" s="28" t="s">
        <v>391</v>
      </c>
      <c r="T6884" s="5">
        <v>2009</v>
      </c>
      <c r="U6884" s="233">
        <v>40120</v>
      </c>
      <c r="V6884" s="233" t="str">
        <f t="shared" si="219"/>
        <v>1103</v>
      </c>
      <c r="W6884" s="4">
        <f t="shared" si="220"/>
        <v>2009</v>
      </c>
    </row>
    <row r="6885" spans="19:23" x14ac:dyDescent="0.2">
      <c r="S6885" s="28" t="s">
        <v>392</v>
      </c>
      <c r="T6885" s="5">
        <v>2009</v>
      </c>
      <c r="U6885" s="233">
        <v>40121</v>
      </c>
      <c r="V6885" s="233" t="str">
        <f t="shared" si="219"/>
        <v>1104</v>
      </c>
      <c r="W6885" s="4">
        <f t="shared" si="220"/>
        <v>2009</v>
      </c>
    </row>
    <row r="6886" spans="19:23" x14ac:dyDescent="0.2">
      <c r="S6886" s="28" t="s">
        <v>393</v>
      </c>
      <c r="T6886" s="5">
        <v>2009</v>
      </c>
      <c r="U6886" s="233">
        <v>40122</v>
      </c>
      <c r="V6886" s="233" t="str">
        <f t="shared" si="219"/>
        <v>1105</v>
      </c>
      <c r="W6886" s="4">
        <f t="shared" si="220"/>
        <v>2009</v>
      </c>
    </row>
    <row r="6887" spans="19:23" x14ac:dyDescent="0.2">
      <c r="S6887" s="28" t="s">
        <v>394</v>
      </c>
      <c r="T6887" s="5">
        <v>2009</v>
      </c>
      <c r="U6887" s="233">
        <v>40123</v>
      </c>
      <c r="V6887" s="233" t="str">
        <f t="shared" si="219"/>
        <v>1106</v>
      </c>
      <c r="W6887" s="4">
        <f t="shared" si="220"/>
        <v>2009</v>
      </c>
    </row>
    <row r="6888" spans="19:23" x14ac:dyDescent="0.2">
      <c r="S6888" s="28" t="s">
        <v>395</v>
      </c>
      <c r="T6888" s="5">
        <v>2009</v>
      </c>
      <c r="U6888" s="233">
        <v>40124</v>
      </c>
      <c r="V6888" s="233" t="str">
        <f t="shared" si="219"/>
        <v>1107</v>
      </c>
      <c r="W6888" s="4">
        <f t="shared" si="220"/>
        <v>2009</v>
      </c>
    </row>
    <row r="6889" spans="19:23" x14ac:dyDescent="0.2">
      <c r="S6889" s="28" t="s">
        <v>396</v>
      </c>
      <c r="T6889" s="5">
        <v>2009</v>
      </c>
      <c r="U6889" s="233">
        <v>40125</v>
      </c>
      <c r="V6889" s="233" t="str">
        <f t="shared" si="219"/>
        <v>1108</v>
      </c>
      <c r="W6889" s="4">
        <f t="shared" si="220"/>
        <v>2009</v>
      </c>
    </row>
    <row r="6890" spans="19:23" x14ac:dyDescent="0.2">
      <c r="S6890" s="28" t="s">
        <v>397</v>
      </c>
      <c r="T6890" s="5">
        <v>2009</v>
      </c>
      <c r="U6890" s="233">
        <v>40126</v>
      </c>
      <c r="V6890" s="233" t="str">
        <f t="shared" si="219"/>
        <v>1109</v>
      </c>
      <c r="W6890" s="4">
        <f t="shared" si="220"/>
        <v>2009</v>
      </c>
    </row>
    <row r="6891" spans="19:23" x14ac:dyDescent="0.2">
      <c r="S6891" s="28" t="s">
        <v>398</v>
      </c>
      <c r="T6891" s="5">
        <v>2009</v>
      </c>
      <c r="U6891" s="233">
        <v>40127</v>
      </c>
      <c r="V6891" s="233" t="str">
        <f t="shared" si="219"/>
        <v>1110</v>
      </c>
      <c r="W6891" s="4">
        <f t="shared" si="220"/>
        <v>2009</v>
      </c>
    </row>
    <row r="6892" spans="19:23" x14ac:dyDescent="0.2">
      <c r="S6892" s="28" t="s">
        <v>399</v>
      </c>
      <c r="T6892" s="5">
        <v>2009</v>
      </c>
      <c r="U6892" s="233">
        <v>40128</v>
      </c>
      <c r="V6892" s="233" t="str">
        <f t="shared" si="219"/>
        <v>1111</v>
      </c>
      <c r="W6892" s="4">
        <f t="shared" si="220"/>
        <v>2009</v>
      </c>
    </row>
    <row r="6893" spans="19:23" x14ac:dyDescent="0.2">
      <c r="S6893" s="28" t="s">
        <v>400</v>
      </c>
      <c r="T6893" s="5">
        <v>2009</v>
      </c>
      <c r="U6893" s="233">
        <v>40129</v>
      </c>
      <c r="V6893" s="233" t="str">
        <f t="shared" si="219"/>
        <v>1112</v>
      </c>
      <c r="W6893" s="4">
        <f t="shared" si="220"/>
        <v>2009</v>
      </c>
    </row>
    <row r="6894" spans="19:23" x14ac:dyDescent="0.2">
      <c r="S6894" s="28" t="s">
        <v>401</v>
      </c>
      <c r="T6894" s="5">
        <v>2009</v>
      </c>
      <c r="U6894" s="233">
        <v>40130</v>
      </c>
      <c r="V6894" s="233" t="str">
        <f t="shared" si="219"/>
        <v>1113</v>
      </c>
      <c r="W6894" s="4">
        <f t="shared" si="220"/>
        <v>2009</v>
      </c>
    </row>
    <row r="6895" spans="19:23" x14ac:dyDescent="0.2">
      <c r="S6895" s="28" t="s">
        <v>402</v>
      </c>
      <c r="T6895" s="5">
        <v>2009</v>
      </c>
      <c r="U6895" s="233">
        <v>40131</v>
      </c>
      <c r="V6895" s="233" t="str">
        <f t="shared" si="219"/>
        <v>1114</v>
      </c>
      <c r="W6895" s="4">
        <f t="shared" si="220"/>
        <v>2009</v>
      </c>
    </row>
    <row r="6896" spans="19:23" x14ac:dyDescent="0.2">
      <c r="S6896" s="28" t="s">
        <v>403</v>
      </c>
      <c r="T6896" s="5">
        <v>2009</v>
      </c>
      <c r="U6896" s="233">
        <v>40132</v>
      </c>
      <c r="V6896" s="233" t="str">
        <f t="shared" si="219"/>
        <v>1115</v>
      </c>
      <c r="W6896" s="4">
        <f t="shared" si="220"/>
        <v>2009</v>
      </c>
    </row>
    <row r="6897" spans="19:23" x14ac:dyDescent="0.2">
      <c r="S6897" s="28" t="s">
        <v>404</v>
      </c>
      <c r="T6897" s="5">
        <v>2009</v>
      </c>
      <c r="U6897" s="233">
        <v>40133</v>
      </c>
      <c r="V6897" s="233" t="str">
        <f t="shared" si="219"/>
        <v>1116</v>
      </c>
      <c r="W6897" s="4">
        <f t="shared" si="220"/>
        <v>2009</v>
      </c>
    </row>
    <row r="6898" spans="19:23" x14ac:dyDescent="0.2">
      <c r="S6898" s="28" t="s">
        <v>405</v>
      </c>
      <c r="T6898" s="5">
        <v>2009</v>
      </c>
      <c r="U6898" s="233">
        <v>40134</v>
      </c>
      <c r="V6898" s="233" t="str">
        <f t="shared" si="219"/>
        <v>1117</v>
      </c>
      <c r="W6898" s="4">
        <f t="shared" si="220"/>
        <v>2009</v>
      </c>
    </row>
    <row r="6899" spans="19:23" x14ac:dyDescent="0.2">
      <c r="S6899" s="28" t="s">
        <v>406</v>
      </c>
      <c r="T6899" s="5">
        <v>2009</v>
      </c>
      <c r="U6899" s="233">
        <v>40135</v>
      </c>
      <c r="V6899" s="233" t="str">
        <f t="shared" si="219"/>
        <v>1118</v>
      </c>
      <c r="W6899" s="4">
        <f t="shared" si="220"/>
        <v>2009</v>
      </c>
    </row>
    <row r="6900" spans="19:23" x14ac:dyDescent="0.2">
      <c r="S6900" s="28" t="s">
        <v>407</v>
      </c>
      <c r="T6900" s="5">
        <v>2009</v>
      </c>
      <c r="U6900" s="233">
        <v>40136</v>
      </c>
      <c r="V6900" s="233" t="str">
        <f t="shared" si="219"/>
        <v>1119</v>
      </c>
      <c r="W6900" s="4">
        <f t="shared" si="220"/>
        <v>2009</v>
      </c>
    </row>
    <row r="6901" spans="19:23" x14ac:dyDescent="0.2">
      <c r="S6901" s="28" t="s">
        <v>408</v>
      </c>
      <c r="T6901" s="5">
        <v>2009</v>
      </c>
      <c r="U6901" s="233">
        <v>40137</v>
      </c>
      <c r="V6901" s="233" t="str">
        <f t="shared" si="219"/>
        <v>1120</v>
      </c>
      <c r="W6901" s="4">
        <f t="shared" si="220"/>
        <v>2009</v>
      </c>
    </row>
    <row r="6902" spans="19:23" x14ac:dyDescent="0.2">
      <c r="S6902" s="28" t="s">
        <v>409</v>
      </c>
      <c r="T6902" s="5">
        <v>2009</v>
      </c>
      <c r="U6902" s="233">
        <v>40138</v>
      </c>
      <c r="V6902" s="233" t="str">
        <f t="shared" si="219"/>
        <v>1121</v>
      </c>
      <c r="W6902" s="4">
        <f t="shared" si="220"/>
        <v>2009</v>
      </c>
    </row>
    <row r="6903" spans="19:23" x14ac:dyDescent="0.2">
      <c r="S6903" s="28" t="s">
        <v>410</v>
      </c>
      <c r="T6903" s="5">
        <v>2009</v>
      </c>
      <c r="U6903" s="233">
        <v>40139</v>
      </c>
      <c r="V6903" s="233" t="str">
        <f t="shared" si="219"/>
        <v>1122</v>
      </c>
      <c r="W6903" s="4">
        <f t="shared" si="220"/>
        <v>2009</v>
      </c>
    </row>
    <row r="6904" spans="19:23" x14ac:dyDescent="0.2">
      <c r="S6904" s="28" t="s">
        <v>411</v>
      </c>
      <c r="T6904" s="5">
        <v>2009</v>
      </c>
      <c r="U6904" s="233">
        <v>40140</v>
      </c>
      <c r="V6904" s="233" t="str">
        <f t="shared" si="219"/>
        <v>1123</v>
      </c>
      <c r="W6904" s="4">
        <f t="shared" si="220"/>
        <v>2009</v>
      </c>
    </row>
    <row r="6905" spans="19:23" x14ac:dyDescent="0.2">
      <c r="S6905" s="28" t="s">
        <v>412</v>
      </c>
      <c r="T6905" s="5">
        <v>2009</v>
      </c>
      <c r="U6905" s="233">
        <v>40141</v>
      </c>
      <c r="V6905" s="233" t="str">
        <f t="shared" si="219"/>
        <v>1124</v>
      </c>
      <c r="W6905" s="4">
        <f t="shared" si="220"/>
        <v>2009</v>
      </c>
    </row>
    <row r="6906" spans="19:23" x14ac:dyDescent="0.2">
      <c r="S6906" s="28" t="s">
        <v>413</v>
      </c>
      <c r="T6906" s="5">
        <v>2009</v>
      </c>
      <c r="U6906" s="233">
        <v>40142</v>
      </c>
      <c r="V6906" s="233" t="str">
        <f t="shared" si="219"/>
        <v>1125</v>
      </c>
      <c r="W6906" s="4">
        <f t="shared" si="220"/>
        <v>2009</v>
      </c>
    </row>
    <row r="6907" spans="19:23" x14ac:dyDescent="0.2">
      <c r="S6907" s="28" t="s">
        <v>414</v>
      </c>
      <c r="T6907" s="5">
        <v>2009</v>
      </c>
      <c r="U6907" s="233">
        <v>40143</v>
      </c>
      <c r="V6907" s="233" t="str">
        <f t="shared" si="219"/>
        <v>1126</v>
      </c>
      <c r="W6907" s="4">
        <f t="shared" si="220"/>
        <v>2009</v>
      </c>
    </row>
    <row r="6908" spans="19:23" x14ac:dyDescent="0.2">
      <c r="S6908" s="28" t="s">
        <v>415</v>
      </c>
      <c r="T6908" s="5">
        <v>2009</v>
      </c>
      <c r="U6908" s="233">
        <v>40144</v>
      </c>
      <c r="V6908" s="233" t="str">
        <f t="shared" si="219"/>
        <v>1127</v>
      </c>
      <c r="W6908" s="4">
        <f t="shared" si="220"/>
        <v>2009</v>
      </c>
    </row>
    <row r="6909" spans="19:23" x14ac:dyDescent="0.2">
      <c r="S6909" s="28" t="s">
        <v>416</v>
      </c>
      <c r="T6909" s="5">
        <v>2009</v>
      </c>
      <c r="U6909" s="233">
        <v>40145</v>
      </c>
      <c r="V6909" s="233" t="str">
        <f t="shared" si="219"/>
        <v>1128</v>
      </c>
      <c r="W6909" s="4">
        <f t="shared" si="220"/>
        <v>2009</v>
      </c>
    </row>
    <row r="6910" spans="19:23" x14ac:dyDescent="0.2">
      <c r="S6910" s="28" t="s">
        <v>417</v>
      </c>
      <c r="T6910" s="5">
        <v>2009</v>
      </c>
      <c r="U6910" s="233">
        <v>40146</v>
      </c>
      <c r="V6910" s="233" t="str">
        <f t="shared" si="219"/>
        <v>1129</v>
      </c>
      <c r="W6910" s="4">
        <f t="shared" si="220"/>
        <v>2009</v>
      </c>
    </row>
    <row r="6911" spans="19:23" x14ac:dyDescent="0.2">
      <c r="S6911" s="28" t="s">
        <v>418</v>
      </c>
      <c r="T6911" s="5">
        <v>2009</v>
      </c>
      <c r="U6911" s="233">
        <v>40147</v>
      </c>
      <c r="V6911" s="233" t="str">
        <f t="shared" si="219"/>
        <v>1130</v>
      </c>
      <c r="W6911" s="4">
        <f t="shared" si="220"/>
        <v>2009</v>
      </c>
    </row>
    <row r="6912" spans="19:23" x14ac:dyDescent="0.2">
      <c r="S6912" s="28" t="s">
        <v>419</v>
      </c>
      <c r="T6912" s="5">
        <v>2009</v>
      </c>
      <c r="U6912" s="233">
        <v>40148</v>
      </c>
      <c r="V6912" s="233" t="str">
        <f t="shared" si="219"/>
        <v>1201</v>
      </c>
      <c r="W6912" s="4">
        <f t="shared" si="220"/>
        <v>2009</v>
      </c>
    </row>
    <row r="6913" spans="19:23" x14ac:dyDescent="0.2">
      <c r="S6913" s="28" t="s">
        <v>420</v>
      </c>
      <c r="T6913" s="5">
        <v>2009</v>
      </c>
      <c r="U6913" s="233">
        <v>40149</v>
      </c>
      <c r="V6913" s="233" t="str">
        <f t="shared" si="219"/>
        <v>1202</v>
      </c>
      <c r="W6913" s="4">
        <f t="shared" si="220"/>
        <v>2009</v>
      </c>
    </row>
    <row r="6914" spans="19:23" x14ac:dyDescent="0.2">
      <c r="S6914" s="28" t="s">
        <v>421</v>
      </c>
      <c r="T6914" s="5">
        <v>2009</v>
      </c>
      <c r="U6914" s="233">
        <v>40150</v>
      </c>
      <c r="V6914" s="233" t="str">
        <f t="shared" si="219"/>
        <v>1203</v>
      </c>
      <c r="W6914" s="4">
        <f t="shared" si="220"/>
        <v>2009</v>
      </c>
    </row>
    <row r="6915" spans="19:23" x14ac:dyDescent="0.2">
      <c r="S6915" s="28" t="s">
        <v>422</v>
      </c>
      <c r="T6915" s="5">
        <v>2009</v>
      </c>
      <c r="U6915" s="233">
        <v>40151</v>
      </c>
      <c r="V6915" s="233" t="str">
        <f t="shared" si="219"/>
        <v>1204</v>
      </c>
      <c r="W6915" s="4">
        <f t="shared" si="220"/>
        <v>2009</v>
      </c>
    </row>
    <row r="6916" spans="19:23" x14ac:dyDescent="0.2">
      <c r="S6916" s="28" t="s">
        <v>423</v>
      </c>
      <c r="T6916" s="5">
        <v>2009</v>
      </c>
      <c r="U6916" s="233">
        <v>40152</v>
      </c>
      <c r="V6916" s="233" t="str">
        <f t="shared" ref="V6916:V6979" si="221">TEXT(MONTH(U6916),"00") &amp;TEXT(DAY(U6916),"00")</f>
        <v>1205</v>
      </c>
      <c r="W6916" s="4">
        <f t="shared" ref="W6916:W6979" si="222">YEAR(U6916)</f>
        <v>2009</v>
      </c>
    </row>
    <row r="6917" spans="19:23" x14ac:dyDescent="0.2">
      <c r="S6917" s="28" t="s">
        <v>424</v>
      </c>
      <c r="T6917" s="5">
        <v>2009</v>
      </c>
      <c r="U6917" s="233">
        <v>40153</v>
      </c>
      <c r="V6917" s="233" t="str">
        <f t="shared" si="221"/>
        <v>1206</v>
      </c>
      <c r="W6917" s="4">
        <f t="shared" si="222"/>
        <v>2009</v>
      </c>
    </row>
    <row r="6918" spans="19:23" x14ac:dyDescent="0.2">
      <c r="S6918" s="28" t="s">
        <v>425</v>
      </c>
      <c r="T6918" s="5">
        <v>2009</v>
      </c>
      <c r="U6918" s="233">
        <v>40154</v>
      </c>
      <c r="V6918" s="233" t="str">
        <f t="shared" si="221"/>
        <v>1207</v>
      </c>
      <c r="W6918" s="4">
        <f t="shared" si="222"/>
        <v>2009</v>
      </c>
    </row>
    <row r="6919" spans="19:23" x14ac:dyDescent="0.2">
      <c r="S6919" s="28" t="s">
        <v>426</v>
      </c>
      <c r="T6919" s="5">
        <v>2009</v>
      </c>
      <c r="U6919" s="233">
        <v>40155</v>
      </c>
      <c r="V6919" s="233" t="str">
        <f t="shared" si="221"/>
        <v>1208</v>
      </c>
      <c r="W6919" s="4">
        <f t="shared" si="222"/>
        <v>2009</v>
      </c>
    </row>
    <row r="6920" spans="19:23" x14ac:dyDescent="0.2">
      <c r="S6920" s="28" t="s">
        <v>427</v>
      </c>
      <c r="T6920" s="5">
        <v>2009</v>
      </c>
      <c r="U6920" s="233">
        <v>40156</v>
      </c>
      <c r="V6920" s="233" t="str">
        <f t="shared" si="221"/>
        <v>1209</v>
      </c>
      <c r="W6920" s="4">
        <f t="shared" si="222"/>
        <v>2009</v>
      </c>
    </row>
    <row r="6921" spans="19:23" x14ac:dyDescent="0.2">
      <c r="S6921" s="28" t="s">
        <v>428</v>
      </c>
      <c r="T6921" s="5">
        <v>2009</v>
      </c>
      <c r="U6921" s="233">
        <v>40157</v>
      </c>
      <c r="V6921" s="233" t="str">
        <f t="shared" si="221"/>
        <v>1210</v>
      </c>
      <c r="W6921" s="4">
        <f t="shared" si="222"/>
        <v>2009</v>
      </c>
    </row>
    <row r="6922" spans="19:23" x14ac:dyDescent="0.2">
      <c r="S6922" s="28" t="s">
        <v>429</v>
      </c>
      <c r="T6922" s="5">
        <v>2009</v>
      </c>
      <c r="U6922" s="233">
        <v>40158</v>
      </c>
      <c r="V6922" s="233" t="str">
        <f t="shared" si="221"/>
        <v>1211</v>
      </c>
      <c r="W6922" s="4">
        <f t="shared" si="222"/>
        <v>2009</v>
      </c>
    </row>
    <row r="6923" spans="19:23" x14ac:dyDescent="0.2">
      <c r="S6923" s="28" t="s">
        <v>430</v>
      </c>
      <c r="T6923" s="5">
        <v>2009</v>
      </c>
      <c r="U6923" s="233">
        <v>40159</v>
      </c>
      <c r="V6923" s="233" t="str">
        <f t="shared" si="221"/>
        <v>1212</v>
      </c>
      <c r="W6923" s="4">
        <f t="shared" si="222"/>
        <v>2009</v>
      </c>
    </row>
    <row r="6924" spans="19:23" x14ac:dyDescent="0.2">
      <c r="S6924" s="28" t="s">
        <v>431</v>
      </c>
      <c r="T6924" s="5">
        <v>2009</v>
      </c>
      <c r="U6924" s="233">
        <v>40160</v>
      </c>
      <c r="V6924" s="233" t="str">
        <f t="shared" si="221"/>
        <v>1213</v>
      </c>
      <c r="W6924" s="4">
        <f t="shared" si="222"/>
        <v>2009</v>
      </c>
    </row>
    <row r="6925" spans="19:23" x14ac:dyDescent="0.2">
      <c r="S6925" s="28" t="s">
        <v>432</v>
      </c>
      <c r="T6925" s="5">
        <v>2009</v>
      </c>
      <c r="U6925" s="233">
        <v>40161</v>
      </c>
      <c r="V6925" s="233" t="str">
        <f t="shared" si="221"/>
        <v>1214</v>
      </c>
      <c r="W6925" s="4">
        <f t="shared" si="222"/>
        <v>2009</v>
      </c>
    </row>
    <row r="6926" spans="19:23" x14ac:dyDescent="0.2">
      <c r="S6926" s="28" t="s">
        <v>433</v>
      </c>
      <c r="T6926" s="5">
        <v>2009</v>
      </c>
      <c r="U6926" s="233">
        <v>40162</v>
      </c>
      <c r="V6926" s="233" t="str">
        <f t="shared" si="221"/>
        <v>1215</v>
      </c>
      <c r="W6926" s="4">
        <f t="shared" si="222"/>
        <v>2009</v>
      </c>
    </row>
    <row r="6927" spans="19:23" x14ac:dyDescent="0.2">
      <c r="S6927" s="28" t="s">
        <v>434</v>
      </c>
      <c r="T6927" s="5">
        <v>2009</v>
      </c>
      <c r="U6927" s="233">
        <v>40163</v>
      </c>
      <c r="V6927" s="233" t="str">
        <f t="shared" si="221"/>
        <v>1216</v>
      </c>
      <c r="W6927" s="4">
        <f t="shared" si="222"/>
        <v>2009</v>
      </c>
    </row>
    <row r="6928" spans="19:23" x14ac:dyDescent="0.2">
      <c r="S6928" s="28" t="s">
        <v>435</v>
      </c>
      <c r="T6928" s="5">
        <v>2009</v>
      </c>
      <c r="U6928" s="233">
        <v>40164</v>
      </c>
      <c r="V6928" s="233" t="str">
        <f t="shared" si="221"/>
        <v>1217</v>
      </c>
      <c r="W6928" s="4">
        <f t="shared" si="222"/>
        <v>2009</v>
      </c>
    </row>
    <row r="6929" spans="19:23" x14ac:dyDescent="0.2">
      <c r="S6929" s="28" t="s">
        <v>436</v>
      </c>
      <c r="T6929" s="5">
        <v>2009</v>
      </c>
      <c r="U6929" s="233">
        <v>40165</v>
      </c>
      <c r="V6929" s="233" t="str">
        <f t="shared" si="221"/>
        <v>1218</v>
      </c>
      <c r="W6929" s="4">
        <f t="shared" si="222"/>
        <v>2009</v>
      </c>
    </row>
    <row r="6930" spans="19:23" x14ac:dyDescent="0.2">
      <c r="S6930" s="28" t="s">
        <v>437</v>
      </c>
      <c r="T6930" s="5">
        <v>2009</v>
      </c>
      <c r="U6930" s="233">
        <v>40166</v>
      </c>
      <c r="V6930" s="233" t="str">
        <f t="shared" si="221"/>
        <v>1219</v>
      </c>
      <c r="W6930" s="4">
        <f t="shared" si="222"/>
        <v>2009</v>
      </c>
    </row>
    <row r="6931" spans="19:23" x14ac:dyDescent="0.2">
      <c r="S6931" s="28" t="s">
        <v>438</v>
      </c>
      <c r="T6931" s="5">
        <v>2009</v>
      </c>
      <c r="U6931" s="233">
        <v>40167</v>
      </c>
      <c r="V6931" s="233" t="str">
        <f t="shared" si="221"/>
        <v>1220</v>
      </c>
      <c r="W6931" s="4">
        <f t="shared" si="222"/>
        <v>2009</v>
      </c>
    </row>
    <row r="6932" spans="19:23" x14ac:dyDescent="0.2">
      <c r="S6932" s="28" t="s">
        <v>439</v>
      </c>
      <c r="T6932" s="5">
        <v>2009</v>
      </c>
      <c r="U6932" s="233">
        <v>40168</v>
      </c>
      <c r="V6932" s="233" t="str">
        <f t="shared" si="221"/>
        <v>1221</v>
      </c>
      <c r="W6932" s="4">
        <f t="shared" si="222"/>
        <v>2009</v>
      </c>
    </row>
    <row r="6933" spans="19:23" x14ac:dyDescent="0.2">
      <c r="S6933" s="28" t="s">
        <v>440</v>
      </c>
      <c r="T6933" s="5">
        <v>2009</v>
      </c>
      <c r="U6933" s="233">
        <v>40169</v>
      </c>
      <c r="V6933" s="233" t="str">
        <f t="shared" si="221"/>
        <v>1222</v>
      </c>
      <c r="W6933" s="4">
        <f t="shared" si="222"/>
        <v>2009</v>
      </c>
    </row>
    <row r="6934" spans="19:23" x14ac:dyDescent="0.2">
      <c r="S6934" s="28" t="s">
        <v>441</v>
      </c>
      <c r="T6934" s="5">
        <v>2009</v>
      </c>
      <c r="U6934" s="233">
        <v>40170</v>
      </c>
      <c r="V6934" s="233" t="str">
        <f t="shared" si="221"/>
        <v>1223</v>
      </c>
      <c r="W6934" s="4">
        <f t="shared" si="222"/>
        <v>2009</v>
      </c>
    </row>
    <row r="6935" spans="19:23" x14ac:dyDescent="0.2">
      <c r="S6935" s="28" t="s">
        <v>442</v>
      </c>
      <c r="T6935" s="5">
        <v>2009</v>
      </c>
      <c r="U6935" s="233">
        <v>40171</v>
      </c>
      <c r="V6935" s="233" t="str">
        <f t="shared" si="221"/>
        <v>1224</v>
      </c>
      <c r="W6935" s="4">
        <f t="shared" si="222"/>
        <v>2009</v>
      </c>
    </row>
    <row r="6936" spans="19:23" x14ac:dyDescent="0.2">
      <c r="S6936" s="28" t="s">
        <v>443</v>
      </c>
      <c r="T6936" s="5">
        <v>2009</v>
      </c>
      <c r="U6936" s="233">
        <v>40172</v>
      </c>
      <c r="V6936" s="233" t="str">
        <f t="shared" si="221"/>
        <v>1225</v>
      </c>
      <c r="W6936" s="4">
        <f t="shared" si="222"/>
        <v>2009</v>
      </c>
    </row>
    <row r="6937" spans="19:23" x14ac:dyDescent="0.2">
      <c r="S6937" s="28" t="s">
        <v>444</v>
      </c>
      <c r="T6937" s="5">
        <v>2009</v>
      </c>
      <c r="U6937" s="233">
        <v>40173</v>
      </c>
      <c r="V6937" s="233" t="str">
        <f t="shared" si="221"/>
        <v>1226</v>
      </c>
      <c r="W6937" s="4">
        <f t="shared" si="222"/>
        <v>2009</v>
      </c>
    </row>
    <row r="6938" spans="19:23" x14ac:dyDescent="0.2">
      <c r="S6938" s="28" t="s">
        <v>445</v>
      </c>
      <c r="T6938" s="5">
        <v>2009</v>
      </c>
      <c r="U6938" s="233">
        <v>40174</v>
      </c>
      <c r="V6938" s="233" t="str">
        <f t="shared" si="221"/>
        <v>1227</v>
      </c>
      <c r="W6938" s="4">
        <f t="shared" si="222"/>
        <v>2009</v>
      </c>
    </row>
    <row r="6939" spans="19:23" x14ac:dyDescent="0.2">
      <c r="S6939" s="28" t="s">
        <v>446</v>
      </c>
      <c r="T6939" s="5">
        <v>2009</v>
      </c>
      <c r="U6939" s="233">
        <v>40175</v>
      </c>
      <c r="V6939" s="233" t="str">
        <f t="shared" si="221"/>
        <v>1228</v>
      </c>
      <c r="W6939" s="4">
        <f t="shared" si="222"/>
        <v>2009</v>
      </c>
    </row>
    <row r="6940" spans="19:23" x14ac:dyDescent="0.2">
      <c r="S6940" s="28" t="s">
        <v>447</v>
      </c>
      <c r="T6940" s="5">
        <v>2009</v>
      </c>
      <c r="U6940" s="233">
        <v>40176</v>
      </c>
      <c r="V6940" s="233" t="str">
        <f t="shared" si="221"/>
        <v>1229</v>
      </c>
      <c r="W6940" s="4">
        <f t="shared" si="222"/>
        <v>2009</v>
      </c>
    </row>
    <row r="6941" spans="19:23" x14ac:dyDescent="0.2">
      <c r="S6941" s="28" t="s">
        <v>448</v>
      </c>
      <c r="T6941" s="5">
        <v>2009</v>
      </c>
      <c r="U6941" s="233">
        <v>40177</v>
      </c>
      <c r="V6941" s="233" t="str">
        <f t="shared" si="221"/>
        <v>1230</v>
      </c>
      <c r="W6941" s="4">
        <f t="shared" si="222"/>
        <v>2009</v>
      </c>
    </row>
    <row r="6942" spans="19:23" x14ac:dyDescent="0.2">
      <c r="S6942" s="28" t="s">
        <v>449</v>
      </c>
      <c r="T6942" s="5">
        <v>2009</v>
      </c>
      <c r="U6942" s="233">
        <v>40178</v>
      </c>
      <c r="V6942" s="233" t="str">
        <f t="shared" si="221"/>
        <v>1231</v>
      </c>
      <c r="W6942" s="4">
        <f t="shared" si="222"/>
        <v>2009</v>
      </c>
    </row>
    <row r="6943" spans="19:23" x14ac:dyDescent="0.2">
      <c r="S6943" s="28" t="s">
        <v>450</v>
      </c>
      <c r="T6943" s="5">
        <v>2010</v>
      </c>
      <c r="U6943" s="233">
        <v>40179</v>
      </c>
      <c r="V6943" s="233" t="str">
        <f t="shared" si="221"/>
        <v>0101</v>
      </c>
      <c r="W6943" s="4">
        <f t="shared" si="222"/>
        <v>2010</v>
      </c>
    </row>
    <row r="6944" spans="19:23" x14ac:dyDescent="0.2">
      <c r="S6944" s="28" t="s">
        <v>90</v>
      </c>
      <c r="T6944" s="5">
        <v>2010</v>
      </c>
      <c r="U6944" s="233">
        <v>40180</v>
      </c>
      <c r="V6944" s="233" t="str">
        <f t="shared" si="221"/>
        <v>0102</v>
      </c>
      <c r="W6944" s="4">
        <f t="shared" si="222"/>
        <v>2010</v>
      </c>
    </row>
    <row r="6945" spans="19:23" x14ac:dyDescent="0.2">
      <c r="S6945" s="28" t="s">
        <v>91</v>
      </c>
      <c r="T6945" s="5">
        <v>2010</v>
      </c>
      <c r="U6945" s="233">
        <v>40181</v>
      </c>
      <c r="V6945" s="233" t="str">
        <f t="shared" si="221"/>
        <v>0103</v>
      </c>
      <c r="W6945" s="4">
        <f t="shared" si="222"/>
        <v>2010</v>
      </c>
    </row>
    <row r="6946" spans="19:23" x14ac:dyDescent="0.2">
      <c r="S6946" s="28" t="s">
        <v>92</v>
      </c>
      <c r="T6946" s="5">
        <v>2010</v>
      </c>
      <c r="U6946" s="233">
        <v>40182</v>
      </c>
      <c r="V6946" s="233" t="str">
        <f t="shared" si="221"/>
        <v>0104</v>
      </c>
      <c r="W6946" s="4">
        <f t="shared" si="222"/>
        <v>2010</v>
      </c>
    </row>
    <row r="6947" spans="19:23" x14ac:dyDescent="0.2">
      <c r="S6947" s="28" t="s">
        <v>93</v>
      </c>
      <c r="T6947" s="5">
        <v>2010</v>
      </c>
      <c r="U6947" s="233">
        <v>40183</v>
      </c>
      <c r="V6947" s="233" t="str">
        <f t="shared" si="221"/>
        <v>0105</v>
      </c>
      <c r="W6947" s="4">
        <f t="shared" si="222"/>
        <v>2010</v>
      </c>
    </row>
    <row r="6948" spans="19:23" x14ac:dyDescent="0.2">
      <c r="S6948" s="28" t="s">
        <v>94</v>
      </c>
      <c r="T6948" s="5">
        <v>2010</v>
      </c>
      <c r="U6948" s="233">
        <v>40184</v>
      </c>
      <c r="V6948" s="233" t="str">
        <f t="shared" si="221"/>
        <v>0106</v>
      </c>
      <c r="W6948" s="4">
        <f t="shared" si="222"/>
        <v>2010</v>
      </c>
    </row>
    <row r="6949" spans="19:23" x14ac:dyDescent="0.2">
      <c r="S6949" s="28" t="s">
        <v>95</v>
      </c>
      <c r="T6949" s="5">
        <v>2010</v>
      </c>
      <c r="U6949" s="233">
        <v>40185</v>
      </c>
      <c r="V6949" s="233" t="str">
        <f t="shared" si="221"/>
        <v>0107</v>
      </c>
      <c r="W6949" s="4">
        <f t="shared" si="222"/>
        <v>2010</v>
      </c>
    </row>
    <row r="6950" spans="19:23" x14ac:dyDescent="0.2">
      <c r="S6950" s="28" t="s">
        <v>96</v>
      </c>
      <c r="T6950" s="5">
        <v>2010</v>
      </c>
      <c r="U6950" s="233">
        <v>40186</v>
      </c>
      <c r="V6950" s="233" t="str">
        <f t="shared" si="221"/>
        <v>0108</v>
      </c>
      <c r="W6950" s="4">
        <f t="shared" si="222"/>
        <v>2010</v>
      </c>
    </row>
    <row r="6951" spans="19:23" x14ac:dyDescent="0.2">
      <c r="S6951" s="28" t="s">
        <v>97</v>
      </c>
      <c r="T6951" s="5">
        <v>2010</v>
      </c>
      <c r="U6951" s="233">
        <v>40187</v>
      </c>
      <c r="V6951" s="233" t="str">
        <f t="shared" si="221"/>
        <v>0109</v>
      </c>
      <c r="W6951" s="4">
        <f t="shared" si="222"/>
        <v>2010</v>
      </c>
    </row>
    <row r="6952" spans="19:23" x14ac:dyDescent="0.2">
      <c r="S6952" s="28" t="s">
        <v>98</v>
      </c>
      <c r="T6952" s="5">
        <v>2010</v>
      </c>
      <c r="U6952" s="233">
        <v>40188</v>
      </c>
      <c r="V6952" s="233" t="str">
        <f t="shared" si="221"/>
        <v>0110</v>
      </c>
      <c r="W6952" s="4">
        <f t="shared" si="222"/>
        <v>2010</v>
      </c>
    </row>
    <row r="6953" spans="19:23" x14ac:dyDescent="0.2">
      <c r="S6953" s="28" t="s">
        <v>99</v>
      </c>
      <c r="T6953" s="5">
        <v>2010</v>
      </c>
      <c r="U6953" s="233">
        <v>40189</v>
      </c>
      <c r="V6953" s="233" t="str">
        <f t="shared" si="221"/>
        <v>0111</v>
      </c>
      <c r="W6953" s="4">
        <f t="shared" si="222"/>
        <v>2010</v>
      </c>
    </row>
    <row r="6954" spans="19:23" x14ac:dyDescent="0.2">
      <c r="S6954" s="28" t="s">
        <v>100</v>
      </c>
      <c r="T6954" s="5">
        <v>2010</v>
      </c>
      <c r="U6954" s="233">
        <v>40190</v>
      </c>
      <c r="V6954" s="233" t="str">
        <f t="shared" si="221"/>
        <v>0112</v>
      </c>
      <c r="W6954" s="4">
        <f t="shared" si="222"/>
        <v>2010</v>
      </c>
    </row>
    <row r="6955" spans="19:23" x14ac:dyDescent="0.2">
      <c r="S6955" s="28" t="s">
        <v>101</v>
      </c>
      <c r="T6955" s="5">
        <v>2010</v>
      </c>
      <c r="U6955" s="233">
        <v>40191</v>
      </c>
      <c r="V6955" s="233" t="str">
        <f t="shared" si="221"/>
        <v>0113</v>
      </c>
      <c r="W6955" s="4">
        <f t="shared" si="222"/>
        <v>2010</v>
      </c>
    </row>
    <row r="6956" spans="19:23" x14ac:dyDescent="0.2">
      <c r="S6956" s="28" t="s">
        <v>102</v>
      </c>
      <c r="T6956" s="5">
        <v>2010</v>
      </c>
      <c r="U6956" s="233">
        <v>40192</v>
      </c>
      <c r="V6956" s="233" t="str">
        <f t="shared" si="221"/>
        <v>0114</v>
      </c>
      <c r="W6956" s="4">
        <f t="shared" si="222"/>
        <v>2010</v>
      </c>
    </row>
    <row r="6957" spans="19:23" x14ac:dyDescent="0.2">
      <c r="S6957" s="28" t="s">
        <v>103</v>
      </c>
      <c r="T6957" s="5">
        <v>2010</v>
      </c>
      <c r="U6957" s="233">
        <v>40193</v>
      </c>
      <c r="V6957" s="233" t="str">
        <f t="shared" si="221"/>
        <v>0115</v>
      </c>
      <c r="W6957" s="4">
        <f t="shared" si="222"/>
        <v>2010</v>
      </c>
    </row>
    <row r="6958" spans="19:23" x14ac:dyDescent="0.2">
      <c r="S6958" s="28" t="s">
        <v>104</v>
      </c>
      <c r="T6958" s="5">
        <v>2010</v>
      </c>
      <c r="U6958" s="233">
        <v>40194</v>
      </c>
      <c r="V6958" s="233" t="str">
        <f t="shared" si="221"/>
        <v>0116</v>
      </c>
      <c r="W6958" s="4">
        <f t="shared" si="222"/>
        <v>2010</v>
      </c>
    </row>
    <row r="6959" spans="19:23" x14ac:dyDescent="0.2">
      <c r="S6959" s="28" t="s">
        <v>105</v>
      </c>
      <c r="T6959" s="5">
        <v>2010</v>
      </c>
      <c r="U6959" s="233">
        <v>40195</v>
      </c>
      <c r="V6959" s="233" t="str">
        <f t="shared" si="221"/>
        <v>0117</v>
      </c>
      <c r="W6959" s="4">
        <f t="shared" si="222"/>
        <v>2010</v>
      </c>
    </row>
    <row r="6960" spans="19:23" x14ac:dyDescent="0.2">
      <c r="S6960" s="28" t="s">
        <v>106</v>
      </c>
      <c r="T6960" s="5">
        <v>2010</v>
      </c>
      <c r="U6960" s="233">
        <v>40196</v>
      </c>
      <c r="V6960" s="233" t="str">
        <f t="shared" si="221"/>
        <v>0118</v>
      </c>
      <c r="W6960" s="4">
        <f t="shared" si="222"/>
        <v>2010</v>
      </c>
    </row>
    <row r="6961" spans="19:23" x14ac:dyDescent="0.2">
      <c r="S6961" s="28" t="s">
        <v>107</v>
      </c>
      <c r="T6961" s="5">
        <v>2010</v>
      </c>
      <c r="U6961" s="233">
        <v>40197</v>
      </c>
      <c r="V6961" s="233" t="str">
        <f t="shared" si="221"/>
        <v>0119</v>
      </c>
      <c r="W6961" s="4">
        <f t="shared" si="222"/>
        <v>2010</v>
      </c>
    </row>
    <row r="6962" spans="19:23" x14ac:dyDescent="0.2">
      <c r="S6962" s="28" t="s">
        <v>108</v>
      </c>
      <c r="T6962" s="5">
        <v>2010</v>
      </c>
      <c r="U6962" s="233">
        <v>40198</v>
      </c>
      <c r="V6962" s="233" t="str">
        <f t="shared" si="221"/>
        <v>0120</v>
      </c>
      <c r="W6962" s="4">
        <f t="shared" si="222"/>
        <v>2010</v>
      </c>
    </row>
    <row r="6963" spans="19:23" x14ac:dyDescent="0.2">
      <c r="S6963" s="28" t="s">
        <v>109</v>
      </c>
      <c r="T6963" s="5">
        <v>2010</v>
      </c>
      <c r="U6963" s="233">
        <v>40199</v>
      </c>
      <c r="V6963" s="233" t="str">
        <f t="shared" si="221"/>
        <v>0121</v>
      </c>
      <c r="W6963" s="4">
        <f t="shared" si="222"/>
        <v>2010</v>
      </c>
    </row>
    <row r="6964" spans="19:23" x14ac:dyDescent="0.2">
      <c r="S6964" s="28" t="s">
        <v>110</v>
      </c>
      <c r="T6964" s="5">
        <v>2010</v>
      </c>
      <c r="U6964" s="233">
        <v>40200</v>
      </c>
      <c r="V6964" s="233" t="str">
        <f t="shared" si="221"/>
        <v>0122</v>
      </c>
      <c r="W6964" s="4">
        <f t="shared" si="222"/>
        <v>2010</v>
      </c>
    </row>
    <row r="6965" spans="19:23" x14ac:dyDescent="0.2">
      <c r="S6965" s="28" t="s">
        <v>111</v>
      </c>
      <c r="T6965" s="5">
        <v>2010</v>
      </c>
      <c r="U6965" s="233">
        <v>40201</v>
      </c>
      <c r="V6965" s="233" t="str">
        <f t="shared" si="221"/>
        <v>0123</v>
      </c>
      <c r="W6965" s="4">
        <f t="shared" si="222"/>
        <v>2010</v>
      </c>
    </row>
    <row r="6966" spans="19:23" x14ac:dyDescent="0.2">
      <c r="S6966" s="28" t="s">
        <v>112</v>
      </c>
      <c r="T6966" s="5">
        <v>2010</v>
      </c>
      <c r="U6966" s="233">
        <v>40202</v>
      </c>
      <c r="V6966" s="233" t="str">
        <f t="shared" si="221"/>
        <v>0124</v>
      </c>
      <c r="W6966" s="4">
        <f t="shared" si="222"/>
        <v>2010</v>
      </c>
    </row>
    <row r="6967" spans="19:23" x14ac:dyDescent="0.2">
      <c r="S6967" s="28" t="s">
        <v>113</v>
      </c>
      <c r="T6967" s="5">
        <v>2010</v>
      </c>
      <c r="U6967" s="233">
        <v>40203</v>
      </c>
      <c r="V6967" s="233" t="str">
        <f t="shared" si="221"/>
        <v>0125</v>
      </c>
      <c r="W6967" s="4">
        <f t="shared" si="222"/>
        <v>2010</v>
      </c>
    </row>
    <row r="6968" spans="19:23" x14ac:dyDescent="0.2">
      <c r="S6968" s="28" t="s">
        <v>114</v>
      </c>
      <c r="T6968" s="5">
        <v>2010</v>
      </c>
      <c r="U6968" s="233">
        <v>40204</v>
      </c>
      <c r="V6968" s="233" t="str">
        <f t="shared" si="221"/>
        <v>0126</v>
      </c>
      <c r="W6968" s="4">
        <f t="shared" si="222"/>
        <v>2010</v>
      </c>
    </row>
    <row r="6969" spans="19:23" x14ac:dyDescent="0.2">
      <c r="S6969" s="28" t="s">
        <v>115</v>
      </c>
      <c r="T6969" s="5">
        <v>2010</v>
      </c>
      <c r="U6969" s="233">
        <v>40205</v>
      </c>
      <c r="V6969" s="233" t="str">
        <f t="shared" si="221"/>
        <v>0127</v>
      </c>
      <c r="W6969" s="4">
        <f t="shared" si="222"/>
        <v>2010</v>
      </c>
    </row>
    <row r="6970" spans="19:23" x14ac:dyDescent="0.2">
      <c r="S6970" s="28" t="s">
        <v>116</v>
      </c>
      <c r="T6970" s="5">
        <v>2010</v>
      </c>
      <c r="U6970" s="233">
        <v>40206</v>
      </c>
      <c r="V6970" s="233" t="str">
        <f t="shared" si="221"/>
        <v>0128</v>
      </c>
      <c r="W6970" s="4">
        <f t="shared" si="222"/>
        <v>2010</v>
      </c>
    </row>
    <row r="6971" spans="19:23" x14ac:dyDescent="0.2">
      <c r="S6971" s="28" t="s">
        <v>117</v>
      </c>
      <c r="T6971" s="5">
        <v>2010</v>
      </c>
      <c r="U6971" s="233">
        <v>40207</v>
      </c>
      <c r="V6971" s="233" t="str">
        <f t="shared" si="221"/>
        <v>0129</v>
      </c>
      <c r="W6971" s="4">
        <f t="shared" si="222"/>
        <v>2010</v>
      </c>
    </row>
    <row r="6972" spans="19:23" x14ac:dyDescent="0.2">
      <c r="S6972" s="28" t="s">
        <v>118</v>
      </c>
      <c r="T6972" s="5">
        <v>2010</v>
      </c>
      <c r="U6972" s="233">
        <v>40208</v>
      </c>
      <c r="V6972" s="233" t="str">
        <f t="shared" si="221"/>
        <v>0130</v>
      </c>
      <c r="W6972" s="4">
        <f t="shared" si="222"/>
        <v>2010</v>
      </c>
    </row>
    <row r="6973" spans="19:23" x14ac:dyDescent="0.2">
      <c r="S6973" s="28" t="s">
        <v>119</v>
      </c>
      <c r="T6973" s="5">
        <v>2010</v>
      </c>
      <c r="U6973" s="233">
        <v>40209</v>
      </c>
      <c r="V6973" s="233" t="str">
        <f t="shared" si="221"/>
        <v>0131</v>
      </c>
      <c r="W6973" s="4">
        <f t="shared" si="222"/>
        <v>2010</v>
      </c>
    </row>
    <row r="6974" spans="19:23" x14ac:dyDescent="0.2">
      <c r="S6974" s="28" t="s">
        <v>120</v>
      </c>
      <c r="T6974" s="5">
        <v>2010</v>
      </c>
      <c r="U6974" s="233">
        <v>40210</v>
      </c>
      <c r="V6974" s="233" t="str">
        <f t="shared" si="221"/>
        <v>0201</v>
      </c>
      <c r="W6974" s="4">
        <f t="shared" si="222"/>
        <v>2010</v>
      </c>
    </row>
    <row r="6975" spans="19:23" x14ac:dyDescent="0.2">
      <c r="S6975" s="28" t="s">
        <v>121</v>
      </c>
      <c r="T6975" s="5">
        <v>2010</v>
      </c>
      <c r="U6975" s="233">
        <v>40211</v>
      </c>
      <c r="V6975" s="233" t="str">
        <f t="shared" si="221"/>
        <v>0202</v>
      </c>
      <c r="W6975" s="4">
        <f t="shared" si="222"/>
        <v>2010</v>
      </c>
    </row>
    <row r="6976" spans="19:23" x14ac:dyDescent="0.2">
      <c r="S6976" s="28" t="s">
        <v>122</v>
      </c>
      <c r="T6976" s="5">
        <v>2010</v>
      </c>
      <c r="U6976" s="233">
        <v>40212</v>
      </c>
      <c r="V6976" s="233" t="str">
        <f t="shared" si="221"/>
        <v>0203</v>
      </c>
      <c r="W6976" s="4">
        <f t="shared" si="222"/>
        <v>2010</v>
      </c>
    </row>
    <row r="6977" spans="19:23" x14ac:dyDescent="0.2">
      <c r="S6977" s="28" t="s">
        <v>123</v>
      </c>
      <c r="T6977" s="5">
        <v>2010</v>
      </c>
      <c r="U6977" s="233">
        <v>40213</v>
      </c>
      <c r="V6977" s="233" t="str">
        <f t="shared" si="221"/>
        <v>0204</v>
      </c>
      <c r="W6977" s="4">
        <f t="shared" si="222"/>
        <v>2010</v>
      </c>
    </row>
    <row r="6978" spans="19:23" x14ac:dyDescent="0.2">
      <c r="S6978" s="28" t="s">
        <v>124</v>
      </c>
      <c r="T6978" s="5">
        <v>2010</v>
      </c>
      <c r="U6978" s="233">
        <v>40214</v>
      </c>
      <c r="V6978" s="233" t="str">
        <f t="shared" si="221"/>
        <v>0205</v>
      </c>
      <c r="W6978" s="4">
        <f t="shared" si="222"/>
        <v>2010</v>
      </c>
    </row>
    <row r="6979" spans="19:23" x14ac:dyDescent="0.2">
      <c r="S6979" s="28" t="s">
        <v>125</v>
      </c>
      <c r="T6979" s="5">
        <v>2010</v>
      </c>
      <c r="U6979" s="233">
        <v>40215</v>
      </c>
      <c r="V6979" s="233" t="str">
        <f t="shared" si="221"/>
        <v>0206</v>
      </c>
      <c r="W6979" s="4">
        <f t="shared" si="222"/>
        <v>2010</v>
      </c>
    </row>
    <row r="6980" spans="19:23" x14ac:dyDescent="0.2">
      <c r="S6980" s="28" t="s">
        <v>126</v>
      </c>
      <c r="T6980" s="5">
        <v>2010</v>
      </c>
      <c r="U6980" s="233">
        <v>40216</v>
      </c>
      <c r="V6980" s="233" t="str">
        <f t="shared" ref="V6980:V7043" si="223">TEXT(MONTH(U6980),"00") &amp;TEXT(DAY(U6980),"00")</f>
        <v>0207</v>
      </c>
      <c r="W6980" s="4">
        <f t="shared" ref="W6980:W7043" si="224">YEAR(U6980)</f>
        <v>2010</v>
      </c>
    </row>
    <row r="6981" spans="19:23" x14ac:dyDescent="0.2">
      <c r="S6981" s="28" t="s">
        <v>86</v>
      </c>
      <c r="T6981" s="5">
        <v>2010</v>
      </c>
      <c r="U6981" s="233">
        <v>40217</v>
      </c>
      <c r="V6981" s="233" t="str">
        <f t="shared" si="223"/>
        <v>0208</v>
      </c>
      <c r="W6981" s="4">
        <f t="shared" si="224"/>
        <v>2010</v>
      </c>
    </row>
    <row r="6982" spans="19:23" x14ac:dyDescent="0.2">
      <c r="S6982" s="28" t="s">
        <v>87</v>
      </c>
      <c r="T6982" s="5">
        <v>2010</v>
      </c>
      <c r="U6982" s="233">
        <v>40218</v>
      </c>
      <c r="V6982" s="233" t="str">
        <f t="shared" si="223"/>
        <v>0209</v>
      </c>
      <c r="W6982" s="4">
        <f t="shared" si="224"/>
        <v>2010</v>
      </c>
    </row>
    <row r="6983" spans="19:23" x14ac:dyDescent="0.2">
      <c r="S6983" s="28" t="s">
        <v>88</v>
      </c>
      <c r="T6983" s="5">
        <v>2010</v>
      </c>
      <c r="U6983" s="233">
        <v>40219</v>
      </c>
      <c r="V6983" s="233" t="str">
        <f t="shared" si="223"/>
        <v>0210</v>
      </c>
      <c r="W6983" s="4">
        <f t="shared" si="224"/>
        <v>2010</v>
      </c>
    </row>
    <row r="6984" spans="19:23" x14ac:dyDescent="0.2">
      <c r="S6984" s="28" t="s">
        <v>89</v>
      </c>
      <c r="T6984" s="5">
        <v>2010</v>
      </c>
      <c r="U6984" s="233">
        <v>40220</v>
      </c>
      <c r="V6984" s="233" t="str">
        <f t="shared" si="223"/>
        <v>0211</v>
      </c>
      <c r="W6984" s="4">
        <f t="shared" si="224"/>
        <v>2010</v>
      </c>
    </row>
    <row r="6985" spans="19:23" x14ac:dyDescent="0.2">
      <c r="S6985" s="28" t="s">
        <v>127</v>
      </c>
      <c r="T6985" s="5">
        <v>2010</v>
      </c>
      <c r="U6985" s="233">
        <v>40221</v>
      </c>
      <c r="V6985" s="233" t="str">
        <f t="shared" si="223"/>
        <v>0212</v>
      </c>
      <c r="W6985" s="4">
        <f t="shared" si="224"/>
        <v>2010</v>
      </c>
    </row>
    <row r="6986" spans="19:23" x14ac:dyDescent="0.2">
      <c r="S6986" s="28" t="s">
        <v>128</v>
      </c>
      <c r="T6986" s="5">
        <v>2010</v>
      </c>
      <c r="U6986" s="233">
        <v>40222</v>
      </c>
      <c r="V6986" s="233" t="str">
        <f t="shared" si="223"/>
        <v>0213</v>
      </c>
      <c r="W6986" s="4">
        <f t="shared" si="224"/>
        <v>2010</v>
      </c>
    </row>
    <row r="6987" spans="19:23" x14ac:dyDescent="0.2">
      <c r="S6987" s="28" t="s">
        <v>129</v>
      </c>
      <c r="T6987" s="5">
        <v>2010</v>
      </c>
      <c r="U6987" s="233">
        <v>40223</v>
      </c>
      <c r="V6987" s="233" t="str">
        <f t="shared" si="223"/>
        <v>0214</v>
      </c>
      <c r="W6987" s="4">
        <f t="shared" si="224"/>
        <v>2010</v>
      </c>
    </row>
    <row r="6988" spans="19:23" x14ac:dyDescent="0.2">
      <c r="S6988" s="28" t="s">
        <v>130</v>
      </c>
      <c r="T6988" s="5">
        <v>2010</v>
      </c>
      <c r="U6988" s="233">
        <v>40224</v>
      </c>
      <c r="V6988" s="233" t="str">
        <f t="shared" si="223"/>
        <v>0215</v>
      </c>
      <c r="W6988" s="4">
        <f t="shared" si="224"/>
        <v>2010</v>
      </c>
    </row>
    <row r="6989" spans="19:23" x14ac:dyDescent="0.2">
      <c r="S6989" s="28" t="s">
        <v>131</v>
      </c>
      <c r="T6989" s="5">
        <v>2010</v>
      </c>
      <c r="U6989" s="233">
        <v>40225</v>
      </c>
      <c r="V6989" s="233" t="str">
        <f t="shared" si="223"/>
        <v>0216</v>
      </c>
      <c r="W6989" s="4">
        <f t="shared" si="224"/>
        <v>2010</v>
      </c>
    </row>
    <row r="6990" spans="19:23" x14ac:dyDescent="0.2">
      <c r="S6990" s="28" t="s">
        <v>132</v>
      </c>
      <c r="T6990" s="5">
        <v>2010</v>
      </c>
      <c r="U6990" s="233">
        <v>40226</v>
      </c>
      <c r="V6990" s="233" t="str">
        <f t="shared" si="223"/>
        <v>0217</v>
      </c>
      <c r="W6990" s="4">
        <f t="shared" si="224"/>
        <v>2010</v>
      </c>
    </row>
    <row r="6991" spans="19:23" x14ac:dyDescent="0.2">
      <c r="S6991" s="28" t="s">
        <v>133</v>
      </c>
      <c r="T6991" s="5">
        <v>2010</v>
      </c>
      <c r="U6991" s="233">
        <v>40227</v>
      </c>
      <c r="V6991" s="233" t="str">
        <f t="shared" si="223"/>
        <v>0218</v>
      </c>
      <c r="W6991" s="4">
        <f t="shared" si="224"/>
        <v>2010</v>
      </c>
    </row>
    <row r="6992" spans="19:23" x14ac:dyDescent="0.2">
      <c r="S6992" s="28" t="s">
        <v>134</v>
      </c>
      <c r="T6992" s="5">
        <v>2010</v>
      </c>
      <c r="U6992" s="233">
        <v>40228</v>
      </c>
      <c r="V6992" s="233" t="str">
        <f t="shared" si="223"/>
        <v>0219</v>
      </c>
      <c r="W6992" s="4">
        <f t="shared" si="224"/>
        <v>2010</v>
      </c>
    </row>
    <row r="6993" spans="19:23" x14ac:dyDescent="0.2">
      <c r="S6993" s="28" t="s">
        <v>135</v>
      </c>
      <c r="T6993" s="5">
        <v>2010</v>
      </c>
      <c r="U6993" s="233">
        <v>40229</v>
      </c>
      <c r="V6993" s="233" t="str">
        <f t="shared" si="223"/>
        <v>0220</v>
      </c>
      <c r="W6993" s="4">
        <f t="shared" si="224"/>
        <v>2010</v>
      </c>
    </row>
    <row r="6994" spans="19:23" x14ac:dyDescent="0.2">
      <c r="S6994" s="28" t="s">
        <v>136</v>
      </c>
      <c r="T6994" s="5">
        <v>2010</v>
      </c>
      <c r="U6994" s="233">
        <v>40230</v>
      </c>
      <c r="V6994" s="233" t="str">
        <f t="shared" si="223"/>
        <v>0221</v>
      </c>
      <c r="W6994" s="4">
        <f t="shared" si="224"/>
        <v>2010</v>
      </c>
    </row>
    <row r="6995" spans="19:23" x14ac:dyDescent="0.2">
      <c r="S6995" s="28" t="s">
        <v>137</v>
      </c>
      <c r="T6995" s="5">
        <v>2010</v>
      </c>
      <c r="U6995" s="233">
        <v>40231</v>
      </c>
      <c r="V6995" s="233" t="str">
        <f t="shared" si="223"/>
        <v>0222</v>
      </c>
      <c r="W6995" s="4">
        <f t="shared" si="224"/>
        <v>2010</v>
      </c>
    </row>
    <row r="6996" spans="19:23" x14ac:dyDescent="0.2">
      <c r="S6996" s="28" t="s">
        <v>138</v>
      </c>
      <c r="T6996" s="5">
        <v>2010</v>
      </c>
      <c r="U6996" s="233">
        <v>40232</v>
      </c>
      <c r="V6996" s="233" t="str">
        <f t="shared" si="223"/>
        <v>0223</v>
      </c>
      <c r="W6996" s="4">
        <f t="shared" si="224"/>
        <v>2010</v>
      </c>
    </row>
    <row r="6997" spans="19:23" x14ac:dyDescent="0.2">
      <c r="S6997" s="28" t="s">
        <v>139</v>
      </c>
      <c r="T6997" s="5">
        <v>2010</v>
      </c>
      <c r="U6997" s="233">
        <v>40233</v>
      </c>
      <c r="V6997" s="233" t="str">
        <f t="shared" si="223"/>
        <v>0224</v>
      </c>
      <c r="W6997" s="4">
        <f t="shared" si="224"/>
        <v>2010</v>
      </c>
    </row>
    <row r="6998" spans="19:23" x14ac:dyDescent="0.2">
      <c r="S6998" s="28" t="s">
        <v>140</v>
      </c>
      <c r="T6998" s="5">
        <v>2010</v>
      </c>
      <c r="U6998" s="233">
        <v>40234</v>
      </c>
      <c r="V6998" s="233" t="str">
        <f t="shared" si="223"/>
        <v>0225</v>
      </c>
      <c r="W6998" s="4">
        <f t="shared" si="224"/>
        <v>2010</v>
      </c>
    </row>
    <row r="6999" spans="19:23" x14ac:dyDescent="0.2">
      <c r="S6999" s="28" t="s">
        <v>141</v>
      </c>
      <c r="T6999" s="5">
        <v>2010</v>
      </c>
      <c r="U6999" s="233">
        <v>40235</v>
      </c>
      <c r="V6999" s="233" t="str">
        <f t="shared" si="223"/>
        <v>0226</v>
      </c>
      <c r="W6999" s="4">
        <f t="shared" si="224"/>
        <v>2010</v>
      </c>
    </row>
    <row r="7000" spans="19:23" x14ac:dyDescent="0.2">
      <c r="S7000" s="28" t="s">
        <v>142</v>
      </c>
      <c r="T7000" s="5">
        <v>2010</v>
      </c>
      <c r="U7000" s="233">
        <v>40236</v>
      </c>
      <c r="V7000" s="233" t="str">
        <f t="shared" si="223"/>
        <v>0227</v>
      </c>
      <c r="W7000" s="4">
        <f t="shared" si="224"/>
        <v>2010</v>
      </c>
    </row>
    <row r="7001" spans="19:23" x14ac:dyDescent="0.2">
      <c r="S7001" s="28" t="s">
        <v>143</v>
      </c>
      <c r="T7001" s="5">
        <v>2010</v>
      </c>
      <c r="U7001" s="233">
        <v>40237</v>
      </c>
      <c r="V7001" s="233" t="str">
        <f t="shared" si="223"/>
        <v>0228</v>
      </c>
      <c r="W7001" s="4">
        <f t="shared" si="224"/>
        <v>2010</v>
      </c>
    </row>
    <row r="7002" spans="19:23" x14ac:dyDescent="0.2">
      <c r="S7002" s="28" t="s">
        <v>144</v>
      </c>
      <c r="T7002" s="5">
        <v>2010</v>
      </c>
      <c r="U7002" s="233">
        <v>40238</v>
      </c>
      <c r="V7002" s="233" t="str">
        <f t="shared" si="223"/>
        <v>0301</v>
      </c>
      <c r="W7002" s="4">
        <f t="shared" si="224"/>
        <v>2010</v>
      </c>
    </row>
    <row r="7003" spans="19:23" x14ac:dyDescent="0.2">
      <c r="S7003" s="28" t="s">
        <v>145</v>
      </c>
      <c r="T7003" s="5">
        <v>2010</v>
      </c>
      <c r="U7003" s="233">
        <v>40239</v>
      </c>
      <c r="V7003" s="233" t="str">
        <f t="shared" si="223"/>
        <v>0302</v>
      </c>
      <c r="W7003" s="4">
        <f t="shared" si="224"/>
        <v>2010</v>
      </c>
    </row>
    <row r="7004" spans="19:23" x14ac:dyDescent="0.2">
      <c r="S7004" s="28" t="s">
        <v>146</v>
      </c>
      <c r="T7004" s="5">
        <v>2010</v>
      </c>
      <c r="U7004" s="233">
        <v>40240</v>
      </c>
      <c r="V7004" s="233" t="str">
        <f t="shared" si="223"/>
        <v>0303</v>
      </c>
      <c r="W7004" s="4">
        <f t="shared" si="224"/>
        <v>2010</v>
      </c>
    </row>
    <row r="7005" spans="19:23" x14ac:dyDescent="0.2">
      <c r="S7005" s="28" t="s">
        <v>147</v>
      </c>
      <c r="T7005" s="5">
        <v>2010</v>
      </c>
      <c r="U7005" s="233">
        <v>40241</v>
      </c>
      <c r="V7005" s="233" t="str">
        <f t="shared" si="223"/>
        <v>0304</v>
      </c>
      <c r="W7005" s="4">
        <f t="shared" si="224"/>
        <v>2010</v>
      </c>
    </row>
    <row r="7006" spans="19:23" x14ac:dyDescent="0.2">
      <c r="S7006" s="28" t="s">
        <v>148</v>
      </c>
      <c r="T7006" s="5">
        <v>2010</v>
      </c>
      <c r="U7006" s="233">
        <v>40242</v>
      </c>
      <c r="V7006" s="233" t="str">
        <f t="shared" si="223"/>
        <v>0305</v>
      </c>
      <c r="W7006" s="4">
        <f t="shared" si="224"/>
        <v>2010</v>
      </c>
    </row>
    <row r="7007" spans="19:23" x14ac:dyDescent="0.2">
      <c r="S7007" s="28" t="s">
        <v>149</v>
      </c>
      <c r="T7007" s="5">
        <v>2010</v>
      </c>
      <c r="U7007" s="233">
        <v>40243</v>
      </c>
      <c r="V7007" s="233" t="str">
        <f t="shared" si="223"/>
        <v>0306</v>
      </c>
      <c r="W7007" s="4">
        <f t="shared" si="224"/>
        <v>2010</v>
      </c>
    </row>
    <row r="7008" spans="19:23" x14ac:dyDescent="0.2">
      <c r="S7008" s="28" t="s">
        <v>150</v>
      </c>
      <c r="T7008" s="5">
        <v>2010</v>
      </c>
      <c r="U7008" s="233">
        <v>40244</v>
      </c>
      <c r="V7008" s="233" t="str">
        <f t="shared" si="223"/>
        <v>0307</v>
      </c>
      <c r="W7008" s="4">
        <f t="shared" si="224"/>
        <v>2010</v>
      </c>
    </row>
    <row r="7009" spans="19:23" x14ac:dyDescent="0.2">
      <c r="S7009" s="28" t="s">
        <v>151</v>
      </c>
      <c r="T7009" s="5">
        <v>2010</v>
      </c>
      <c r="U7009" s="233">
        <v>40245</v>
      </c>
      <c r="V7009" s="233" t="str">
        <f t="shared" si="223"/>
        <v>0308</v>
      </c>
      <c r="W7009" s="4">
        <f t="shared" si="224"/>
        <v>2010</v>
      </c>
    </row>
    <row r="7010" spans="19:23" x14ac:dyDescent="0.2">
      <c r="S7010" s="28" t="s">
        <v>152</v>
      </c>
      <c r="T7010" s="5">
        <v>2010</v>
      </c>
      <c r="U7010" s="233">
        <v>40246</v>
      </c>
      <c r="V7010" s="233" t="str">
        <f t="shared" si="223"/>
        <v>0309</v>
      </c>
      <c r="W7010" s="4">
        <f t="shared" si="224"/>
        <v>2010</v>
      </c>
    </row>
    <row r="7011" spans="19:23" x14ac:dyDescent="0.2">
      <c r="S7011" s="28" t="s">
        <v>153</v>
      </c>
      <c r="T7011" s="5">
        <v>2010</v>
      </c>
      <c r="U7011" s="233">
        <v>40247</v>
      </c>
      <c r="V7011" s="233" t="str">
        <f t="shared" si="223"/>
        <v>0310</v>
      </c>
      <c r="W7011" s="4">
        <f t="shared" si="224"/>
        <v>2010</v>
      </c>
    </row>
    <row r="7012" spans="19:23" x14ac:dyDescent="0.2">
      <c r="S7012" s="28" t="s">
        <v>154</v>
      </c>
      <c r="T7012" s="5">
        <v>2010</v>
      </c>
      <c r="U7012" s="233">
        <v>40248</v>
      </c>
      <c r="V7012" s="233" t="str">
        <f t="shared" si="223"/>
        <v>0311</v>
      </c>
      <c r="W7012" s="4">
        <f t="shared" si="224"/>
        <v>2010</v>
      </c>
    </row>
    <row r="7013" spans="19:23" x14ac:dyDescent="0.2">
      <c r="S7013" s="28" t="s">
        <v>155</v>
      </c>
      <c r="T7013" s="5">
        <v>2010</v>
      </c>
      <c r="U7013" s="233">
        <v>40249</v>
      </c>
      <c r="V7013" s="233" t="str">
        <f t="shared" si="223"/>
        <v>0312</v>
      </c>
      <c r="W7013" s="4">
        <f t="shared" si="224"/>
        <v>2010</v>
      </c>
    </row>
    <row r="7014" spans="19:23" x14ac:dyDescent="0.2">
      <c r="S7014" s="28" t="s">
        <v>156</v>
      </c>
      <c r="T7014" s="5">
        <v>2010</v>
      </c>
      <c r="U7014" s="233">
        <v>40250</v>
      </c>
      <c r="V7014" s="233" t="str">
        <f t="shared" si="223"/>
        <v>0313</v>
      </c>
      <c r="W7014" s="4">
        <f t="shared" si="224"/>
        <v>2010</v>
      </c>
    </row>
    <row r="7015" spans="19:23" x14ac:dyDescent="0.2">
      <c r="S7015" s="28" t="s">
        <v>157</v>
      </c>
      <c r="T7015" s="5">
        <v>2010</v>
      </c>
      <c r="U7015" s="233">
        <v>40251</v>
      </c>
      <c r="V7015" s="233" t="str">
        <f t="shared" si="223"/>
        <v>0314</v>
      </c>
      <c r="W7015" s="4">
        <f t="shared" si="224"/>
        <v>2010</v>
      </c>
    </row>
    <row r="7016" spans="19:23" x14ac:dyDescent="0.2">
      <c r="S7016" s="28" t="s">
        <v>158</v>
      </c>
      <c r="T7016" s="5">
        <v>2010</v>
      </c>
      <c r="U7016" s="233">
        <v>40252</v>
      </c>
      <c r="V7016" s="233" t="str">
        <f t="shared" si="223"/>
        <v>0315</v>
      </c>
      <c r="W7016" s="4">
        <f t="shared" si="224"/>
        <v>2010</v>
      </c>
    </row>
    <row r="7017" spans="19:23" x14ac:dyDescent="0.2">
      <c r="S7017" s="28" t="s">
        <v>159</v>
      </c>
      <c r="T7017" s="5">
        <v>2010</v>
      </c>
      <c r="U7017" s="233">
        <v>40253</v>
      </c>
      <c r="V7017" s="233" t="str">
        <f t="shared" si="223"/>
        <v>0316</v>
      </c>
      <c r="W7017" s="4">
        <f t="shared" si="224"/>
        <v>2010</v>
      </c>
    </row>
    <row r="7018" spans="19:23" x14ac:dyDescent="0.2">
      <c r="S7018" s="28" t="s">
        <v>160</v>
      </c>
      <c r="T7018" s="5">
        <v>2010</v>
      </c>
      <c r="U7018" s="233">
        <v>40254</v>
      </c>
      <c r="V7018" s="233" t="str">
        <f t="shared" si="223"/>
        <v>0317</v>
      </c>
      <c r="W7018" s="4">
        <f t="shared" si="224"/>
        <v>2010</v>
      </c>
    </row>
    <row r="7019" spans="19:23" x14ac:dyDescent="0.2">
      <c r="S7019" s="28" t="s">
        <v>161</v>
      </c>
      <c r="T7019" s="5">
        <v>2010</v>
      </c>
      <c r="U7019" s="233">
        <v>40255</v>
      </c>
      <c r="V7019" s="233" t="str">
        <f t="shared" si="223"/>
        <v>0318</v>
      </c>
      <c r="W7019" s="4">
        <f t="shared" si="224"/>
        <v>2010</v>
      </c>
    </row>
    <row r="7020" spans="19:23" x14ac:dyDescent="0.2">
      <c r="S7020" s="28" t="s">
        <v>162</v>
      </c>
      <c r="T7020" s="5">
        <v>2010</v>
      </c>
      <c r="U7020" s="233">
        <v>40256</v>
      </c>
      <c r="V7020" s="233" t="str">
        <f t="shared" si="223"/>
        <v>0319</v>
      </c>
      <c r="W7020" s="4">
        <f t="shared" si="224"/>
        <v>2010</v>
      </c>
    </row>
    <row r="7021" spans="19:23" x14ac:dyDescent="0.2">
      <c r="S7021" s="28" t="s">
        <v>163</v>
      </c>
      <c r="T7021" s="5">
        <v>2010</v>
      </c>
      <c r="U7021" s="233">
        <v>40257</v>
      </c>
      <c r="V7021" s="233" t="str">
        <f t="shared" si="223"/>
        <v>0320</v>
      </c>
      <c r="W7021" s="4">
        <f t="shared" si="224"/>
        <v>2010</v>
      </c>
    </row>
    <row r="7022" spans="19:23" x14ac:dyDescent="0.2">
      <c r="S7022" s="28" t="s">
        <v>164</v>
      </c>
      <c r="T7022" s="5">
        <v>2010</v>
      </c>
      <c r="U7022" s="233">
        <v>40258</v>
      </c>
      <c r="V7022" s="233" t="str">
        <f t="shared" si="223"/>
        <v>0321</v>
      </c>
      <c r="W7022" s="4">
        <f t="shared" si="224"/>
        <v>2010</v>
      </c>
    </row>
    <row r="7023" spans="19:23" x14ac:dyDescent="0.2">
      <c r="S7023" s="28" t="s">
        <v>165</v>
      </c>
      <c r="T7023" s="5">
        <v>2010</v>
      </c>
      <c r="U7023" s="233">
        <v>40259</v>
      </c>
      <c r="V7023" s="233" t="str">
        <f t="shared" si="223"/>
        <v>0322</v>
      </c>
      <c r="W7023" s="4">
        <f t="shared" si="224"/>
        <v>2010</v>
      </c>
    </row>
    <row r="7024" spans="19:23" x14ac:dyDescent="0.2">
      <c r="S7024" s="28" t="s">
        <v>166</v>
      </c>
      <c r="T7024" s="5">
        <v>2010</v>
      </c>
      <c r="U7024" s="233">
        <v>40260</v>
      </c>
      <c r="V7024" s="233" t="str">
        <f t="shared" si="223"/>
        <v>0323</v>
      </c>
      <c r="W7024" s="4">
        <f t="shared" si="224"/>
        <v>2010</v>
      </c>
    </row>
    <row r="7025" spans="19:23" x14ac:dyDescent="0.2">
      <c r="S7025" s="28" t="s">
        <v>167</v>
      </c>
      <c r="T7025" s="5">
        <v>2010</v>
      </c>
      <c r="U7025" s="233">
        <v>40261</v>
      </c>
      <c r="V7025" s="233" t="str">
        <f t="shared" si="223"/>
        <v>0324</v>
      </c>
      <c r="W7025" s="4">
        <f t="shared" si="224"/>
        <v>2010</v>
      </c>
    </row>
    <row r="7026" spans="19:23" x14ac:dyDescent="0.2">
      <c r="S7026" s="28" t="s">
        <v>168</v>
      </c>
      <c r="T7026" s="5">
        <v>2010</v>
      </c>
      <c r="U7026" s="233">
        <v>40262</v>
      </c>
      <c r="V7026" s="233" t="str">
        <f t="shared" si="223"/>
        <v>0325</v>
      </c>
      <c r="W7026" s="4">
        <f t="shared" si="224"/>
        <v>2010</v>
      </c>
    </row>
    <row r="7027" spans="19:23" x14ac:dyDescent="0.2">
      <c r="S7027" s="28" t="s">
        <v>169</v>
      </c>
      <c r="T7027" s="5">
        <v>2010</v>
      </c>
      <c r="U7027" s="233">
        <v>40263</v>
      </c>
      <c r="V7027" s="233" t="str">
        <f t="shared" si="223"/>
        <v>0326</v>
      </c>
      <c r="W7027" s="4">
        <f t="shared" si="224"/>
        <v>2010</v>
      </c>
    </row>
    <row r="7028" spans="19:23" x14ac:dyDescent="0.2">
      <c r="S7028" s="28" t="s">
        <v>170</v>
      </c>
      <c r="T7028" s="5">
        <v>2010</v>
      </c>
      <c r="U7028" s="233">
        <v>40264</v>
      </c>
      <c r="V7028" s="233" t="str">
        <f t="shared" si="223"/>
        <v>0327</v>
      </c>
      <c r="W7028" s="4">
        <f t="shared" si="224"/>
        <v>2010</v>
      </c>
    </row>
    <row r="7029" spans="19:23" x14ac:dyDescent="0.2">
      <c r="S7029" s="28" t="s">
        <v>171</v>
      </c>
      <c r="T7029" s="5">
        <v>2010</v>
      </c>
      <c r="U7029" s="233">
        <v>40265</v>
      </c>
      <c r="V7029" s="233" t="str">
        <f t="shared" si="223"/>
        <v>0328</v>
      </c>
      <c r="W7029" s="4">
        <f t="shared" si="224"/>
        <v>2010</v>
      </c>
    </row>
    <row r="7030" spans="19:23" x14ac:dyDescent="0.2">
      <c r="S7030" s="28" t="s">
        <v>172</v>
      </c>
      <c r="T7030" s="5">
        <v>2010</v>
      </c>
      <c r="U7030" s="233">
        <v>40266</v>
      </c>
      <c r="V7030" s="233" t="str">
        <f t="shared" si="223"/>
        <v>0329</v>
      </c>
      <c r="W7030" s="4">
        <f t="shared" si="224"/>
        <v>2010</v>
      </c>
    </row>
    <row r="7031" spans="19:23" x14ac:dyDescent="0.2">
      <c r="S7031" s="28" t="s">
        <v>173</v>
      </c>
      <c r="T7031" s="5">
        <v>2010</v>
      </c>
      <c r="U7031" s="233">
        <v>40267</v>
      </c>
      <c r="V7031" s="233" t="str">
        <f t="shared" si="223"/>
        <v>0330</v>
      </c>
      <c r="W7031" s="4">
        <f t="shared" si="224"/>
        <v>2010</v>
      </c>
    </row>
    <row r="7032" spans="19:23" x14ac:dyDescent="0.2">
      <c r="S7032" s="28" t="s">
        <v>174</v>
      </c>
      <c r="T7032" s="5">
        <v>2010</v>
      </c>
      <c r="U7032" s="233">
        <v>40268</v>
      </c>
      <c r="V7032" s="233" t="str">
        <f t="shared" si="223"/>
        <v>0331</v>
      </c>
      <c r="W7032" s="4">
        <f t="shared" si="224"/>
        <v>2010</v>
      </c>
    </row>
    <row r="7033" spans="19:23" x14ac:dyDescent="0.2">
      <c r="S7033" s="28" t="s">
        <v>175</v>
      </c>
      <c r="T7033" s="5">
        <v>2010</v>
      </c>
      <c r="U7033" s="233">
        <v>40269</v>
      </c>
      <c r="V7033" s="233" t="str">
        <f t="shared" si="223"/>
        <v>0401</v>
      </c>
      <c r="W7033" s="4">
        <f t="shared" si="224"/>
        <v>2010</v>
      </c>
    </row>
    <row r="7034" spans="19:23" x14ac:dyDescent="0.2">
      <c r="S7034" s="28" t="s">
        <v>176</v>
      </c>
      <c r="T7034" s="5">
        <v>2010</v>
      </c>
      <c r="U7034" s="233">
        <v>40270</v>
      </c>
      <c r="V7034" s="233" t="str">
        <f t="shared" si="223"/>
        <v>0402</v>
      </c>
      <c r="W7034" s="4">
        <f t="shared" si="224"/>
        <v>2010</v>
      </c>
    </row>
    <row r="7035" spans="19:23" x14ac:dyDescent="0.2">
      <c r="S7035" s="28" t="s">
        <v>177</v>
      </c>
      <c r="T7035" s="5">
        <v>2010</v>
      </c>
      <c r="U7035" s="233">
        <v>40271</v>
      </c>
      <c r="V7035" s="233" t="str">
        <f t="shared" si="223"/>
        <v>0403</v>
      </c>
      <c r="W7035" s="4">
        <f t="shared" si="224"/>
        <v>2010</v>
      </c>
    </row>
    <row r="7036" spans="19:23" x14ac:dyDescent="0.2">
      <c r="S7036" s="28" t="s">
        <v>178</v>
      </c>
      <c r="T7036" s="5">
        <v>2010</v>
      </c>
      <c r="U7036" s="233">
        <v>40272</v>
      </c>
      <c r="V7036" s="233" t="str">
        <f t="shared" si="223"/>
        <v>0404</v>
      </c>
      <c r="W7036" s="4">
        <f t="shared" si="224"/>
        <v>2010</v>
      </c>
    </row>
    <row r="7037" spans="19:23" x14ac:dyDescent="0.2">
      <c r="S7037" s="28" t="s">
        <v>179</v>
      </c>
      <c r="T7037" s="5">
        <v>2010</v>
      </c>
      <c r="U7037" s="233">
        <v>40273</v>
      </c>
      <c r="V7037" s="233" t="str">
        <f t="shared" si="223"/>
        <v>0405</v>
      </c>
      <c r="W7037" s="4">
        <f t="shared" si="224"/>
        <v>2010</v>
      </c>
    </row>
    <row r="7038" spans="19:23" x14ac:dyDescent="0.2">
      <c r="S7038" s="28" t="s">
        <v>180</v>
      </c>
      <c r="T7038" s="5">
        <v>2010</v>
      </c>
      <c r="U7038" s="233">
        <v>40274</v>
      </c>
      <c r="V7038" s="233" t="str">
        <f t="shared" si="223"/>
        <v>0406</v>
      </c>
      <c r="W7038" s="4">
        <f t="shared" si="224"/>
        <v>2010</v>
      </c>
    </row>
    <row r="7039" spans="19:23" x14ac:dyDescent="0.2">
      <c r="S7039" s="28" t="s">
        <v>181</v>
      </c>
      <c r="T7039" s="5">
        <v>2010</v>
      </c>
      <c r="U7039" s="233">
        <v>40275</v>
      </c>
      <c r="V7039" s="233" t="str">
        <f t="shared" si="223"/>
        <v>0407</v>
      </c>
      <c r="W7039" s="4">
        <f t="shared" si="224"/>
        <v>2010</v>
      </c>
    </row>
    <row r="7040" spans="19:23" x14ac:dyDescent="0.2">
      <c r="S7040" s="28" t="s">
        <v>182</v>
      </c>
      <c r="T7040" s="5">
        <v>2010</v>
      </c>
      <c r="U7040" s="233">
        <v>40276</v>
      </c>
      <c r="V7040" s="233" t="str">
        <f t="shared" si="223"/>
        <v>0408</v>
      </c>
      <c r="W7040" s="4">
        <f t="shared" si="224"/>
        <v>2010</v>
      </c>
    </row>
    <row r="7041" spans="19:23" x14ac:dyDescent="0.2">
      <c r="S7041" s="28" t="s">
        <v>183</v>
      </c>
      <c r="T7041" s="5">
        <v>2010</v>
      </c>
      <c r="U7041" s="233">
        <v>40277</v>
      </c>
      <c r="V7041" s="233" t="str">
        <f t="shared" si="223"/>
        <v>0409</v>
      </c>
      <c r="W7041" s="4">
        <f t="shared" si="224"/>
        <v>2010</v>
      </c>
    </row>
    <row r="7042" spans="19:23" x14ac:dyDescent="0.2">
      <c r="S7042" s="28" t="s">
        <v>184</v>
      </c>
      <c r="T7042" s="5">
        <v>2010</v>
      </c>
      <c r="U7042" s="233">
        <v>40278</v>
      </c>
      <c r="V7042" s="233" t="str">
        <f t="shared" si="223"/>
        <v>0410</v>
      </c>
      <c r="W7042" s="4">
        <f t="shared" si="224"/>
        <v>2010</v>
      </c>
    </row>
    <row r="7043" spans="19:23" x14ac:dyDescent="0.2">
      <c r="S7043" s="28" t="s">
        <v>185</v>
      </c>
      <c r="T7043" s="5">
        <v>2010</v>
      </c>
      <c r="U7043" s="233">
        <v>40279</v>
      </c>
      <c r="V7043" s="233" t="str">
        <f t="shared" si="223"/>
        <v>0411</v>
      </c>
      <c r="W7043" s="4">
        <f t="shared" si="224"/>
        <v>2010</v>
      </c>
    </row>
    <row r="7044" spans="19:23" x14ac:dyDescent="0.2">
      <c r="S7044" s="28" t="s">
        <v>186</v>
      </c>
      <c r="T7044" s="5">
        <v>2010</v>
      </c>
      <c r="U7044" s="233">
        <v>40280</v>
      </c>
      <c r="V7044" s="233" t="str">
        <f t="shared" ref="V7044:V7107" si="225">TEXT(MONTH(U7044),"00") &amp;TEXT(DAY(U7044),"00")</f>
        <v>0412</v>
      </c>
      <c r="W7044" s="4">
        <f t="shared" ref="W7044:W7107" si="226">YEAR(U7044)</f>
        <v>2010</v>
      </c>
    </row>
    <row r="7045" spans="19:23" x14ac:dyDescent="0.2">
      <c r="S7045" s="28" t="s">
        <v>187</v>
      </c>
      <c r="T7045" s="5">
        <v>2010</v>
      </c>
      <c r="U7045" s="233">
        <v>40281</v>
      </c>
      <c r="V7045" s="233" t="str">
        <f t="shared" si="225"/>
        <v>0413</v>
      </c>
      <c r="W7045" s="4">
        <f t="shared" si="226"/>
        <v>2010</v>
      </c>
    </row>
    <row r="7046" spans="19:23" x14ac:dyDescent="0.2">
      <c r="S7046" s="28" t="s">
        <v>188</v>
      </c>
      <c r="T7046" s="5">
        <v>2010</v>
      </c>
      <c r="U7046" s="233">
        <v>40282</v>
      </c>
      <c r="V7046" s="233" t="str">
        <f t="shared" si="225"/>
        <v>0414</v>
      </c>
      <c r="W7046" s="4">
        <f t="shared" si="226"/>
        <v>2010</v>
      </c>
    </row>
    <row r="7047" spans="19:23" x14ac:dyDescent="0.2">
      <c r="S7047" s="28" t="s">
        <v>189</v>
      </c>
      <c r="T7047" s="5">
        <v>2010</v>
      </c>
      <c r="U7047" s="233">
        <v>40283</v>
      </c>
      <c r="V7047" s="233" t="str">
        <f t="shared" si="225"/>
        <v>0415</v>
      </c>
      <c r="W7047" s="4">
        <f t="shared" si="226"/>
        <v>2010</v>
      </c>
    </row>
    <row r="7048" spans="19:23" x14ac:dyDescent="0.2">
      <c r="S7048" s="28" t="s">
        <v>190</v>
      </c>
      <c r="T7048" s="5">
        <v>2010</v>
      </c>
      <c r="U7048" s="233">
        <v>40284</v>
      </c>
      <c r="V7048" s="233" t="str">
        <f t="shared" si="225"/>
        <v>0416</v>
      </c>
      <c r="W7048" s="4">
        <f t="shared" si="226"/>
        <v>2010</v>
      </c>
    </row>
    <row r="7049" spans="19:23" x14ac:dyDescent="0.2">
      <c r="S7049" s="28" t="s">
        <v>191</v>
      </c>
      <c r="T7049" s="5">
        <v>2010</v>
      </c>
      <c r="U7049" s="233">
        <v>40285</v>
      </c>
      <c r="V7049" s="233" t="str">
        <f t="shared" si="225"/>
        <v>0417</v>
      </c>
      <c r="W7049" s="4">
        <f t="shared" si="226"/>
        <v>2010</v>
      </c>
    </row>
    <row r="7050" spans="19:23" x14ac:dyDescent="0.2">
      <c r="S7050" s="28" t="s">
        <v>192</v>
      </c>
      <c r="T7050" s="5">
        <v>2010</v>
      </c>
      <c r="U7050" s="233">
        <v>40286</v>
      </c>
      <c r="V7050" s="233" t="str">
        <f t="shared" si="225"/>
        <v>0418</v>
      </c>
      <c r="W7050" s="4">
        <f t="shared" si="226"/>
        <v>2010</v>
      </c>
    </row>
    <row r="7051" spans="19:23" x14ac:dyDescent="0.2">
      <c r="S7051" s="28" t="s">
        <v>193</v>
      </c>
      <c r="T7051" s="5">
        <v>2010</v>
      </c>
      <c r="U7051" s="233">
        <v>40287</v>
      </c>
      <c r="V7051" s="233" t="str">
        <f t="shared" si="225"/>
        <v>0419</v>
      </c>
      <c r="W7051" s="4">
        <f t="shared" si="226"/>
        <v>2010</v>
      </c>
    </row>
    <row r="7052" spans="19:23" x14ac:dyDescent="0.2">
      <c r="S7052" s="28" t="s">
        <v>194</v>
      </c>
      <c r="T7052" s="5">
        <v>2010</v>
      </c>
      <c r="U7052" s="233">
        <v>40288</v>
      </c>
      <c r="V7052" s="233" t="str">
        <f t="shared" si="225"/>
        <v>0420</v>
      </c>
      <c r="W7052" s="4">
        <f t="shared" si="226"/>
        <v>2010</v>
      </c>
    </row>
    <row r="7053" spans="19:23" x14ac:dyDescent="0.2">
      <c r="S7053" s="28" t="s">
        <v>195</v>
      </c>
      <c r="T7053" s="5">
        <v>2010</v>
      </c>
      <c r="U7053" s="233">
        <v>40289</v>
      </c>
      <c r="V7053" s="233" t="str">
        <f t="shared" si="225"/>
        <v>0421</v>
      </c>
      <c r="W7053" s="4">
        <f t="shared" si="226"/>
        <v>2010</v>
      </c>
    </row>
    <row r="7054" spans="19:23" x14ac:dyDescent="0.2">
      <c r="S7054" s="28" t="s">
        <v>196</v>
      </c>
      <c r="T7054" s="5">
        <v>2010</v>
      </c>
      <c r="U7054" s="233">
        <v>40290</v>
      </c>
      <c r="V7054" s="233" t="str">
        <f t="shared" si="225"/>
        <v>0422</v>
      </c>
      <c r="W7054" s="4">
        <f t="shared" si="226"/>
        <v>2010</v>
      </c>
    </row>
    <row r="7055" spans="19:23" x14ac:dyDescent="0.2">
      <c r="S7055" s="28" t="s">
        <v>197</v>
      </c>
      <c r="T7055" s="5">
        <v>2010</v>
      </c>
      <c r="U7055" s="233">
        <v>40291</v>
      </c>
      <c r="V7055" s="233" t="str">
        <f t="shared" si="225"/>
        <v>0423</v>
      </c>
      <c r="W7055" s="4">
        <f t="shared" si="226"/>
        <v>2010</v>
      </c>
    </row>
    <row r="7056" spans="19:23" x14ac:dyDescent="0.2">
      <c r="S7056" s="28" t="s">
        <v>198</v>
      </c>
      <c r="T7056" s="5">
        <v>2010</v>
      </c>
      <c r="U7056" s="233">
        <v>40292</v>
      </c>
      <c r="V7056" s="233" t="str">
        <f t="shared" si="225"/>
        <v>0424</v>
      </c>
      <c r="W7056" s="4">
        <f t="shared" si="226"/>
        <v>2010</v>
      </c>
    </row>
    <row r="7057" spans="19:23" x14ac:dyDescent="0.2">
      <c r="S7057" s="28" t="s">
        <v>199</v>
      </c>
      <c r="T7057" s="5">
        <v>2010</v>
      </c>
      <c r="U7057" s="233">
        <v>40293</v>
      </c>
      <c r="V7057" s="233" t="str">
        <f t="shared" si="225"/>
        <v>0425</v>
      </c>
      <c r="W7057" s="4">
        <f t="shared" si="226"/>
        <v>2010</v>
      </c>
    </row>
    <row r="7058" spans="19:23" x14ac:dyDescent="0.2">
      <c r="S7058" s="28" t="s">
        <v>200</v>
      </c>
      <c r="T7058" s="5">
        <v>2010</v>
      </c>
      <c r="U7058" s="233">
        <v>40294</v>
      </c>
      <c r="V7058" s="233" t="str">
        <f t="shared" si="225"/>
        <v>0426</v>
      </c>
      <c r="W7058" s="4">
        <f t="shared" si="226"/>
        <v>2010</v>
      </c>
    </row>
    <row r="7059" spans="19:23" x14ac:dyDescent="0.2">
      <c r="S7059" s="28" t="s">
        <v>201</v>
      </c>
      <c r="T7059" s="5">
        <v>2010</v>
      </c>
      <c r="U7059" s="233">
        <v>40295</v>
      </c>
      <c r="V7059" s="233" t="str">
        <f t="shared" si="225"/>
        <v>0427</v>
      </c>
      <c r="W7059" s="4">
        <f t="shared" si="226"/>
        <v>2010</v>
      </c>
    </row>
    <row r="7060" spans="19:23" x14ac:dyDescent="0.2">
      <c r="S7060" s="28" t="s">
        <v>202</v>
      </c>
      <c r="T7060" s="5">
        <v>2010</v>
      </c>
      <c r="U7060" s="233">
        <v>40296</v>
      </c>
      <c r="V7060" s="233" t="str">
        <f t="shared" si="225"/>
        <v>0428</v>
      </c>
      <c r="W7060" s="4">
        <f t="shared" si="226"/>
        <v>2010</v>
      </c>
    </row>
    <row r="7061" spans="19:23" x14ac:dyDescent="0.2">
      <c r="S7061" s="28" t="s">
        <v>203</v>
      </c>
      <c r="T7061" s="5">
        <v>2010</v>
      </c>
      <c r="U7061" s="233">
        <v>40297</v>
      </c>
      <c r="V7061" s="233" t="str">
        <f t="shared" si="225"/>
        <v>0429</v>
      </c>
      <c r="W7061" s="4">
        <f t="shared" si="226"/>
        <v>2010</v>
      </c>
    </row>
    <row r="7062" spans="19:23" x14ac:dyDescent="0.2">
      <c r="S7062" s="28" t="s">
        <v>204</v>
      </c>
      <c r="T7062" s="5">
        <v>2010</v>
      </c>
      <c r="U7062" s="233">
        <v>40298</v>
      </c>
      <c r="V7062" s="233" t="str">
        <f t="shared" si="225"/>
        <v>0430</v>
      </c>
      <c r="W7062" s="4">
        <f t="shared" si="226"/>
        <v>2010</v>
      </c>
    </row>
    <row r="7063" spans="19:23" x14ac:dyDescent="0.2">
      <c r="S7063" s="28" t="s">
        <v>205</v>
      </c>
      <c r="T7063" s="5">
        <v>2010</v>
      </c>
      <c r="U7063" s="233">
        <v>40299</v>
      </c>
      <c r="V7063" s="233" t="str">
        <f t="shared" si="225"/>
        <v>0501</v>
      </c>
      <c r="W7063" s="4">
        <f t="shared" si="226"/>
        <v>2010</v>
      </c>
    </row>
    <row r="7064" spans="19:23" x14ac:dyDescent="0.2">
      <c r="S7064" s="28" t="s">
        <v>206</v>
      </c>
      <c r="T7064" s="5">
        <v>2010</v>
      </c>
      <c r="U7064" s="233">
        <v>40300</v>
      </c>
      <c r="V7064" s="233" t="str">
        <f t="shared" si="225"/>
        <v>0502</v>
      </c>
      <c r="W7064" s="4">
        <f t="shared" si="226"/>
        <v>2010</v>
      </c>
    </row>
    <row r="7065" spans="19:23" x14ac:dyDescent="0.2">
      <c r="S7065" s="28" t="s">
        <v>207</v>
      </c>
      <c r="T7065" s="5">
        <v>2010</v>
      </c>
      <c r="U7065" s="233">
        <v>40301</v>
      </c>
      <c r="V7065" s="233" t="str">
        <f t="shared" si="225"/>
        <v>0503</v>
      </c>
      <c r="W7065" s="4">
        <f t="shared" si="226"/>
        <v>2010</v>
      </c>
    </row>
    <row r="7066" spans="19:23" x14ac:dyDescent="0.2">
      <c r="S7066" s="28" t="s">
        <v>208</v>
      </c>
      <c r="T7066" s="5">
        <v>2010</v>
      </c>
      <c r="U7066" s="233">
        <v>40302</v>
      </c>
      <c r="V7066" s="233" t="str">
        <f t="shared" si="225"/>
        <v>0504</v>
      </c>
      <c r="W7066" s="4">
        <f t="shared" si="226"/>
        <v>2010</v>
      </c>
    </row>
    <row r="7067" spans="19:23" x14ac:dyDescent="0.2">
      <c r="S7067" s="28" t="s">
        <v>209</v>
      </c>
      <c r="T7067" s="5">
        <v>2010</v>
      </c>
      <c r="U7067" s="233">
        <v>40303</v>
      </c>
      <c r="V7067" s="233" t="str">
        <f t="shared" si="225"/>
        <v>0505</v>
      </c>
      <c r="W7067" s="4">
        <f t="shared" si="226"/>
        <v>2010</v>
      </c>
    </row>
    <row r="7068" spans="19:23" x14ac:dyDescent="0.2">
      <c r="S7068" s="28" t="s">
        <v>210</v>
      </c>
      <c r="T7068" s="5">
        <v>2010</v>
      </c>
      <c r="U7068" s="233">
        <v>40304</v>
      </c>
      <c r="V7068" s="233" t="str">
        <f t="shared" si="225"/>
        <v>0506</v>
      </c>
      <c r="W7068" s="4">
        <f t="shared" si="226"/>
        <v>2010</v>
      </c>
    </row>
    <row r="7069" spans="19:23" x14ac:dyDescent="0.2">
      <c r="S7069" s="28" t="s">
        <v>211</v>
      </c>
      <c r="T7069" s="5">
        <v>2010</v>
      </c>
      <c r="U7069" s="233">
        <v>40305</v>
      </c>
      <c r="V7069" s="233" t="str">
        <f t="shared" si="225"/>
        <v>0507</v>
      </c>
      <c r="W7069" s="4">
        <f t="shared" si="226"/>
        <v>2010</v>
      </c>
    </row>
    <row r="7070" spans="19:23" x14ac:dyDescent="0.2">
      <c r="S7070" s="28" t="s">
        <v>212</v>
      </c>
      <c r="T7070" s="5">
        <v>2010</v>
      </c>
      <c r="U7070" s="233">
        <v>40306</v>
      </c>
      <c r="V7070" s="233" t="str">
        <f t="shared" si="225"/>
        <v>0508</v>
      </c>
      <c r="W7070" s="4">
        <f t="shared" si="226"/>
        <v>2010</v>
      </c>
    </row>
    <row r="7071" spans="19:23" x14ac:dyDescent="0.2">
      <c r="S7071" s="28" t="s">
        <v>213</v>
      </c>
      <c r="T7071" s="5">
        <v>2010</v>
      </c>
      <c r="U7071" s="233">
        <v>40307</v>
      </c>
      <c r="V7071" s="233" t="str">
        <f t="shared" si="225"/>
        <v>0509</v>
      </c>
      <c r="W7071" s="4">
        <f t="shared" si="226"/>
        <v>2010</v>
      </c>
    </row>
    <row r="7072" spans="19:23" x14ac:dyDescent="0.2">
      <c r="S7072" s="28" t="s">
        <v>214</v>
      </c>
      <c r="T7072" s="5">
        <v>2010</v>
      </c>
      <c r="U7072" s="233">
        <v>40308</v>
      </c>
      <c r="V7072" s="233" t="str">
        <f t="shared" si="225"/>
        <v>0510</v>
      </c>
      <c r="W7072" s="4">
        <f t="shared" si="226"/>
        <v>2010</v>
      </c>
    </row>
    <row r="7073" spans="19:23" x14ac:dyDescent="0.2">
      <c r="S7073" s="28" t="s">
        <v>215</v>
      </c>
      <c r="T7073" s="5">
        <v>2010</v>
      </c>
      <c r="U7073" s="233">
        <v>40309</v>
      </c>
      <c r="V7073" s="233" t="str">
        <f t="shared" si="225"/>
        <v>0511</v>
      </c>
      <c r="W7073" s="4">
        <f t="shared" si="226"/>
        <v>2010</v>
      </c>
    </row>
    <row r="7074" spans="19:23" x14ac:dyDescent="0.2">
      <c r="S7074" s="28" t="s">
        <v>216</v>
      </c>
      <c r="T7074" s="5">
        <v>2010</v>
      </c>
      <c r="U7074" s="233">
        <v>40310</v>
      </c>
      <c r="V7074" s="233" t="str">
        <f t="shared" si="225"/>
        <v>0512</v>
      </c>
      <c r="W7074" s="4">
        <f t="shared" si="226"/>
        <v>2010</v>
      </c>
    </row>
    <row r="7075" spans="19:23" x14ac:dyDescent="0.2">
      <c r="S7075" s="28" t="s">
        <v>217</v>
      </c>
      <c r="T7075" s="5">
        <v>2010</v>
      </c>
      <c r="U7075" s="233">
        <v>40311</v>
      </c>
      <c r="V7075" s="233" t="str">
        <f t="shared" si="225"/>
        <v>0513</v>
      </c>
      <c r="W7075" s="4">
        <f t="shared" si="226"/>
        <v>2010</v>
      </c>
    </row>
    <row r="7076" spans="19:23" x14ac:dyDescent="0.2">
      <c r="S7076" s="28" t="s">
        <v>218</v>
      </c>
      <c r="T7076" s="5">
        <v>2010</v>
      </c>
      <c r="U7076" s="233">
        <v>40312</v>
      </c>
      <c r="V7076" s="233" t="str">
        <f t="shared" si="225"/>
        <v>0514</v>
      </c>
      <c r="W7076" s="4">
        <f t="shared" si="226"/>
        <v>2010</v>
      </c>
    </row>
    <row r="7077" spans="19:23" x14ac:dyDescent="0.2">
      <c r="S7077" s="28" t="s">
        <v>219</v>
      </c>
      <c r="T7077" s="5">
        <v>2010</v>
      </c>
      <c r="U7077" s="233">
        <v>40313</v>
      </c>
      <c r="V7077" s="233" t="str">
        <f t="shared" si="225"/>
        <v>0515</v>
      </c>
      <c r="W7077" s="4">
        <f t="shared" si="226"/>
        <v>2010</v>
      </c>
    </row>
    <row r="7078" spans="19:23" x14ac:dyDescent="0.2">
      <c r="S7078" s="28" t="s">
        <v>220</v>
      </c>
      <c r="T7078" s="5">
        <v>2010</v>
      </c>
      <c r="U7078" s="233">
        <v>40314</v>
      </c>
      <c r="V7078" s="233" t="str">
        <f t="shared" si="225"/>
        <v>0516</v>
      </c>
      <c r="W7078" s="4">
        <f t="shared" si="226"/>
        <v>2010</v>
      </c>
    </row>
    <row r="7079" spans="19:23" x14ac:dyDescent="0.2">
      <c r="S7079" s="28" t="s">
        <v>221</v>
      </c>
      <c r="T7079" s="5">
        <v>2010</v>
      </c>
      <c r="U7079" s="233">
        <v>40315</v>
      </c>
      <c r="V7079" s="233" t="str">
        <f t="shared" si="225"/>
        <v>0517</v>
      </c>
      <c r="W7079" s="4">
        <f t="shared" si="226"/>
        <v>2010</v>
      </c>
    </row>
    <row r="7080" spans="19:23" x14ac:dyDescent="0.2">
      <c r="S7080" s="28" t="s">
        <v>222</v>
      </c>
      <c r="T7080" s="5">
        <v>2010</v>
      </c>
      <c r="U7080" s="233">
        <v>40316</v>
      </c>
      <c r="V7080" s="233" t="str">
        <f t="shared" si="225"/>
        <v>0518</v>
      </c>
      <c r="W7080" s="4">
        <f t="shared" si="226"/>
        <v>2010</v>
      </c>
    </row>
    <row r="7081" spans="19:23" x14ac:dyDescent="0.2">
      <c r="S7081" s="28" t="s">
        <v>223</v>
      </c>
      <c r="T7081" s="5">
        <v>2010</v>
      </c>
      <c r="U7081" s="233">
        <v>40317</v>
      </c>
      <c r="V7081" s="233" t="str">
        <f t="shared" si="225"/>
        <v>0519</v>
      </c>
      <c r="W7081" s="4">
        <f t="shared" si="226"/>
        <v>2010</v>
      </c>
    </row>
    <row r="7082" spans="19:23" x14ac:dyDescent="0.2">
      <c r="S7082" s="28" t="s">
        <v>224</v>
      </c>
      <c r="T7082" s="5">
        <v>2010</v>
      </c>
      <c r="U7082" s="233">
        <v>40318</v>
      </c>
      <c r="V7082" s="233" t="str">
        <f t="shared" si="225"/>
        <v>0520</v>
      </c>
      <c r="W7082" s="4">
        <f t="shared" si="226"/>
        <v>2010</v>
      </c>
    </row>
    <row r="7083" spans="19:23" x14ac:dyDescent="0.2">
      <c r="S7083" s="28" t="s">
        <v>225</v>
      </c>
      <c r="T7083" s="5">
        <v>2010</v>
      </c>
      <c r="U7083" s="233">
        <v>40319</v>
      </c>
      <c r="V7083" s="233" t="str">
        <f t="shared" si="225"/>
        <v>0521</v>
      </c>
      <c r="W7083" s="4">
        <f t="shared" si="226"/>
        <v>2010</v>
      </c>
    </row>
    <row r="7084" spans="19:23" x14ac:dyDescent="0.2">
      <c r="S7084" s="28" t="s">
        <v>226</v>
      </c>
      <c r="T7084" s="5">
        <v>2010</v>
      </c>
      <c r="U7084" s="233">
        <v>40320</v>
      </c>
      <c r="V7084" s="233" t="str">
        <f t="shared" si="225"/>
        <v>0522</v>
      </c>
      <c r="W7084" s="4">
        <f t="shared" si="226"/>
        <v>2010</v>
      </c>
    </row>
    <row r="7085" spans="19:23" x14ac:dyDescent="0.2">
      <c r="S7085" s="28" t="s">
        <v>227</v>
      </c>
      <c r="T7085" s="5">
        <v>2010</v>
      </c>
      <c r="U7085" s="233">
        <v>40321</v>
      </c>
      <c r="V7085" s="233" t="str">
        <f t="shared" si="225"/>
        <v>0523</v>
      </c>
      <c r="W7085" s="4">
        <f t="shared" si="226"/>
        <v>2010</v>
      </c>
    </row>
    <row r="7086" spans="19:23" x14ac:dyDescent="0.2">
      <c r="S7086" s="28" t="s">
        <v>228</v>
      </c>
      <c r="T7086" s="5">
        <v>2010</v>
      </c>
      <c r="U7086" s="233">
        <v>40322</v>
      </c>
      <c r="V7086" s="233" t="str">
        <f t="shared" si="225"/>
        <v>0524</v>
      </c>
      <c r="W7086" s="4">
        <f t="shared" si="226"/>
        <v>2010</v>
      </c>
    </row>
    <row r="7087" spans="19:23" x14ac:dyDescent="0.2">
      <c r="S7087" s="28" t="s">
        <v>229</v>
      </c>
      <c r="T7087" s="5">
        <v>2010</v>
      </c>
      <c r="U7087" s="233">
        <v>40323</v>
      </c>
      <c r="V7087" s="233" t="str">
        <f t="shared" si="225"/>
        <v>0525</v>
      </c>
      <c r="W7087" s="4">
        <f t="shared" si="226"/>
        <v>2010</v>
      </c>
    </row>
    <row r="7088" spans="19:23" x14ac:dyDescent="0.2">
      <c r="S7088" s="28" t="s">
        <v>230</v>
      </c>
      <c r="T7088" s="5">
        <v>2010</v>
      </c>
      <c r="U7088" s="233">
        <v>40324</v>
      </c>
      <c r="V7088" s="233" t="str">
        <f t="shared" si="225"/>
        <v>0526</v>
      </c>
      <c r="W7088" s="4">
        <f t="shared" si="226"/>
        <v>2010</v>
      </c>
    </row>
    <row r="7089" spans="19:23" x14ac:dyDescent="0.2">
      <c r="S7089" s="28" t="s">
        <v>231</v>
      </c>
      <c r="T7089" s="5">
        <v>2010</v>
      </c>
      <c r="U7089" s="233">
        <v>40325</v>
      </c>
      <c r="V7089" s="233" t="str">
        <f t="shared" si="225"/>
        <v>0527</v>
      </c>
      <c r="W7089" s="4">
        <f t="shared" si="226"/>
        <v>2010</v>
      </c>
    </row>
    <row r="7090" spans="19:23" x14ac:dyDescent="0.2">
      <c r="S7090" s="28" t="s">
        <v>232</v>
      </c>
      <c r="T7090" s="5">
        <v>2010</v>
      </c>
      <c r="U7090" s="233">
        <v>40326</v>
      </c>
      <c r="V7090" s="233" t="str">
        <f t="shared" si="225"/>
        <v>0528</v>
      </c>
      <c r="W7090" s="4">
        <f t="shared" si="226"/>
        <v>2010</v>
      </c>
    </row>
    <row r="7091" spans="19:23" x14ac:dyDescent="0.2">
      <c r="S7091" s="28" t="s">
        <v>233</v>
      </c>
      <c r="T7091" s="5">
        <v>2010</v>
      </c>
      <c r="U7091" s="233">
        <v>40327</v>
      </c>
      <c r="V7091" s="233" t="str">
        <f t="shared" si="225"/>
        <v>0529</v>
      </c>
      <c r="W7091" s="4">
        <f t="shared" si="226"/>
        <v>2010</v>
      </c>
    </row>
    <row r="7092" spans="19:23" x14ac:dyDescent="0.2">
      <c r="S7092" s="28" t="s">
        <v>234</v>
      </c>
      <c r="T7092" s="5">
        <v>2010</v>
      </c>
      <c r="U7092" s="233">
        <v>40328</v>
      </c>
      <c r="V7092" s="233" t="str">
        <f t="shared" si="225"/>
        <v>0530</v>
      </c>
      <c r="W7092" s="4">
        <f t="shared" si="226"/>
        <v>2010</v>
      </c>
    </row>
    <row r="7093" spans="19:23" x14ac:dyDescent="0.2">
      <c r="S7093" s="28" t="s">
        <v>235</v>
      </c>
      <c r="T7093" s="5">
        <v>2010</v>
      </c>
      <c r="U7093" s="233">
        <v>40329</v>
      </c>
      <c r="V7093" s="233" t="str">
        <f t="shared" si="225"/>
        <v>0531</v>
      </c>
      <c r="W7093" s="4">
        <f t="shared" si="226"/>
        <v>2010</v>
      </c>
    </row>
    <row r="7094" spans="19:23" x14ac:dyDescent="0.2">
      <c r="S7094" s="28" t="s">
        <v>236</v>
      </c>
      <c r="T7094" s="5">
        <v>2010</v>
      </c>
      <c r="U7094" s="233">
        <v>40330</v>
      </c>
      <c r="V7094" s="233" t="str">
        <f t="shared" si="225"/>
        <v>0601</v>
      </c>
      <c r="W7094" s="4">
        <f t="shared" si="226"/>
        <v>2010</v>
      </c>
    </row>
    <row r="7095" spans="19:23" x14ac:dyDescent="0.2">
      <c r="S7095" s="28" t="s">
        <v>237</v>
      </c>
      <c r="T7095" s="5">
        <v>2010</v>
      </c>
      <c r="U7095" s="233">
        <v>40331</v>
      </c>
      <c r="V7095" s="233" t="str">
        <f t="shared" si="225"/>
        <v>0602</v>
      </c>
      <c r="W7095" s="4">
        <f t="shared" si="226"/>
        <v>2010</v>
      </c>
    </row>
    <row r="7096" spans="19:23" x14ac:dyDescent="0.2">
      <c r="S7096" s="28" t="s">
        <v>238</v>
      </c>
      <c r="T7096" s="5">
        <v>2010</v>
      </c>
      <c r="U7096" s="233">
        <v>40332</v>
      </c>
      <c r="V7096" s="233" t="str">
        <f t="shared" si="225"/>
        <v>0603</v>
      </c>
      <c r="W7096" s="4">
        <f t="shared" si="226"/>
        <v>2010</v>
      </c>
    </row>
    <row r="7097" spans="19:23" x14ac:dyDescent="0.2">
      <c r="S7097" s="28" t="s">
        <v>239</v>
      </c>
      <c r="T7097" s="5">
        <v>2010</v>
      </c>
      <c r="U7097" s="233">
        <v>40333</v>
      </c>
      <c r="V7097" s="233" t="str">
        <f t="shared" si="225"/>
        <v>0604</v>
      </c>
      <c r="W7097" s="4">
        <f t="shared" si="226"/>
        <v>2010</v>
      </c>
    </row>
    <row r="7098" spans="19:23" x14ac:dyDescent="0.2">
      <c r="S7098" s="28" t="s">
        <v>240</v>
      </c>
      <c r="T7098" s="5">
        <v>2010</v>
      </c>
      <c r="U7098" s="233">
        <v>40334</v>
      </c>
      <c r="V7098" s="233" t="str">
        <f t="shared" si="225"/>
        <v>0605</v>
      </c>
      <c r="W7098" s="4">
        <f t="shared" si="226"/>
        <v>2010</v>
      </c>
    </row>
    <row r="7099" spans="19:23" x14ac:dyDescent="0.2">
      <c r="S7099" s="28" t="s">
        <v>241</v>
      </c>
      <c r="T7099" s="5">
        <v>2010</v>
      </c>
      <c r="U7099" s="233">
        <v>40335</v>
      </c>
      <c r="V7099" s="233" t="str">
        <f t="shared" si="225"/>
        <v>0606</v>
      </c>
      <c r="W7099" s="4">
        <f t="shared" si="226"/>
        <v>2010</v>
      </c>
    </row>
    <row r="7100" spans="19:23" x14ac:dyDescent="0.2">
      <c r="S7100" s="28" t="s">
        <v>242</v>
      </c>
      <c r="T7100" s="5">
        <v>2010</v>
      </c>
      <c r="U7100" s="233">
        <v>40336</v>
      </c>
      <c r="V7100" s="233" t="str">
        <f t="shared" si="225"/>
        <v>0607</v>
      </c>
      <c r="W7100" s="4">
        <f t="shared" si="226"/>
        <v>2010</v>
      </c>
    </row>
    <row r="7101" spans="19:23" x14ac:dyDescent="0.2">
      <c r="S7101" s="28" t="s">
        <v>243</v>
      </c>
      <c r="T7101" s="5">
        <v>2010</v>
      </c>
      <c r="U7101" s="233">
        <v>40337</v>
      </c>
      <c r="V7101" s="233" t="str">
        <f t="shared" si="225"/>
        <v>0608</v>
      </c>
      <c r="W7101" s="4">
        <f t="shared" si="226"/>
        <v>2010</v>
      </c>
    </row>
    <row r="7102" spans="19:23" x14ac:dyDescent="0.2">
      <c r="S7102" s="28" t="s">
        <v>244</v>
      </c>
      <c r="T7102" s="5">
        <v>2010</v>
      </c>
      <c r="U7102" s="233">
        <v>40338</v>
      </c>
      <c r="V7102" s="233" t="str">
        <f t="shared" si="225"/>
        <v>0609</v>
      </c>
      <c r="W7102" s="4">
        <f t="shared" si="226"/>
        <v>2010</v>
      </c>
    </row>
    <row r="7103" spans="19:23" x14ac:dyDescent="0.2">
      <c r="S7103" s="28" t="s">
        <v>245</v>
      </c>
      <c r="T7103" s="5">
        <v>2010</v>
      </c>
      <c r="U7103" s="233">
        <v>40339</v>
      </c>
      <c r="V7103" s="233" t="str">
        <f t="shared" si="225"/>
        <v>0610</v>
      </c>
      <c r="W7103" s="4">
        <f t="shared" si="226"/>
        <v>2010</v>
      </c>
    </row>
    <row r="7104" spans="19:23" x14ac:dyDescent="0.2">
      <c r="S7104" s="28" t="s">
        <v>246</v>
      </c>
      <c r="T7104" s="5">
        <v>2010</v>
      </c>
      <c r="U7104" s="233">
        <v>40340</v>
      </c>
      <c r="V7104" s="233" t="str">
        <f t="shared" si="225"/>
        <v>0611</v>
      </c>
      <c r="W7104" s="4">
        <f t="shared" si="226"/>
        <v>2010</v>
      </c>
    </row>
    <row r="7105" spans="19:23" x14ac:dyDescent="0.2">
      <c r="S7105" s="28" t="s">
        <v>247</v>
      </c>
      <c r="T7105" s="5">
        <v>2010</v>
      </c>
      <c r="U7105" s="233">
        <v>40341</v>
      </c>
      <c r="V7105" s="233" t="str">
        <f t="shared" si="225"/>
        <v>0612</v>
      </c>
      <c r="W7105" s="4">
        <f t="shared" si="226"/>
        <v>2010</v>
      </c>
    </row>
    <row r="7106" spans="19:23" x14ac:dyDescent="0.2">
      <c r="S7106" s="28" t="s">
        <v>248</v>
      </c>
      <c r="T7106" s="5">
        <v>2010</v>
      </c>
      <c r="U7106" s="233">
        <v>40342</v>
      </c>
      <c r="V7106" s="233" t="str">
        <f t="shared" si="225"/>
        <v>0613</v>
      </c>
      <c r="W7106" s="4">
        <f t="shared" si="226"/>
        <v>2010</v>
      </c>
    </row>
    <row r="7107" spans="19:23" x14ac:dyDescent="0.2">
      <c r="S7107" s="28" t="s">
        <v>249</v>
      </c>
      <c r="T7107" s="5">
        <v>2010</v>
      </c>
      <c r="U7107" s="233">
        <v>40343</v>
      </c>
      <c r="V7107" s="233" t="str">
        <f t="shared" si="225"/>
        <v>0614</v>
      </c>
      <c r="W7107" s="4">
        <f t="shared" si="226"/>
        <v>2010</v>
      </c>
    </row>
    <row r="7108" spans="19:23" x14ac:dyDescent="0.2">
      <c r="S7108" s="28" t="s">
        <v>250</v>
      </c>
      <c r="T7108" s="5">
        <v>2010</v>
      </c>
      <c r="U7108" s="233">
        <v>40344</v>
      </c>
      <c r="V7108" s="233" t="str">
        <f t="shared" ref="V7108:V7171" si="227">TEXT(MONTH(U7108),"00") &amp;TEXT(DAY(U7108),"00")</f>
        <v>0615</v>
      </c>
      <c r="W7108" s="4">
        <f t="shared" ref="W7108:W7171" si="228">YEAR(U7108)</f>
        <v>2010</v>
      </c>
    </row>
    <row r="7109" spans="19:23" x14ac:dyDescent="0.2">
      <c r="S7109" s="28" t="s">
        <v>251</v>
      </c>
      <c r="T7109" s="5">
        <v>2010</v>
      </c>
      <c r="U7109" s="233">
        <v>40345</v>
      </c>
      <c r="V7109" s="233" t="str">
        <f t="shared" si="227"/>
        <v>0616</v>
      </c>
      <c r="W7109" s="4">
        <f t="shared" si="228"/>
        <v>2010</v>
      </c>
    </row>
    <row r="7110" spans="19:23" x14ac:dyDescent="0.2">
      <c r="S7110" s="28" t="s">
        <v>252</v>
      </c>
      <c r="T7110" s="5">
        <v>2010</v>
      </c>
      <c r="U7110" s="233">
        <v>40346</v>
      </c>
      <c r="V7110" s="233" t="str">
        <f t="shared" si="227"/>
        <v>0617</v>
      </c>
      <c r="W7110" s="4">
        <f t="shared" si="228"/>
        <v>2010</v>
      </c>
    </row>
    <row r="7111" spans="19:23" x14ac:dyDescent="0.2">
      <c r="S7111" s="28" t="s">
        <v>253</v>
      </c>
      <c r="T7111" s="5">
        <v>2010</v>
      </c>
      <c r="U7111" s="233">
        <v>40347</v>
      </c>
      <c r="V7111" s="233" t="str">
        <f t="shared" si="227"/>
        <v>0618</v>
      </c>
      <c r="W7111" s="4">
        <f t="shared" si="228"/>
        <v>2010</v>
      </c>
    </row>
    <row r="7112" spans="19:23" x14ac:dyDescent="0.2">
      <c r="S7112" s="28" t="s">
        <v>254</v>
      </c>
      <c r="T7112" s="5">
        <v>2010</v>
      </c>
      <c r="U7112" s="233">
        <v>40348</v>
      </c>
      <c r="V7112" s="233" t="str">
        <f t="shared" si="227"/>
        <v>0619</v>
      </c>
      <c r="W7112" s="4">
        <f t="shared" si="228"/>
        <v>2010</v>
      </c>
    </row>
    <row r="7113" spans="19:23" x14ac:dyDescent="0.2">
      <c r="S7113" s="28" t="s">
        <v>255</v>
      </c>
      <c r="T7113" s="5">
        <v>2010</v>
      </c>
      <c r="U7113" s="233">
        <v>40349</v>
      </c>
      <c r="V7113" s="233" t="str">
        <f t="shared" si="227"/>
        <v>0620</v>
      </c>
      <c r="W7113" s="4">
        <f t="shared" si="228"/>
        <v>2010</v>
      </c>
    </row>
    <row r="7114" spans="19:23" x14ac:dyDescent="0.2">
      <c r="S7114" s="28" t="s">
        <v>256</v>
      </c>
      <c r="T7114" s="5">
        <v>2010</v>
      </c>
      <c r="U7114" s="233">
        <v>40350</v>
      </c>
      <c r="V7114" s="233" t="str">
        <f t="shared" si="227"/>
        <v>0621</v>
      </c>
      <c r="W7114" s="4">
        <f t="shared" si="228"/>
        <v>2010</v>
      </c>
    </row>
    <row r="7115" spans="19:23" x14ac:dyDescent="0.2">
      <c r="S7115" s="28" t="s">
        <v>257</v>
      </c>
      <c r="T7115" s="5">
        <v>2010</v>
      </c>
      <c r="U7115" s="233">
        <v>40351</v>
      </c>
      <c r="V7115" s="233" t="str">
        <f t="shared" si="227"/>
        <v>0622</v>
      </c>
      <c r="W7115" s="4">
        <f t="shared" si="228"/>
        <v>2010</v>
      </c>
    </row>
    <row r="7116" spans="19:23" x14ac:dyDescent="0.2">
      <c r="S7116" s="28" t="s">
        <v>258</v>
      </c>
      <c r="T7116" s="5">
        <v>2010</v>
      </c>
      <c r="U7116" s="233">
        <v>40352</v>
      </c>
      <c r="V7116" s="233" t="str">
        <f t="shared" si="227"/>
        <v>0623</v>
      </c>
      <c r="W7116" s="4">
        <f t="shared" si="228"/>
        <v>2010</v>
      </c>
    </row>
    <row r="7117" spans="19:23" x14ac:dyDescent="0.2">
      <c r="S7117" s="28" t="s">
        <v>259</v>
      </c>
      <c r="T7117" s="5">
        <v>2010</v>
      </c>
      <c r="U7117" s="233">
        <v>40353</v>
      </c>
      <c r="V7117" s="233" t="str">
        <f t="shared" si="227"/>
        <v>0624</v>
      </c>
      <c r="W7117" s="4">
        <f t="shared" si="228"/>
        <v>2010</v>
      </c>
    </row>
    <row r="7118" spans="19:23" x14ac:dyDescent="0.2">
      <c r="S7118" s="28" t="s">
        <v>260</v>
      </c>
      <c r="T7118" s="5">
        <v>2010</v>
      </c>
      <c r="U7118" s="233">
        <v>40354</v>
      </c>
      <c r="V7118" s="233" t="str">
        <f t="shared" si="227"/>
        <v>0625</v>
      </c>
      <c r="W7118" s="4">
        <f t="shared" si="228"/>
        <v>2010</v>
      </c>
    </row>
    <row r="7119" spans="19:23" x14ac:dyDescent="0.2">
      <c r="S7119" s="28" t="s">
        <v>261</v>
      </c>
      <c r="T7119" s="5">
        <v>2010</v>
      </c>
      <c r="U7119" s="233">
        <v>40355</v>
      </c>
      <c r="V7119" s="233" t="str">
        <f t="shared" si="227"/>
        <v>0626</v>
      </c>
      <c r="W7119" s="4">
        <f t="shared" si="228"/>
        <v>2010</v>
      </c>
    </row>
    <row r="7120" spans="19:23" x14ac:dyDescent="0.2">
      <c r="S7120" s="28" t="s">
        <v>262</v>
      </c>
      <c r="T7120" s="5">
        <v>2010</v>
      </c>
      <c r="U7120" s="233">
        <v>40356</v>
      </c>
      <c r="V7120" s="233" t="str">
        <f t="shared" si="227"/>
        <v>0627</v>
      </c>
      <c r="W7120" s="4">
        <f t="shared" si="228"/>
        <v>2010</v>
      </c>
    </row>
    <row r="7121" spans="19:23" x14ac:dyDescent="0.2">
      <c r="S7121" s="28" t="s">
        <v>263</v>
      </c>
      <c r="T7121" s="5">
        <v>2010</v>
      </c>
      <c r="U7121" s="233">
        <v>40357</v>
      </c>
      <c r="V7121" s="233" t="str">
        <f t="shared" si="227"/>
        <v>0628</v>
      </c>
      <c r="W7121" s="4">
        <f t="shared" si="228"/>
        <v>2010</v>
      </c>
    </row>
    <row r="7122" spans="19:23" x14ac:dyDescent="0.2">
      <c r="S7122" s="28" t="s">
        <v>264</v>
      </c>
      <c r="T7122" s="5">
        <v>2010</v>
      </c>
      <c r="U7122" s="233">
        <v>40358</v>
      </c>
      <c r="V7122" s="233" t="str">
        <f t="shared" si="227"/>
        <v>0629</v>
      </c>
      <c r="W7122" s="4">
        <f t="shared" si="228"/>
        <v>2010</v>
      </c>
    </row>
    <row r="7123" spans="19:23" x14ac:dyDescent="0.2">
      <c r="S7123" s="28" t="s">
        <v>265</v>
      </c>
      <c r="T7123" s="5">
        <v>2010</v>
      </c>
      <c r="U7123" s="233">
        <v>40359</v>
      </c>
      <c r="V7123" s="233" t="str">
        <f t="shared" si="227"/>
        <v>0630</v>
      </c>
      <c r="W7123" s="4">
        <f t="shared" si="228"/>
        <v>2010</v>
      </c>
    </row>
    <row r="7124" spans="19:23" x14ac:dyDescent="0.2">
      <c r="S7124" s="28" t="s">
        <v>266</v>
      </c>
      <c r="T7124" s="5">
        <v>2010</v>
      </c>
      <c r="U7124" s="233">
        <v>40360</v>
      </c>
      <c r="V7124" s="233" t="str">
        <f t="shared" si="227"/>
        <v>0701</v>
      </c>
      <c r="W7124" s="4">
        <f t="shared" si="228"/>
        <v>2010</v>
      </c>
    </row>
    <row r="7125" spans="19:23" x14ac:dyDescent="0.2">
      <c r="S7125" s="28" t="s">
        <v>267</v>
      </c>
      <c r="T7125" s="5">
        <v>2010</v>
      </c>
      <c r="U7125" s="233">
        <v>40361</v>
      </c>
      <c r="V7125" s="233" t="str">
        <f t="shared" si="227"/>
        <v>0702</v>
      </c>
      <c r="W7125" s="4">
        <f t="shared" si="228"/>
        <v>2010</v>
      </c>
    </row>
    <row r="7126" spans="19:23" x14ac:dyDescent="0.2">
      <c r="S7126" s="28" t="s">
        <v>268</v>
      </c>
      <c r="T7126" s="5">
        <v>2010</v>
      </c>
      <c r="U7126" s="233">
        <v>40362</v>
      </c>
      <c r="V7126" s="233" t="str">
        <f t="shared" si="227"/>
        <v>0703</v>
      </c>
      <c r="W7126" s="4">
        <f t="shared" si="228"/>
        <v>2010</v>
      </c>
    </row>
    <row r="7127" spans="19:23" x14ac:dyDescent="0.2">
      <c r="S7127" s="28" t="s">
        <v>269</v>
      </c>
      <c r="T7127" s="5">
        <v>2010</v>
      </c>
      <c r="U7127" s="233">
        <v>40363</v>
      </c>
      <c r="V7127" s="233" t="str">
        <f t="shared" si="227"/>
        <v>0704</v>
      </c>
      <c r="W7127" s="4">
        <f t="shared" si="228"/>
        <v>2010</v>
      </c>
    </row>
    <row r="7128" spans="19:23" x14ac:dyDescent="0.2">
      <c r="S7128" s="28" t="s">
        <v>270</v>
      </c>
      <c r="T7128" s="5">
        <v>2010</v>
      </c>
      <c r="U7128" s="233">
        <v>40364</v>
      </c>
      <c r="V7128" s="233" t="str">
        <f t="shared" si="227"/>
        <v>0705</v>
      </c>
      <c r="W7128" s="4">
        <f t="shared" si="228"/>
        <v>2010</v>
      </c>
    </row>
    <row r="7129" spans="19:23" x14ac:dyDescent="0.2">
      <c r="S7129" s="28" t="s">
        <v>271</v>
      </c>
      <c r="T7129" s="5">
        <v>2010</v>
      </c>
      <c r="U7129" s="233">
        <v>40365</v>
      </c>
      <c r="V7129" s="233" t="str">
        <f t="shared" si="227"/>
        <v>0706</v>
      </c>
      <c r="W7129" s="4">
        <f t="shared" si="228"/>
        <v>2010</v>
      </c>
    </row>
    <row r="7130" spans="19:23" x14ac:dyDescent="0.2">
      <c r="S7130" s="28" t="s">
        <v>272</v>
      </c>
      <c r="T7130" s="5">
        <v>2010</v>
      </c>
      <c r="U7130" s="233">
        <v>40366</v>
      </c>
      <c r="V7130" s="233" t="str">
        <f t="shared" si="227"/>
        <v>0707</v>
      </c>
      <c r="W7130" s="4">
        <f t="shared" si="228"/>
        <v>2010</v>
      </c>
    </row>
    <row r="7131" spans="19:23" x14ac:dyDescent="0.2">
      <c r="S7131" s="28" t="s">
        <v>273</v>
      </c>
      <c r="T7131" s="5">
        <v>2010</v>
      </c>
      <c r="U7131" s="233">
        <v>40367</v>
      </c>
      <c r="V7131" s="233" t="str">
        <f t="shared" si="227"/>
        <v>0708</v>
      </c>
      <c r="W7131" s="4">
        <f t="shared" si="228"/>
        <v>2010</v>
      </c>
    </row>
    <row r="7132" spans="19:23" x14ac:dyDescent="0.2">
      <c r="S7132" s="28" t="s">
        <v>274</v>
      </c>
      <c r="T7132" s="5">
        <v>2010</v>
      </c>
      <c r="U7132" s="233">
        <v>40368</v>
      </c>
      <c r="V7132" s="233" t="str">
        <f t="shared" si="227"/>
        <v>0709</v>
      </c>
      <c r="W7132" s="4">
        <f t="shared" si="228"/>
        <v>2010</v>
      </c>
    </row>
    <row r="7133" spans="19:23" x14ac:dyDescent="0.2">
      <c r="S7133" s="28" t="s">
        <v>275</v>
      </c>
      <c r="T7133" s="5">
        <v>2010</v>
      </c>
      <c r="U7133" s="233">
        <v>40369</v>
      </c>
      <c r="V7133" s="233" t="str">
        <f t="shared" si="227"/>
        <v>0710</v>
      </c>
      <c r="W7133" s="4">
        <f t="shared" si="228"/>
        <v>2010</v>
      </c>
    </row>
    <row r="7134" spans="19:23" x14ac:dyDescent="0.2">
      <c r="S7134" s="28" t="s">
        <v>276</v>
      </c>
      <c r="T7134" s="5">
        <v>2010</v>
      </c>
      <c r="U7134" s="233">
        <v>40370</v>
      </c>
      <c r="V7134" s="233" t="str">
        <f t="shared" si="227"/>
        <v>0711</v>
      </c>
      <c r="W7134" s="4">
        <f t="shared" si="228"/>
        <v>2010</v>
      </c>
    </row>
    <row r="7135" spans="19:23" x14ac:dyDescent="0.2">
      <c r="S7135" s="28" t="s">
        <v>277</v>
      </c>
      <c r="T7135" s="5">
        <v>2010</v>
      </c>
      <c r="U7135" s="233">
        <v>40371</v>
      </c>
      <c r="V7135" s="233" t="str">
        <f t="shared" si="227"/>
        <v>0712</v>
      </c>
      <c r="W7135" s="4">
        <f t="shared" si="228"/>
        <v>2010</v>
      </c>
    </row>
    <row r="7136" spans="19:23" x14ac:dyDescent="0.2">
      <c r="S7136" s="28" t="s">
        <v>278</v>
      </c>
      <c r="T7136" s="5">
        <v>2010</v>
      </c>
      <c r="U7136" s="233">
        <v>40372</v>
      </c>
      <c r="V7136" s="233" t="str">
        <f t="shared" si="227"/>
        <v>0713</v>
      </c>
      <c r="W7136" s="4">
        <f t="shared" si="228"/>
        <v>2010</v>
      </c>
    </row>
    <row r="7137" spans="19:23" x14ac:dyDescent="0.2">
      <c r="S7137" s="28" t="s">
        <v>279</v>
      </c>
      <c r="T7137" s="5">
        <v>2010</v>
      </c>
      <c r="U7137" s="233">
        <v>40373</v>
      </c>
      <c r="V7137" s="233" t="str">
        <f t="shared" si="227"/>
        <v>0714</v>
      </c>
      <c r="W7137" s="4">
        <f t="shared" si="228"/>
        <v>2010</v>
      </c>
    </row>
    <row r="7138" spans="19:23" x14ac:dyDescent="0.2">
      <c r="S7138" s="28" t="s">
        <v>280</v>
      </c>
      <c r="T7138" s="5">
        <v>2010</v>
      </c>
      <c r="U7138" s="233">
        <v>40374</v>
      </c>
      <c r="V7138" s="233" t="str">
        <f t="shared" si="227"/>
        <v>0715</v>
      </c>
      <c r="W7138" s="4">
        <f t="shared" si="228"/>
        <v>2010</v>
      </c>
    </row>
    <row r="7139" spans="19:23" x14ac:dyDescent="0.2">
      <c r="S7139" s="28" t="s">
        <v>281</v>
      </c>
      <c r="T7139" s="5">
        <v>2010</v>
      </c>
      <c r="U7139" s="233">
        <v>40375</v>
      </c>
      <c r="V7139" s="233" t="str">
        <f t="shared" si="227"/>
        <v>0716</v>
      </c>
      <c r="W7139" s="4">
        <f t="shared" si="228"/>
        <v>2010</v>
      </c>
    </row>
    <row r="7140" spans="19:23" x14ac:dyDescent="0.2">
      <c r="S7140" s="28" t="s">
        <v>282</v>
      </c>
      <c r="T7140" s="5">
        <v>2010</v>
      </c>
      <c r="U7140" s="233">
        <v>40376</v>
      </c>
      <c r="V7140" s="233" t="str">
        <f t="shared" si="227"/>
        <v>0717</v>
      </c>
      <c r="W7140" s="4">
        <f t="shared" si="228"/>
        <v>2010</v>
      </c>
    </row>
    <row r="7141" spans="19:23" x14ac:dyDescent="0.2">
      <c r="S7141" s="28" t="s">
        <v>283</v>
      </c>
      <c r="T7141" s="5">
        <v>2010</v>
      </c>
      <c r="U7141" s="233">
        <v>40377</v>
      </c>
      <c r="V7141" s="233" t="str">
        <f t="shared" si="227"/>
        <v>0718</v>
      </c>
      <c r="W7141" s="4">
        <f t="shared" si="228"/>
        <v>2010</v>
      </c>
    </row>
    <row r="7142" spans="19:23" x14ac:dyDescent="0.2">
      <c r="S7142" s="28" t="s">
        <v>284</v>
      </c>
      <c r="T7142" s="5">
        <v>2010</v>
      </c>
      <c r="U7142" s="233">
        <v>40378</v>
      </c>
      <c r="V7142" s="233" t="str">
        <f t="shared" si="227"/>
        <v>0719</v>
      </c>
      <c r="W7142" s="4">
        <f t="shared" si="228"/>
        <v>2010</v>
      </c>
    </row>
    <row r="7143" spans="19:23" x14ac:dyDescent="0.2">
      <c r="S7143" s="28" t="s">
        <v>285</v>
      </c>
      <c r="T7143" s="5">
        <v>2010</v>
      </c>
      <c r="U7143" s="233">
        <v>40379</v>
      </c>
      <c r="V7143" s="233" t="str">
        <f t="shared" si="227"/>
        <v>0720</v>
      </c>
      <c r="W7143" s="4">
        <f t="shared" si="228"/>
        <v>2010</v>
      </c>
    </row>
    <row r="7144" spans="19:23" x14ac:dyDescent="0.2">
      <c r="S7144" s="28" t="s">
        <v>286</v>
      </c>
      <c r="T7144" s="5">
        <v>2010</v>
      </c>
      <c r="U7144" s="233">
        <v>40380</v>
      </c>
      <c r="V7144" s="233" t="str">
        <f t="shared" si="227"/>
        <v>0721</v>
      </c>
      <c r="W7144" s="4">
        <f t="shared" si="228"/>
        <v>2010</v>
      </c>
    </row>
    <row r="7145" spans="19:23" x14ac:dyDescent="0.2">
      <c r="S7145" s="28" t="s">
        <v>287</v>
      </c>
      <c r="T7145" s="5">
        <v>2010</v>
      </c>
      <c r="U7145" s="233">
        <v>40381</v>
      </c>
      <c r="V7145" s="233" t="str">
        <f t="shared" si="227"/>
        <v>0722</v>
      </c>
      <c r="W7145" s="4">
        <f t="shared" si="228"/>
        <v>2010</v>
      </c>
    </row>
    <row r="7146" spans="19:23" x14ac:dyDescent="0.2">
      <c r="S7146" s="28" t="s">
        <v>288</v>
      </c>
      <c r="T7146" s="5">
        <v>2010</v>
      </c>
      <c r="U7146" s="233">
        <v>40382</v>
      </c>
      <c r="V7146" s="233" t="str">
        <f t="shared" si="227"/>
        <v>0723</v>
      </c>
      <c r="W7146" s="4">
        <f t="shared" si="228"/>
        <v>2010</v>
      </c>
    </row>
    <row r="7147" spans="19:23" x14ac:dyDescent="0.2">
      <c r="S7147" s="28" t="s">
        <v>289</v>
      </c>
      <c r="T7147" s="5">
        <v>2010</v>
      </c>
      <c r="U7147" s="233">
        <v>40383</v>
      </c>
      <c r="V7147" s="233" t="str">
        <f t="shared" si="227"/>
        <v>0724</v>
      </c>
      <c r="W7147" s="4">
        <f t="shared" si="228"/>
        <v>2010</v>
      </c>
    </row>
    <row r="7148" spans="19:23" x14ac:dyDescent="0.2">
      <c r="S7148" s="28" t="s">
        <v>290</v>
      </c>
      <c r="T7148" s="5">
        <v>2010</v>
      </c>
      <c r="U7148" s="233">
        <v>40384</v>
      </c>
      <c r="V7148" s="233" t="str">
        <f t="shared" si="227"/>
        <v>0725</v>
      </c>
      <c r="W7148" s="4">
        <f t="shared" si="228"/>
        <v>2010</v>
      </c>
    </row>
    <row r="7149" spans="19:23" x14ac:dyDescent="0.2">
      <c r="S7149" s="28" t="s">
        <v>291</v>
      </c>
      <c r="T7149" s="5">
        <v>2010</v>
      </c>
      <c r="U7149" s="233">
        <v>40385</v>
      </c>
      <c r="V7149" s="233" t="str">
        <f t="shared" si="227"/>
        <v>0726</v>
      </c>
      <c r="W7149" s="4">
        <f t="shared" si="228"/>
        <v>2010</v>
      </c>
    </row>
    <row r="7150" spans="19:23" x14ac:dyDescent="0.2">
      <c r="S7150" s="28" t="s">
        <v>292</v>
      </c>
      <c r="T7150" s="5">
        <v>2010</v>
      </c>
      <c r="U7150" s="233">
        <v>40386</v>
      </c>
      <c r="V7150" s="233" t="str">
        <f t="shared" si="227"/>
        <v>0727</v>
      </c>
      <c r="W7150" s="4">
        <f t="shared" si="228"/>
        <v>2010</v>
      </c>
    </row>
    <row r="7151" spans="19:23" x14ac:dyDescent="0.2">
      <c r="S7151" s="28" t="s">
        <v>293</v>
      </c>
      <c r="T7151" s="5">
        <v>2010</v>
      </c>
      <c r="U7151" s="233">
        <v>40387</v>
      </c>
      <c r="V7151" s="233" t="str">
        <f t="shared" si="227"/>
        <v>0728</v>
      </c>
      <c r="W7151" s="4">
        <f t="shared" si="228"/>
        <v>2010</v>
      </c>
    </row>
    <row r="7152" spans="19:23" x14ac:dyDescent="0.2">
      <c r="S7152" s="28" t="s">
        <v>294</v>
      </c>
      <c r="T7152" s="5">
        <v>2010</v>
      </c>
      <c r="U7152" s="233">
        <v>40388</v>
      </c>
      <c r="V7152" s="233" t="str">
        <f t="shared" si="227"/>
        <v>0729</v>
      </c>
      <c r="W7152" s="4">
        <f t="shared" si="228"/>
        <v>2010</v>
      </c>
    </row>
    <row r="7153" spans="19:23" x14ac:dyDescent="0.2">
      <c r="S7153" s="28" t="s">
        <v>295</v>
      </c>
      <c r="T7153" s="5">
        <v>2010</v>
      </c>
      <c r="U7153" s="233">
        <v>40389</v>
      </c>
      <c r="V7153" s="233" t="str">
        <f t="shared" si="227"/>
        <v>0730</v>
      </c>
      <c r="W7153" s="4">
        <f t="shared" si="228"/>
        <v>2010</v>
      </c>
    </row>
    <row r="7154" spans="19:23" x14ac:dyDescent="0.2">
      <c r="S7154" s="28" t="s">
        <v>296</v>
      </c>
      <c r="T7154" s="5">
        <v>2010</v>
      </c>
      <c r="U7154" s="233">
        <v>40390</v>
      </c>
      <c r="V7154" s="233" t="str">
        <f t="shared" si="227"/>
        <v>0731</v>
      </c>
      <c r="W7154" s="4">
        <f t="shared" si="228"/>
        <v>2010</v>
      </c>
    </row>
    <row r="7155" spans="19:23" x14ac:dyDescent="0.2">
      <c r="S7155" s="28" t="s">
        <v>297</v>
      </c>
      <c r="T7155" s="5">
        <v>2010</v>
      </c>
      <c r="U7155" s="233">
        <v>40391</v>
      </c>
      <c r="V7155" s="233" t="str">
        <f t="shared" si="227"/>
        <v>0801</v>
      </c>
      <c r="W7155" s="4">
        <f t="shared" si="228"/>
        <v>2010</v>
      </c>
    </row>
    <row r="7156" spans="19:23" x14ac:dyDescent="0.2">
      <c r="S7156" s="28" t="s">
        <v>298</v>
      </c>
      <c r="T7156" s="5">
        <v>2010</v>
      </c>
      <c r="U7156" s="233">
        <v>40392</v>
      </c>
      <c r="V7156" s="233" t="str">
        <f t="shared" si="227"/>
        <v>0802</v>
      </c>
      <c r="W7156" s="4">
        <f t="shared" si="228"/>
        <v>2010</v>
      </c>
    </row>
    <row r="7157" spans="19:23" x14ac:dyDescent="0.2">
      <c r="S7157" s="28" t="s">
        <v>299</v>
      </c>
      <c r="T7157" s="5">
        <v>2010</v>
      </c>
      <c r="U7157" s="233">
        <v>40393</v>
      </c>
      <c r="V7157" s="233" t="str">
        <f t="shared" si="227"/>
        <v>0803</v>
      </c>
      <c r="W7157" s="4">
        <f t="shared" si="228"/>
        <v>2010</v>
      </c>
    </row>
    <row r="7158" spans="19:23" x14ac:dyDescent="0.2">
      <c r="S7158" s="28" t="s">
        <v>300</v>
      </c>
      <c r="T7158" s="5">
        <v>2010</v>
      </c>
      <c r="U7158" s="233">
        <v>40394</v>
      </c>
      <c r="V7158" s="233" t="str">
        <f t="shared" si="227"/>
        <v>0804</v>
      </c>
      <c r="W7158" s="4">
        <f t="shared" si="228"/>
        <v>2010</v>
      </c>
    </row>
    <row r="7159" spans="19:23" x14ac:dyDescent="0.2">
      <c r="S7159" s="28" t="s">
        <v>301</v>
      </c>
      <c r="T7159" s="5">
        <v>2010</v>
      </c>
      <c r="U7159" s="233">
        <v>40395</v>
      </c>
      <c r="V7159" s="233" t="str">
        <f t="shared" si="227"/>
        <v>0805</v>
      </c>
      <c r="W7159" s="4">
        <f t="shared" si="228"/>
        <v>2010</v>
      </c>
    </row>
    <row r="7160" spans="19:23" x14ac:dyDescent="0.2">
      <c r="S7160" s="28" t="s">
        <v>302</v>
      </c>
      <c r="T7160" s="5">
        <v>2010</v>
      </c>
      <c r="U7160" s="233">
        <v>40396</v>
      </c>
      <c r="V7160" s="233" t="str">
        <f t="shared" si="227"/>
        <v>0806</v>
      </c>
      <c r="W7160" s="4">
        <f t="shared" si="228"/>
        <v>2010</v>
      </c>
    </row>
    <row r="7161" spans="19:23" x14ac:dyDescent="0.2">
      <c r="S7161" s="28" t="s">
        <v>303</v>
      </c>
      <c r="T7161" s="5">
        <v>2010</v>
      </c>
      <c r="U7161" s="233">
        <v>40397</v>
      </c>
      <c r="V7161" s="233" t="str">
        <f t="shared" si="227"/>
        <v>0807</v>
      </c>
      <c r="W7161" s="4">
        <f t="shared" si="228"/>
        <v>2010</v>
      </c>
    </row>
    <row r="7162" spans="19:23" x14ac:dyDescent="0.2">
      <c r="S7162" s="28" t="s">
        <v>304</v>
      </c>
      <c r="T7162" s="5">
        <v>2010</v>
      </c>
      <c r="U7162" s="233">
        <v>40398</v>
      </c>
      <c r="V7162" s="233" t="str">
        <f t="shared" si="227"/>
        <v>0808</v>
      </c>
      <c r="W7162" s="4">
        <f t="shared" si="228"/>
        <v>2010</v>
      </c>
    </row>
    <row r="7163" spans="19:23" x14ac:dyDescent="0.2">
      <c r="S7163" s="28" t="s">
        <v>305</v>
      </c>
      <c r="T7163" s="5">
        <v>2010</v>
      </c>
      <c r="U7163" s="233">
        <v>40399</v>
      </c>
      <c r="V7163" s="233" t="str">
        <f t="shared" si="227"/>
        <v>0809</v>
      </c>
      <c r="W7163" s="4">
        <f t="shared" si="228"/>
        <v>2010</v>
      </c>
    </row>
    <row r="7164" spans="19:23" x14ac:dyDescent="0.2">
      <c r="S7164" s="28" t="s">
        <v>306</v>
      </c>
      <c r="T7164" s="5">
        <v>2010</v>
      </c>
      <c r="U7164" s="233">
        <v>40400</v>
      </c>
      <c r="V7164" s="233" t="str">
        <f t="shared" si="227"/>
        <v>0810</v>
      </c>
      <c r="W7164" s="4">
        <f t="shared" si="228"/>
        <v>2010</v>
      </c>
    </row>
    <row r="7165" spans="19:23" x14ac:dyDescent="0.2">
      <c r="S7165" s="28" t="s">
        <v>307</v>
      </c>
      <c r="T7165" s="5">
        <v>2010</v>
      </c>
      <c r="U7165" s="233">
        <v>40401</v>
      </c>
      <c r="V7165" s="233" t="str">
        <f t="shared" si="227"/>
        <v>0811</v>
      </c>
      <c r="W7165" s="4">
        <f t="shared" si="228"/>
        <v>2010</v>
      </c>
    </row>
    <row r="7166" spans="19:23" x14ac:dyDescent="0.2">
      <c r="S7166" s="28" t="s">
        <v>308</v>
      </c>
      <c r="T7166" s="5">
        <v>2010</v>
      </c>
      <c r="U7166" s="233">
        <v>40402</v>
      </c>
      <c r="V7166" s="233" t="str">
        <f t="shared" si="227"/>
        <v>0812</v>
      </c>
      <c r="W7166" s="4">
        <f t="shared" si="228"/>
        <v>2010</v>
      </c>
    </row>
    <row r="7167" spans="19:23" x14ac:dyDescent="0.2">
      <c r="S7167" s="28" t="s">
        <v>309</v>
      </c>
      <c r="T7167" s="5">
        <v>2010</v>
      </c>
      <c r="U7167" s="233">
        <v>40403</v>
      </c>
      <c r="V7167" s="233" t="str">
        <f t="shared" si="227"/>
        <v>0813</v>
      </c>
      <c r="W7167" s="4">
        <f t="shared" si="228"/>
        <v>2010</v>
      </c>
    </row>
    <row r="7168" spans="19:23" x14ac:dyDescent="0.2">
      <c r="S7168" s="28" t="s">
        <v>310</v>
      </c>
      <c r="T7168" s="5">
        <v>2010</v>
      </c>
      <c r="U7168" s="233">
        <v>40404</v>
      </c>
      <c r="V7168" s="233" t="str">
        <f t="shared" si="227"/>
        <v>0814</v>
      </c>
      <c r="W7168" s="4">
        <f t="shared" si="228"/>
        <v>2010</v>
      </c>
    </row>
    <row r="7169" spans="19:23" x14ac:dyDescent="0.2">
      <c r="S7169" s="28" t="s">
        <v>311</v>
      </c>
      <c r="T7169" s="5">
        <v>2010</v>
      </c>
      <c r="U7169" s="233">
        <v>40405</v>
      </c>
      <c r="V7169" s="233" t="str">
        <f t="shared" si="227"/>
        <v>0815</v>
      </c>
      <c r="W7169" s="4">
        <f t="shared" si="228"/>
        <v>2010</v>
      </c>
    </row>
    <row r="7170" spans="19:23" x14ac:dyDescent="0.2">
      <c r="S7170" s="28" t="s">
        <v>312</v>
      </c>
      <c r="T7170" s="5">
        <v>2010</v>
      </c>
      <c r="U7170" s="233">
        <v>40406</v>
      </c>
      <c r="V7170" s="233" t="str">
        <f t="shared" si="227"/>
        <v>0816</v>
      </c>
      <c r="W7170" s="4">
        <f t="shared" si="228"/>
        <v>2010</v>
      </c>
    </row>
    <row r="7171" spans="19:23" x14ac:dyDescent="0.2">
      <c r="S7171" s="28" t="s">
        <v>313</v>
      </c>
      <c r="T7171" s="5">
        <v>2010</v>
      </c>
      <c r="U7171" s="233">
        <v>40407</v>
      </c>
      <c r="V7171" s="233" t="str">
        <f t="shared" si="227"/>
        <v>0817</v>
      </c>
      <c r="W7171" s="4">
        <f t="shared" si="228"/>
        <v>2010</v>
      </c>
    </row>
    <row r="7172" spans="19:23" x14ac:dyDescent="0.2">
      <c r="S7172" s="28" t="s">
        <v>314</v>
      </c>
      <c r="T7172" s="5">
        <v>2010</v>
      </c>
      <c r="U7172" s="233">
        <v>40408</v>
      </c>
      <c r="V7172" s="233" t="str">
        <f t="shared" ref="V7172:V7235" si="229">TEXT(MONTH(U7172),"00") &amp;TEXT(DAY(U7172),"00")</f>
        <v>0818</v>
      </c>
      <c r="W7172" s="4">
        <f t="shared" ref="W7172:W7235" si="230">YEAR(U7172)</f>
        <v>2010</v>
      </c>
    </row>
    <row r="7173" spans="19:23" x14ac:dyDescent="0.2">
      <c r="S7173" s="28" t="s">
        <v>315</v>
      </c>
      <c r="T7173" s="5">
        <v>2010</v>
      </c>
      <c r="U7173" s="233">
        <v>40409</v>
      </c>
      <c r="V7173" s="233" t="str">
        <f t="shared" si="229"/>
        <v>0819</v>
      </c>
      <c r="W7173" s="4">
        <f t="shared" si="230"/>
        <v>2010</v>
      </c>
    </row>
    <row r="7174" spans="19:23" x14ac:dyDescent="0.2">
      <c r="S7174" s="28" t="s">
        <v>316</v>
      </c>
      <c r="T7174" s="5">
        <v>2010</v>
      </c>
      <c r="U7174" s="233">
        <v>40410</v>
      </c>
      <c r="V7174" s="233" t="str">
        <f t="shared" si="229"/>
        <v>0820</v>
      </c>
      <c r="W7174" s="4">
        <f t="shared" si="230"/>
        <v>2010</v>
      </c>
    </row>
    <row r="7175" spans="19:23" x14ac:dyDescent="0.2">
      <c r="S7175" s="28" t="s">
        <v>317</v>
      </c>
      <c r="T7175" s="5">
        <v>2010</v>
      </c>
      <c r="U7175" s="233">
        <v>40411</v>
      </c>
      <c r="V7175" s="233" t="str">
        <f t="shared" si="229"/>
        <v>0821</v>
      </c>
      <c r="W7175" s="4">
        <f t="shared" si="230"/>
        <v>2010</v>
      </c>
    </row>
    <row r="7176" spans="19:23" x14ac:dyDescent="0.2">
      <c r="S7176" s="28" t="s">
        <v>318</v>
      </c>
      <c r="T7176" s="5">
        <v>2010</v>
      </c>
      <c r="U7176" s="233">
        <v>40412</v>
      </c>
      <c r="V7176" s="233" t="str">
        <f t="shared" si="229"/>
        <v>0822</v>
      </c>
      <c r="W7176" s="4">
        <f t="shared" si="230"/>
        <v>2010</v>
      </c>
    </row>
    <row r="7177" spans="19:23" x14ac:dyDescent="0.2">
      <c r="S7177" s="28" t="s">
        <v>319</v>
      </c>
      <c r="T7177" s="5">
        <v>2010</v>
      </c>
      <c r="U7177" s="233">
        <v>40413</v>
      </c>
      <c r="V7177" s="233" t="str">
        <f t="shared" si="229"/>
        <v>0823</v>
      </c>
      <c r="W7177" s="4">
        <f t="shared" si="230"/>
        <v>2010</v>
      </c>
    </row>
    <row r="7178" spans="19:23" x14ac:dyDescent="0.2">
      <c r="S7178" s="28" t="s">
        <v>320</v>
      </c>
      <c r="T7178" s="5">
        <v>2010</v>
      </c>
      <c r="U7178" s="233">
        <v>40414</v>
      </c>
      <c r="V7178" s="233" t="str">
        <f t="shared" si="229"/>
        <v>0824</v>
      </c>
      <c r="W7178" s="4">
        <f t="shared" si="230"/>
        <v>2010</v>
      </c>
    </row>
    <row r="7179" spans="19:23" x14ac:dyDescent="0.2">
      <c r="S7179" s="28" t="s">
        <v>321</v>
      </c>
      <c r="T7179" s="5">
        <v>2010</v>
      </c>
      <c r="U7179" s="233">
        <v>40415</v>
      </c>
      <c r="V7179" s="233" t="str">
        <f t="shared" si="229"/>
        <v>0825</v>
      </c>
      <c r="W7179" s="4">
        <f t="shared" si="230"/>
        <v>2010</v>
      </c>
    </row>
    <row r="7180" spans="19:23" x14ac:dyDescent="0.2">
      <c r="S7180" s="28" t="s">
        <v>322</v>
      </c>
      <c r="T7180" s="5">
        <v>2010</v>
      </c>
      <c r="U7180" s="233">
        <v>40416</v>
      </c>
      <c r="V7180" s="233" t="str">
        <f t="shared" si="229"/>
        <v>0826</v>
      </c>
      <c r="W7180" s="4">
        <f t="shared" si="230"/>
        <v>2010</v>
      </c>
    </row>
    <row r="7181" spans="19:23" x14ac:dyDescent="0.2">
      <c r="S7181" s="28" t="s">
        <v>323</v>
      </c>
      <c r="T7181" s="5">
        <v>2010</v>
      </c>
      <c r="U7181" s="233">
        <v>40417</v>
      </c>
      <c r="V7181" s="233" t="str">
        <f t="shared" si="229"/>
        <v>0827</v>
      </c>
      <c r="W7181" s="4">
        <f t="shared" si="230"/>
        <v>2010</v>
      </c>
    </row>
    <row r="7182" spans="19:23" x14ac:dyDescent="0.2">
      <c r="S7182" s="28" t="s">
        <v>324</v>
      </c>
      <c r="T7182" s="5">
        <v>2010</v>
      </c>
      <c r="U7182" s="233">
        <v>40418</v>
      </c>
      <c r="V7182" s="233" t="str">
        <f t="shared" si="229"/>
        <v>0828</v>
      </c>
      <c r="W7182" s="4">
        <f t="shared" si="230"/>
        <v>2010</v>
      </c>
    </row>
    <row r="7183" spans="19:23" x14ac:dyDescent="0.2">
      <c r="S7183" s="28" t="s">
        <v>325</v>
      </c>
      <c r="T7183" s="5">
        <v>2010</v>
      </c>
      <c r="U7183" s="233">
        <v>40419</v>
      </c>
      <c r="V7183" s="233" t="str">
        <f t="shared" si="229"/>
        <v>0829</v>
      </c>
      <c r="W7183" s="4">
        <f t="shared" si="230"/>
        <v>2010</v>
      </c>
    </row>
    <row r="7184" spans="19:23" x14ac:dyDescent="0.2">
      <c r="S7184" s="28" t="s">
        <v>326</v>
      </c>
      <c r="T7184" s="5">
        <v>2010</v>
      </c>
      <c r="U7184" s="233">
        <v>40420</v>
      </c>
      <c r="V7184" s="233" t="str">
        <f t="shared" si="229"/>
        <v>0830</v>
      </c>
      <c r="W7184" s="4">
        <f t="shared" si="230"/>
        <v>2010</v>
      </c>
    </row>
    <row r="7185" spans="19:23" x14ac:dyDescent="0.2">
      <c r="S7185" s="28" t="s">
        <v>327</v>
      </c>
      <c r="T7185" s="5">
        <v>2010</v>
      </c>
      <c r="U7185" s="233">
        <v>40421</v>
      </c>
      <c r="V7185" s="233" t="str">
        <f t="shared" si="229"/>
        <v>0831</v>
      </c>
      <c r="W7185" s="4">
        <f t="shared" si="230"/>
        <v>2010</v>
      </c>
    </row>
    <row r="7186" spans="19:23" x14ac:dyDescent="0.2">
      <c r="S7186" s="28" t="s">
        <v>328</v>
      </c>
      <c r="T7186" s="5">
        <v>2010</v>
      </c>
      <c r="U7186" s="233">
        <v>40422</v>
      </c>
      <c r="V7186" s="233" t="str">
        <f t="shared" si="229"/>
        <v>0901</v>
      </c>
      <c r="W7186" s="4">
        <f t="shared" si="230"/>
        <v>2010</v>
      </c>
    </row>
    <row r="7187" spans="19:23" x14ac:dyDescent="0.2">
      <c r="S7187" s="28" t="s">
        <v>329</v>
      </c>
      <c r="T7187" s="5">
        <v>2010</v>
      </c>
      <c r="U7187" s="233">
        <v>40423</v>
      </c>
      <c r="V7187" s="233" t="str">
        <f t="shared" si="229"/>
        <v>0902</v>
      </c>
      <c r="W7187" s="4">
        <f t="shared" si="230"/>
        <v>2010</v>
      </c>
    </row>
    <row r="7188" spans="19:23" x14ac:dyDescent="0.2">
      <c r="S7188" s="28" t="s">
        <v>330</v>
      </c>
      <c r="T7188" s="5">
        <v>2010</v>
      </c>
      <c r="U7188" s="233">
        <v>40424</v>
      </c>
      <c r="V7188" s="233" t="str">
        <f t="shared" si="229"/>
        <v>0903</v>
      </c>
      <c r="W7188" s="4">
        <f t="shared" si="230"/>
        <v>2010</v>
      </c>
    </row>
    <row r="7189" spans="19:23" x14ac:dyDescent="0.2">
      <c r="S7189" s="28" t="s">
        <v>331</v>
      </c>
      <c r="T7189" s="5">
        <v>2010</v>
      </c>
      <c r="U7189" s="233">
        <v>40425</v>
      </c>
      <c r="V7189" s="233" t="str">
        <f t="shared" si="229"/>
        <v>0904</v>
      </c>
      <c r="W7189" s="4">
        <f t="shared" si="230"/>
        <v>2010</v>
      </c>
    </row>
    <row r="7190" spans="19:23" x14ac:dyDescent="0.2">
      <c r="S7190" s="28" t="s">
        <v>332</v>
      </c>
      <c r="T7190" s="5">
        <v>2010</v>
      </c>
      <c r="U7190" s="233">
        <v>40426</v>
      </c>
      <c r="V7190" s="233" t="str">
        <f t="shared" si="229"/>
        <v>0905</v>
      </c>
      <c r="W7190" s="4">
        <f t="shared" si="230"/>
        <v>2010</v>
      </c>
    </row>
    <row r="7191" spans="19:23" x14ac:dyDescent="0.2">
      <c r="S7191" s="28" t="s">
        <v>333</v>
      </c>
      <c r="T7191" s="5">
        <v>2010</v>
      </c>
      <c r="U7191" s="233">
        <v>40427</v>
      </c>
      <c r="V7191" s="233" t="str">
        <f t="shared" si="229"/>
        <v>0906</v>
      </c>
      <c r="W7191" s="4">
        <f t="shared" si="230"/>
        <v>2010</v>
      </c>
    </row>
    <row r="7192" spans="19:23" x14ac:dyDescent="0.2">
      <c r="S7192" s="28" t="s">
        <v>334</v>
      </c>
      <c r="T7192" s="5">
        <v>2010</v>
      </c>
      <c r="U7192" s="233">
        <v>40428</v>
      </c>
      <c r="V7192" s="233" t="str">
        <f t="shared" si="229"/>
        <v>0907</v>
      </c>
      <c r="W7192" s="4">
        <f t="shared" si="230"/>
        <v>2010</v>
      </c>
    </row>
    <row r="7193" spans="19:23" x14ac:dyDescent="0.2">
      <c r="S7193" s="28" t="s">
        <v>335</v>
      </c>
      <c r="T7193" s="5">
        <v>2010</v>
      </c>
      <c r="U7193" s="233">
        <v>40429</v>
      </c>
      <c r="V7193" s="233" t="str">
        <f t="shared" si="229"/>
        <v>0908</v>
      </c>
      <c r="W7193" s="4">
        <f t="shared" si="230"/>
        <v>2010</v>
      </c>
    </row>
    <row r="7194" spans="19:23" x14ac:dyDescent="0.2">
      <c r="S7194" s="28" t="s">
        <v>336</v>
      </c>
      <c r="T7194" s="5">
        <v>2010</v>
      </c>
      <c r="U7194" s="233">
        <v>40430</v>
      </c>
      <c r="V7194" s="233" t="str">
        <f t="shared" si="229"/>
        <v>0909</v>
      </c>
      <c r="W7194" s="4">
        <f t="shared" si="230"/>
        <v>2010</v>
      </c>
    </row>
    <row r="7195" spans="19:23" x14ac:dyDescent="0.2">
      <c r="S7195" s="28" t="s">
        <v>337</v>
      </c>
      <c r="T7195" s="5">
        <v>2010</v>
      </c>
      <c r="U7195" s="233">
        <v>40431</v>
      </c>
      <c r="V7195" s="233" t="str">
        <f t="shared" si="229"/>
        <v>0910</v>
      </c>
      <c r="W7195" s="4">
        <f t="shared" si="230"/>
        <v>2010</v>
      </c>
    </row>
    <row r="7196" spans="19:23" x14ac:dyDescent="0.2">
      <c r="S7196" s="28" t="s">
        <v>338</v>
      </c>
      <c r="T7196" s="5">
        <v>2010</v>
      </c>
      <c r="U7196" s="233">
        <v>40432</v>
      </c>
      <c r="V7196" s="233" t="str">
        <f t="shared" si="229"/>
        <v>0911</v>
      </c>
      <c r="W7196" s="4">
        <f t="shared" si="230"/>
        <v>2010</v>
      </c>
    </row>
    <row r="7197" spans="19:23" x14ac:dyDescent="0.2">
      <c r="S7197" s="28" t="s">
        <v>339</v>
      </c>
      <c r="T7197" s="5">
        <v>2010</v>
      </c>
      <c r="U7197" s="233">
        <v>40433</v>
      </c>
      <c r="V7197" s="233" t="str">
        <f t="shared" si="229"/>
        <v>0912</v>
      </c>
      <c r="W7197" s="4">
        <f t="shared" si="230"/>
        <v>2010</v>
      </c>
    </row>
    <row r="7198" spans="19:23" x14ac:dyDescent="0.2">
      <c r="S7198" s="28" t="s">
        <v>340</v>
      </c>
      <c r="T7198" s="5">
        <v>2010</v>
      </c>
      <c r="U7198" s="233">
        <v>40434</v>
      </c>
      <c r="V7198" s="233" t="str">
        <f t="shared" si="229"/>
        <v>0913</v>
      </c>
      <c r="W7198" s="4">
        <f t="shared" si="230"/>
        <v>2010</v>
      </c>
    </row>
    <row r="7199" spans="19:23" x14ac:dyDescent="0.2">
      <c r="S7199" s="28" t="s">
        <v>341</v>
      </c>
      <c r="T7199" s="5">
        <v>2010</v>
      </c>
      <c r="U7199" s="233">
        <v>40435</v>
      </c>
      <c r="V7199" s="233" t="str">
        <f t="shared" si="229"/>
        <v>0914</v>
      </c>
      <c r="W7199" s="4">
        <f t="shared" si="230"/>
        <v>2010</v>
      </c>
    </row>
    <row r="7200" spans="19:23" x14ac:dyDescent="0.2">
      <c r="S7200" s="28" t="s">
        <v>342</v>
      </c>
      <c r="T7200" s="5">
        <v>2010</v>
      </c>
      <c r="U7200" s="233">
        <v>40436</v>
      </c>
      <c r="V7200" s="233" t="str">
        <f t="shared" si="229"/>
        <v>0915</v>
      </c>
      <c r="W7200" s="4">
        <f t="shared" si="230"/>
        <v>2010</v>
      </c>
    </row>
    <row r="7201" spans="19:23" x14ac:dyDescent="0.2">
      <c r="S7201" s="28" t="s">
        <v>343</v>
      </c>
      <c r="T7201" s="5">
        <v>2010</v>
      </c>
      <c r="U7201" s="233">
        <v>40437</v>
      </c>
      <c r="V7201" s="233" t="str">
        <f t="shared" si="229"/>
        <v>0916</v>
      </c>
      <c r="W7201" s="4">
        <f t="shared" si="230"/>
        <v>2010</v>
      </c>
    </row>
    <row r="7202" spans="19:23" x14ac:dyDescent="0.2">
      <c r="S7202" s="28" t="s">
        <v>344</v>
      </c>
      <c r="T7202" s="5">
        <v>2010</v>
      </c>
      <c r="U7202" s="233">
        <v>40438</v>
      </c>
      <c r="V7202" s="233" t="str">
        <f t="shared" si="229"/>
        <v>0917</v>
      </c>
      <c r="W7202" s="4">
        <f t="shared" si="230"/>
        <v>2010</v>
      </c>
    </row>
    <row r="7203" spans="19:23" x14ac:dyDescent="0.2">
      <c r="S7203" s="28" t="s">
        <v>345</v>
      </c>
      <c r="T7203" s="5">
        <v>2010</v>
      </c>
      <c r="U7203" s="233">
        <v>40439</v>
      </c>
      <c r="V7203" s="233" t="str">
        <f t="shared" si="229"/>
        <v>0918</v>
      </c>
      <c r="W7203" s="4">
        <f t="shared" si="230"/>
        <v>2010</v>
      </c>
    </row>
    <row r="7204" spans="19:23" x14ac:dyDescent="0.2">
      <c r="S7204" s="28" t="s">
        <v>346</v>
      </c>
      <c r="T7204" s="5">
        <v>2010</v>
      </c>
      <c r="U7204" s="233">
        <v>40440</v>
      </c>
      <c r="V7204" s="233" t="str">
        <f t="shared" si="229"/>
        <v>0919</v>
      </c>
      <c r="W7204" s="4">
        <f t="shared" si="230"/>
        <v>2010</v>
      </c>
    </row>
    <row r="7205" spans="19:23" x14ac:dyDescent="0.2">
      <c r="S7205" s="28" t="s">
        <v>347</v>
      </c>
      <c r="T7205" s="5">
        <v>2010</v>
      </c>
      <c r="U7205" s="233">
        <v>40441</v>
      </c>
      <c r="V7205" s="233" t="str">
        <f t="shared" si="229"/>
        <v>0920</v>
      </c>
      <c r="W7205" s="4">
        <f t="shared" si="230"/>
        <v>2010</v>
      </c>
    </row>
    <row r="7206" spans="19:23" x14ac:dyDescent="0.2">
      <c r="S7206" s="28" t="s">
        <v>348</v>
      </c>
      <c r="T7206" s="5">
        <v>2010</v>
      </c>
      <c r="U7206" s="233">
        <v>40442</v>
      </c>
      <c r="V7206" s="233" t="str">
        <f t="shared" si="229"/>
        <v>0921</v>
      </c>
      <c r="W7206" s="4">
        <f t="shared" si="230"/>
        <v>2010</v>
      </c>
    </row>
    <row r="7207" spans="19:23" x14ac:dyDescent="0.2">
      <c r="S7207" s="28" t="s">
        <v>349</v>
      </c>
      <c r="T7207" s="5">
        <v>2010</v>
      </c>
      <c r="U7207" s="233">
        <v>40443</v>
      </c>
      <c r="V7207" s="233" t="str">
        <f t="shared" si="229"/>
        <v>0922</v>
      </c>
      <c r="W7207" s="4">
        <f t="shared" si="230"/>
        <v>2010</v>
      </c>
    </row>
    <row r="7208" spans="19:23" x14ac:dyDescent="0.2">
      <c r="S7208" s="28" t="s">
        <v>350</v>
      </c>
      <c r="T7208" s="5">
        <v>2010</v>
      </c>
      <c r="U7208" s="233">
        <v>40444</v>
      </c>
      <c r="V7208" s="233" t="str">
        <f t="shared" si="229"/>
        <v>0923</v>
      </c>
      <c r="W7208" s="4">
        <f t="shared" si="230"/>
        <v>2010</v>
      </c>
    </row>
    <row r="7209" spans="19:23" x14ac:dyDescent="0.2">
      <c r="S7209" s="28" t="s">
        <v>351</v>
      </c>
      <c r="T7209" s="5">
        <v>2010</v>
      </c>
      <c r="U7209" s="233">
        <v>40445</v>
      </c>
      <c r="V7209" s="233" t="str">
        <f t="shared" si="229"/>
        <v>0924</v>
      </c>
      <c r="W7209" s="4">
        <f t="shared" si="230"/>
        <v>2010</v>
      </c>
    </row>
    <row r="7210" spans="19:23" x14ac:dyDescent="0.2">
      <c r="S7210" s="28" t="s">
        <v>352</v>
      </c>
      <c r="T7210" s="5">
        <v>2010</v>
      </c>
      <c r="U7210" s="233">
        <v>40446</v>
      </c>
      <c r="V7210" s="233" t="str">
        <f t="shared" si="229"/>
        <v>0925</v>
      </c>
      <c r="W7210" s="4">
        <f t="shared" si="230"/>
        <v>2010</v>
      </c>
    </row>
    <row r="7211" spans="19:23" x14ac:dyDescent="0.2">
      <c r="S7211" s="28" t="s">
        <v>353</v>
      </c>
      <c r="T7211" s="5">
        <v>2010</v>
      </c>
      <c r="U7211" s="233">
        <v>40447</v>
      </c>
      <c r="V7211" s="233" t="str">
        <f t="shared" si="229"/>
        <v>0926</v>
      </c>
      <c r="W7211" s="4">
        <f t="shared" si="230"/>
        <v>2010</v>
      </c>
    </row>
    <row r="7212" spans="19:23" x14ac:dyDescent="0.2">
      <c r="S7212" s="28" t="s">
        <v>354</v>
      </c>
      <c r="T7212" s="5">
        <v>2010</v>
      </c>
      <c r="U7212" s="233">
        <v>40448</v>
      </c>
      <c r="V7212" s="233" t="str">
        <f t="shared" si="229"/>
        <v>0927</v>
      </c>
      <c r="W7212" s="4">
        <f t="shared" si="230"/>
        <v>2010</v>
      </c>
    </row>
    <row r="7213" spans="19:23" x14ac:dyDescent="0.2">
      <c r="S7213" s="28" t="s">
        <v>355</v>
      </c>
      <c r="T7213" s="5">
        <v>2010</v>
      </c>
      <c r="U7213" s="233">
        <v>40449</v>
      </c>
      <c r="V7213" s="233" t="str">
        <f t="shared" si="229"/>
        <v>0928</v>
      </c>
      <c r="W7213" s="4">
        <f t="shared" si="230"/>
        <v>2010</v>
      </c>
    </row>
    <row r="7214" spans="19:23" x14ac:dyDescent="0.2">
      <c r="S7214" s="28" t="s">
        <v>356</v>
      </c>
      <c r="T7214" s="5">
        <v>2010</v>
      </c>
      <c r="U7214" s="233">
        <v>40450</v>
      </c>
      <c r="V7214" s="233" t="str">
        <f t="shared" si="229"/>
        <v>0929</v>
      </c>
      <c r="W7214" s="4">
        <f t="shared" si="230"/>
        <v>2010</v>
      </c>
    </row>
    <row r="7215" spans="19:23" x14ac:dyDescent="0.2">
      <c r="S7215" s="28" t="s">
        <v>357</v>
      </c>
      <c r="T7215" s="5">
        <v>2010</v>
      </c>
      <c r="U7215" s="233">
        <v>40451</v>
      </c>
      <c r="V7215" s="233" t="str">
        <f t="shared" si="229"/>
        <v>0930</v>
      </c>
      <c r="W7215" s="4">
        <f t="shared" si="230"/>
        <v>2010</v>
      </c>
    </row>
    <row r="7216" spans="19:23" x14ac:dyDescent="0.2">
      <c r="S7216" s="28" t="s">
        <v>358</v>
      </c>
      <c r="T7216" s="5">
        <v>2010</v>
      </c>
      <c r="U7216" s="233">
        <v>40452</v>
      </c>
      <c r="V7216" s="233" t="str">
        <f t="shared" si="229"/>
        <v>1001</v>
      </c>
      <c r="W7216" s="4">
        <f t="shared" si="230"/>
        <v>2010</v>
      </c>
    </row>
    <row r="7217" spans="19:23" x14ac:dyDescent="0.2">
      <c r="S7217" s="28" t="s">
        <v>359</v>
      </c>
      <c r="T7217" s="5">
        <v>2010</v>
      </c>
      <c r="U7217" s="233">
        <v>40453</v>
      </c>
      <c r="V7217" s="233" t="str">
        <f t="shared" si="229"/>
        <v>1002</v>
      </c>
      <c r="W7217" s="4">
        <f t="shared" si="230"/>
        <v>2010</v>
      </c>
    </row>
    <row r="7218" spans="19:23" x14ac:dyDescent="0.2">
      <c r="S7218" s="28" t="s">
        <v>360</v>
      </c>
      <c r="T7218" s="5">
        <v>2010</v>
      </c>
      <c r="U7218" s="233">
        <v>40454</v>
      </c>
      <c r="V7218" s="233" t="str">
        <f t="shared" si="229"/>
        <v>1003</v>
      </c>
      <c r="W7218" s="4">
        <f t="shared" si="230"/>
        <v>2010</v>
      </c>
    </row>
    <row r="7219" spans="19:23" x14ac:dyDescent="0.2">
      <c r="S7219" s="28" t="s">
        <v>361</v>
      </c>
      <c r="T7219" s="5">
        <v>2010</v>
      </c>
      <c r="U7219" s="233">
        <v>40455</v>
      </c>
      <c r="V7219" s="233" t="str">
        <f t="shared" si="229"/>
        <v>1004</v>
      </c>
      <c r="W7219" s="4">
        <f t="shared" si="230"/>
        <v>2010</v>
      </c>
    </row>
    <row r="7220" spans="19:23" x14ac:dyDescent="0.2">
      <c r="S7220" s="28" t="s">
        <v>362</v>
      </c>
      <c r="T7220" s="5">
        <v>2010</v>
      </c>
      <c r="U7220" s="233">
        <v>40456</v>
      </c>
      <c r="V7220" s="233" t="str">
        <f t="shared" si="229"/>
        <v>1005</v>
      </c>
      <c r="W7220" s="4">
        <f t="shared" si="230"/>
        <v>2010</v>
      </c>
    </row>
    <row r="7221" spans="19:23" x14ac:dyDescent="0.2">
      <c r="S7221" s="28" t="s">
        <v>363</v>
      </c>
      <c r="T7221" s="5">
        <v>2010</v>
      </c>
      <c r="U7221" s="233">
        <v>40457</v>
      </c>
      <c r="V7221" s="233" t="str">
        <f t="shared" si="229"/>
        <v>1006</v>
      </c>
      <c r="W7221" s="4">
        <f t="shared" si="230"/>
        <v>2010</v>
      </c>
    </row>
    <row r="7222" spans="19:23" x14ac:dyDescent="0.2">
      <c r="S7222" s="28" t="s">
        <v>364</v>
      </c>
      <c r="T7222" s="5">
        <v>2010</v>
      </c>
      <c r="U7222" s="233">
        <v>40458</v>
      </c>
      <c r="V7222" s="233" t="str">
        <f t="shared" si="229"/>
        <v>1007</v>
      </c>
      <c r="W7222" s="4">
        <f t="shared" si="230"/>
        <v>2010</v>
      </c>
    </row>
    <row r="7223" spans="19:23" x14ac:dyDescent="0.2">
      <c r="S7223" s="28" t="s">
        <v>365</v>
      </c>
      <c r="T7223" s="5">
        <v>2010</v>
      </c>
      <c r="U7223" s="233">
        <v>40459</v>
      </c>
      <c r="V7223" s="233" t="str">
        <f t="shared" si="229"/>
        <v>1008</v>
      </c>
      <c r="W7223" s="4">
        <f t="shared" si="230"/>
        <v>2010</v>
      </c>
    </row>
    <row r="7224" spans="19:23" x14ac:dyDescent="0.2">
      <c r="S7224" s="28" t="s">
        <v>366</v>
      </c>
      <c r="T7224" s="5">
        <v>2010</v>
      </c>
      <c r="U7224" s="233">
        <v>40460</v>
      </c>
      <c r="V7224" s="233" t="str">
        <f t="shared" si="229"/>
        <v>1009</v>
      </c>
      <c r="W7224" s="4">
        <f t="shared" si="230"/>
        <v>2010</v>
      </c>
    </row>
    <row r="7225" spans="19:23" x14ac:dyDescent="0.2">
      <c r="S7225" s="28" t="s">
        <v>367</v>
      </c>
      <c r="T7225" s="5">
        <v>2010</v>
      </c>
      <c r="U7225" s="233">
        <v>40461</v>
      </c>
      <c r="V7225" s="233" t="str">
        <f t="shared" si="229"/>
        <v>1010</v>
      </c>
      <c r="W7225" s="4">
        <f t="shared" si="230"/>
        <v>2010</v>
      </c>
    </row>
    <row r="7226" spans="19:23" x14ac:dyDescent="0.2">
      <c r="S7226" s="28" t="s">
        <v>368</v>
      </c>
      <c r="T7226" s="5">
        <v>2010</v>
      </c>
      <c r="U7226" s="233">
        <v>40462</v>
      </c>
      <c r="V7226" s="233" t="str">
        <f t="shared" si="229"/>
        <v>1011</v>
      </c>
      <c r="W7226" s="4">
        <f t="shared" si="230"/>
        <v>2010</v>
      </c>
    </row>
    <row r="7227" spans="19:23" x14ac:dyDescent="0.2">
      <c r="S7227" s="28" t="s">
        <v>369</v>
      </c>
      <c r="T7227" s="5">
        <v>2010</v>
      </c>
      <c r="U7227" s="233">
        <v>40463</v>
      </c>
      <c r="V7227" s="233" t="str">
        <f t="shared" si="229"/>
        <v>1012</v>
      </c>
      <c r="W7227" s="4">
        <f t="shared" si="230"/>
        <v>2010</v>
      </c>
    </row>
    <row r="7228" spans="19:23" x14ac:dyDescent="0.2">
      <c r="S7228" s="28" t="s">
        <v>370</v>
      </c>
      <c r="T7228" s="5">
        <v>2010</v>
      </c>
      <c r="U7228" s="233">
        <v>40464</v>
      </c>
      <c r="V7228" s="233" t="str">
        <f t="shared" si="229"/>
        <v>1013</v>
      </c>
      <c r="W7228" s="4">
        <f t="shared" si="230"/>
        <v>2010</v>
      </c>
    </row>
    <row r="7229" spans="19:23" x14ac:dyDescent="0.2">
      <c r="S7229" s="28" t="s">
        <v>371</v>
      </c>
      <c r="T7229" s="5">
        <v>2010</v>
      </c>
      <c r="U7229" s="233">
        <v>40465</v>
      </c>
      <c r="V7229" s="233" t="str">
        <f t="shared" si="229"/>
        <v>1014</v>
      </c>
      <c r="W7229" s="4">
        <f t="shared" si="230"/>
        <v>2010</v>
      </c>
    </row>
    <row r="7230" spans="19:23" x14ac:dyDescent="0.2">
      <c r="S7230" s="28" t="s">
        <v>372</v>
      </c>
      <c r="T7230" s="5">
        <v>2010</v>
      </c>
      <c r="U7230" s="233">
        <v>40466</v>
      </c>
      <c r="V7230" s="233" t="str">
        <f t="shared" si="229"/>
        <v>1015</v>
      </c>
      <c r="W7230" s="4">
        <f t="shared" si="230"/>
        <v>2010</v>
      </c>
    </row>
    <row r="7231" spans="19:23" x14ac:dyDescent="0.2">
      <c r="S7231" s="28" t="s">
        <v>373</v>
      </c>
      <c r="T7231" s="5">
        <v>2010</v>
      </c>
      <c r="U7231" s="233">
        <v>40467</v>
      </c>
      <c r="V7231" s="233" t="str">
        <f t="shared" si="229"/>
        <v>1016</v>
      </c>
      <c r="W7231" s="4">
        <f t="shared" si="230"/>
        <v>2010</v>
      </c>
    </row>
    <row r="7232" spans="19:23" x14ac:dyDescent="0.2">
      <c r="S7232" s="28" t="s">
        <v>374</v>
      </c>
      <c r="T7232" s="5">
        <v>2010</v>
      </c>
      <c r="U7232" s="233">
        <v>40468</v>
      </c>
      <c r="V7232" s="233" t="str">
        <f t="shared" si="229"/>
        <v>1017</v>
      </c>
      <c r="W7232" s="4">
        <f t="shared" si="230"/>
        <v>2010</v>
      </c>
    </row>
    <row r="7233" spans="19:23" x14ac:dyDescent="0.2">
      <c r="S7233" s="28" t="s">
        <v>375</v>
      </c>
      <c r="T7233" s="5">
        <v>2010</v>
      </c>
      <c r="U7233" s="233">
        <v>40469</v>
      </c>
      <c r="V7233" s="233" t="str">
        <f t="shared" si="229"/>
        <v>1018</v>
      </c>
      <c r="W7233" s="4">
        <f t="shared" si="230"/>
        <v>2010</v>
      </c>
    </row>
    <row r="7234" spans="19:23" x14ac:dyDescent="0.2">
      <c r="S7234" s="28" t="s">
        <v>376</v>
      </c>
      <c r="T7234" s="5">
        <v>2010</v>
      </c>
      <c r="U7234" s="233">
        <v>40470</v>
      </c>
      <c r="V7234" s="233" t="str">
        <f t="shared" si="229"/>
        <v>1019</v>
      </c>
      <c r="W7234" s="4">
        <f t="shared" si="230"/>
        <v>2010</v>
      </c>
    </row>
    <row r="7235" spans="19:23" x14ac:dyDescent="0.2">
      <c r="S7235" s="28" t="s">
        <v>377</v>
      </c>
      <c r="T7235" s="5">
        <v>2010</v>
      </c>
      <c r="U7235" s="233">
        <v>40471</v>
      </c>
      <c r="V7235" s="233" t="str">
        <f t="shared" si="229"/>
        <v>1020</v>
      </c>
      <c r="W7235" s="4">
        <f t="shared" si="230"/>
        <v>2010</v>
      </c>
    </row>
    <row r="7236" spans="19:23" x14ac:dyDescent="0.2">
      <c r="S7236" s="28" t="s">
        <v>378</v>
      </c>
      <c r="T7236" s="5">
        <v>2010</v>
      </c>
      <c r="U7236" s="233">
        <v>40472</v>
      </c>
      <c r="V7236" s="233" t="str">
        <f t="shared" ref="V7236:V7299" si="231">TEXT(MONTH(U7236),"00") &amp;TEXT(DAY(U7236),"00")</f>
        <v>1021</v>
      </c>
      <c r="W7236" s="4">
        <f t="shared" ref="W7236:W7299" si="232">YEAR(U7236)</f>
        <v>2010</v>
      </c>
    </row>
    <row r="7237" spans="19:23" x14ac:dyDescent="0.2">
      <c r="S7237" s="28" t="s">
        <v>379</v>
      </c>
      <c r="T7237" s="5">
        <v>2010</v>
      </c>
      <c r="U7237" s="233">
        <v>40473</v>
      </c>
      <c r="V7237" s="233" t="str">
        <f t="shared" si="231"/>
        <v>1022</v>
      </c>
      <c r="W7237" s="4">
        <f t="shared" si="232"/>
        <v>2010</v>
      </c>
    </row>
    <row r="7238" spans="19:23" x14ac:dyDescent="0.2">
      <c r="S7238" s="28" t="s">
        <v>380</v>
      </c>
      <c r="T7238" s="5">
        <v>2010</v>
      </c>
      <c r="U7238" s="233">
        <v>40474</v>
      </c>
      <c r="V7238" s="233" t="str">
        <f t="shared" si="231"/>
        <v>1023</v>
      </c>
      <c r="W7238" s="4">
        <f t="shared" si="232"/>
        <v>2010</v>
      </c>
    </row>
    <row r="7239" spans="19:23" x14ac:dyDescent="0.2">
      <c r="S7239" s="28" t="s">
        <v>381</v>
      </c>
      <c r="T7239" s="5">
        <v>2010</v>
      </c>
      <c r="U7239" s="233">
        <v>40475</v>
      </c>
      <c r="V7239" s="233" t="str">
        <f t="shared" si="231"/>
        <v>1024</v>
      </c>
      <c r="W7239" s="4">
        <f t="shared" si="232"/>
        <v>2010</v>
      </c>
    </row>
    <row r="7240" spans="19:23" x14ac:dyDescent="0.2">
      <c r="S7240" s="28" t="s">
        <v>382</v>
      </c>
      <c r="T7240" s="5">
        <v>2010</v>
      </c>
      <c r="U7240" s="233">
        <v>40476</v>
      </c>
      <c r="V7240" s="233" t="str">
        <f t="shared" si="231"/>
        <v>1025</v>
      </c>
      <c r="W7240" s="4">
        <f t="shared" si="232"/>
        <v>2010</v>
      </c>
    </row>
    <row r="7241" spans="19:23" x14ac:dyDescent="0.2">
      <c r="S7241" s="28" t="s">
        <v>383</v>
      </c>
      <c r="T7241" s="5">
        <v>2010</v>
      </c>
      <c r="U7241" s="233">
        <v>40477</v>
      </c>
      <c r="V7241" s="233" t="str">
        <f t="shared" si="231"/>
        <v>1026</v>
      </c>
      <c r="W7241" s="4">
        <f t="shared" si="232"/>
        <v>2010</v>
      </c>
    </row>
    <row r="7242" spans="19:23" x14ac:dyDescent="0.2">
      <c r="S7242" s="28" t="s">
        <v>384</v>
      </c>
      <c r="T7242" s="5">
        <v>2010</v>
      </c>
      <c r="U7242" s="233">
        <v>40478</v>
      </c>
      <c r="V7242" s="233" t="str">
        <f t="shared" si="231"/>
        <v>1027</v>
      </c>
      <c r="W7242" s="4">
        <f t="shared" si="232"/>
        <v>2010</v>
      </c>
    </row>
    <row r="7243" spans="19:23" x14ac:dyDescent="0.2">
      <c r="S7243" s="28" t="s">
        <v>385</v>
      </c>
      <c r="T7243" s="5">
        <v>2010</v>
      </c>
      <c r="U7243" s="233">
        <v>40479</v>
      </c>
      <c r="V7243" s="233" t="str">
        <f t="shared" si="231"/>
        <v>1028</v>
      </c>
      <c r="W7243" s="4">
        <f t="shared" si="232"/>
        <v>2010</v>
      </c>
    </row>
    <row r="7244" spans="19:23" x14ac:dyDescent="0.2">
      <c r="S7244" s="28" t="s">
        <v>386</v>
      </c>
      <c r="T7244" s="5">
        <v>2010</v>
      </c>
      <c r="U7244" s="233">
        <v>40480</v>
      </c>
      <c r="V7244" s="233" t="str">
        <f t="shared" si="231"/>
        <v>1029</v>
      </c>
      <c r="W7244" s="4">
        <f t="shared" si="232"/>
        <v>2010</v>
      </c>
    </row>
    <row r="7245" spans="19:23" x14ac:dyDescent="0.2">
      <c r="S7245" s="28" t="s">
        <v>387</v>
      </c>
      <c r="T7245" s="5">
        <v>2010</v>
      </c>
      <c r="U7245" s="233">
        <v>40481</v>
      </c>
      <c r="V7245" s="233" t="str">
        <f t="shared" si="231"/>
        <v>1030</v>
      </c>
      <c r="W7245" s="4">
        <f t="shared" si="232"/>
        <v>2010</v>
      </c>
    </row>
    <row r="7246" spans="19:23" x14ac:dyDescent="0.2">
      <c r="S7246" s="28" t="s">
        <v>388</v>
      </c>
      <c r="T7246" s="5">
        <v>2010</v>
      </c>
      <c r="U7246" s="233">
        <v>40482</v>
      </c>
      <c r="V7246" s="233" t="str">
        <f t="shared" si="231"/>
        <v>1031</v>
      </c>
      <c r="W7246" s="4">
        <f t="shared" si="232"/>
        <v>2010</v>
      </c>
    </row>
    <row r="7247" spans="19:23" x14ac:dyDescent="0.2">
      <c r="S7247" s="28" t="s">
        <v>389</v>
      </c>
      <c r="T7247" s="5">
        <v>2010</v>
      </c>
      <c r="U7247" s="233">
        <v>40483</v>
      </c>
      <c r="V7247" s="233" t="str">
        <f t="shared" si="231"/>
        <v>1101</v>
      </c>
      <c r="W7247" s="4">
        <f t="shared" si="232"/>
        <v>2010</v>
      </c>
    </row>
    <row r="7248" spans="19:23" x14ac:dyDescent="0.2">
      <c r="S7248" s="28" t="s">
        <v>390</v>
      </c>
      <c r="T7248" s="5">
        <v>2010</v>
      </c>
      <c r="U7248" s="233">
        <v>40484</v>
      </c>
      <c r="V7248" s="233" t="str">
        <f t="shared" si="231"/>
        <v>1102</v>
      </c>
      <c r="W7248" s="4">
        <f t="shared" si="232"/>
        <v>2010</v>
      </c>
    </row>
    <row r="7249" spans="19:23" x14ac:dyDescent="0.2">
      <c r="S7249" s="28" t="s">
        <v>391</v>
      </c>
      <c r="T7249" s="5">
        <v>2010</v>
      </c>
      <c r="U7249" s="233">
        <v>40485</v>
      </c>
      <c r="V7249" s="233" t="str">
        <f t="shared" si="231"/>
        <v>1103</v>
      </c>
      <c r="W7249" s="4">
        <f t="shared" si="232"/>
        <v>2010</v>
      </c>
    </row>
    <row r="7250" spans="19:23" x14ac:dyDescent="0.2">
      <c r="S7250" s="28" t="s">
        <v>392</v>
      </c>
      <c r="T7250" s="5">
        <v>2010</v>
      </c>
      <c r="U7250" s="233">
        <v>40486</v>
      </c>
      <c r="V7250" s="233" t="str">
        <f t="shared" si="231"/>
        <v>1104</v>
      </c>
      <c r="W7250" s="4">
        <f t="shared" si="232"/>
        <v>2010</v>
      </c>
    </row>
    <row r="7251" spans="19:23" x14ac:dyDescent="0.2">
      <c r="S7251" s="28" t="s">
        <v>393</v>
      </c>
      <c r="T7251" s="5">
        <v>2010</v>
      </c>
      <c r="U7251" s="233">
        <v>40487</v>
      </c>
      <c r="V7251" s="233" t="str">
        <f t="shared" si="231"/>
        <v>1105</v>
      </c>
      <c r="W7251" s="4">
        <f t="shared" si="232"/>
        <v>2010</v>
      </c>
    </row>
    <row r="7252" spans="19:23" x14ac:dyDescent="0.2">
      <c r="S7252" s="28" t="s">
        <v>394</v>
      </c>
      <c r="T7252" s="5">
        <v>2010</v>
      </c>
      <c r="U7252" s="233">
        <v>40488</v>
      </c>
      <c r="V7252" s="233" t="str">
        <f t="shared" si="231"/>
        <v>1106</v>
      </c>
      <c r="W7252" s="4">
        <f t="shared" si="232"/>
        <v>2010</v>
      </c>
    </row>
    <row r="7253" spans="19:23" x14ac:dyDescent="0.2">
      <c r="S7253" s="28" t="s">
        <v>395</v>
      </c>
      <c r="T7253" s="5">
        <v>2010</v>
      </c>
      <c r="U7253" s="233">
        <v>40489</v>
      </c>
      <c r="V7253" s="233" t="str">
        <f t="shared" si="231"/>
        <v>1107</v>
      </c>
      <c r="W7253" s="4">
        <f t="shared" si="232"/>
        <v>2010</v>
      </c>
    </row>
    <row r="7254" spans="19:23" x14ac:dyDescent="0.2">
      <c r="S7254" s="28" t="s">
        <v>396</v>
      </c>
      <c r="T7254" s="5">
        <v>2010</v>
      </c>
      <c r="U7254" s="233">
        <v>40490</v>
      </c>
      <c r="V7254" s="233" t="str">
        <f t="shared" si="231"/>
        <v>1108</v>
      </c>
      <c r="W7254" s="4">
        <f t="shared" si="232"/>
        <v>2010</v>
      </c>
    </row>
    <row r="7255" spans="19:23" x14ac:dyDescent="0.2">
      <c r="S7255" s="28" t="s">
        <v>397</v>
      </c>
      <c r="T7255" s="5">
        <v>2010</v>
      </c>
      <c r="U7255" s="233">
        <v>40491</v>
      </c>
      <c r="V7255" s="233" t="str">
        <f t="shared" si="231"/>
        <v>1109</v>
      </c>
      <c r="W7255" s="4">
        <f t="shared" si="232"/>
        <v>2010</v>
      </c>
    </row>
    <row r="7256" spans="19:23" x14ac:dyDescent="0.2">
      <c r="S7256" s="28" t="s">
        <v>398</v>
      </c>
      <c r="T7256" s="5">
        <v>2010</v>
      </c>
      <c r="U7256" s="233">
        <v>40492</v>
      </c>
      <c r="V7256" s="233" t="str">
        <f t="shared" si="231"/>
        <v>1110</v>
      </c>
      <c r="W7256" s="4">
        <f t="shared" si="232"/>
        <v>2010</v>
      </c>
    </row>
    <row r="7257" spans="19:23" x14ac:dyDescent="0.2">
      <c r="S7257" s="28" t="s">
        <v>399</v>
      </c>
      <c r="T7257" s="5">
        <v>2010</v>
      </c>
      <c r="U7257" s="233">
        <v>40493</v>
      </c>
      <c r="V7257" s="233" t="str">
        <f t="shared" si="231"/>
        <v>1111</v>
      </c>
      <c r="W7257" s="4">
        <f t="shared" si="232"/>
        <v>2010</v>
      </c>
    </row>
    <row r="7258" spans="19:23" x14ac:dyDescent="0.2">
      <c r="S7258" s="28" t="s">
        <v>400</v>
      </c>
      <c r="T7258" s="5">
        <v>2010</v>
      </c>
      <c r="U7258" s="233">
        <v>40494</v>
      </c>
      <c r="V7258" s="233" t="str">
        <f t="shared" si="231"/>
        <v>1112</v>
      </c>
      <c r="W7258" s="4">
        <f t="shared" si="232"/>
        <v>2010</v>
      </c>
    </row>
    <row r="7259" spans="19:23" x14ac:dyDescent="0.2">
      <c r="S7259" s="28" t="s">
        <v>401</v>
      </c>
      <c r="T7259" s="5">
        <v>2010</v>
      </c>
      <c r="U7259" s="233">
        <v>40495</v>
      </c>
      <c r="V7259" s="233" t="str">
        <f t="shared" si="231"/>
        <v>1113</v>
      </c>
      <c r="W7259" s="4">
        <f t="shared" si="232"/>
        <v>2010</v>
      </c>
    </row>
    <row r="7260" spans="19:23" x14ac:dyDescent="0.2">
      <c r="S7260" s="28" t="s">
        <v>402</v>
      </c>
      <c r="T7260" s="5">
        <v>2010</v>
      </c>
      <c r="U7260" s="233">
        <v>40496</v>
      </c>
      <c r="V7260" s="233" t="str">
        <f t="shared" si="231"/>
        <v>1114</v>
      </c>
      <c r="W7260" s="4">
        <f t="shared" si="232"/>
        <v>2010</v>
      </c>
    </row>
    <row r="7261" spans="19:23" x14ac:dyDescent="0.2">
      <c r="S7261" s="28" t="s">
        <v>403</v>
      </c>
      <c r="T7261" s="5">
        <v>2010</v>
      </c>
      <c r="U7261" s="233">
        <v>40497</v>
      </c>
      <c r="V7261" s="233" t="str">
        <f t="shared" si="231"/>
        <v>1115</v>
      </c>
      <c r="W7261" s="4">
        <f t="shared" si="232"/>
        <v>2010</v>
      </c>
    </row>
    <row r="7262" spans="19:23" x14ac:dyDescent="0.2">
      <c r="S7262" s="28" t="s">
        <v>404</v>
      </c>
      <c r="T7262" s="5">
        <v>2010</v>
      </c>
      <c r="U7262" s="233">
        <v>40498</v>
      </c>
      <c r="V7262" s="233" t="str">
        <f t="shared" si="231"/>
        <v>1116</v>
      </c>
      <c r="W7262" s="4">
        <f t="shared" si="232"/>
        <v>2010</v>
      </c>
    </row>
    <row r="7263" spans="19:23" x14ac:dyDescent="0.2">
      <c r="S7263" s="28" t="s">
        <v>405</v>
      </c>
      <c r="T7263" s="5">
        <v>2010</v>
      </c>
      <c r="U7263" s="233">
        <v>40499</v>
      </c>
      <c r="V7263" s="233" t="str">
        <f t="shared" si="231"/>
        <v>1117</v>
      </c>
      <c r="W7263" s="4">
        <f t="shared" si="232"/>
        <v>2010</v>
      </c>
    </row>
    <row r="7264" spans="19:23" x14ac:dyDescent="0.2">
      <c r="S7264" s="28" t="s">
        <v>406</v>
      </c>
      <c r="T7264" s="5">
        <v>2010</v>
      </c>
      <c r="U7264" s="233">
        <v>40500</v>
      </c>
      <c r="V7264" s="233" t="str">
        <f t="shared" si="231"/>
        <v>1118</v>
      </c>
      <c r="W7264" s="4">
        <f t="shared" si="232"/>
        <v>2010</v>
      </c>
    </row>
    <row r="7265" spans="19:23" x14ac:dyDescent="0.2">
      <c r="S7265" s="28" t="s">
        <v>407</v>
      </c>
      <c r="T7265" s="5">
        <v>2010</v>
      </c>
      <c r="U7265" s="233">
        <v>40501</v>
      </c>
      <c r="V7265" s="233" t="str">
        <f t="shared" si="231"/>
        <v>1119</v>
      </c>
      <c r="W7265" s="4">
        <f t="shared" si="232"/>
        <v>2010</v>
      </c>
    </row>
    <row r="7266" spans="19:23" x14ac:dyDescent="0.2">
      <c r="S7266" s="28" t="s">
        <v>408</v>
      </c>
      <c r="T7266" s="5">
        <v>2010</v>
      </c>
      <c r="U7266" s="233">
        <v>40502</v>
      </c>
      <c r="V7266" s="233" t="str">
        <f t="shared" si="231"/>
        <v>1120</v>
      </c>
      <c r="W7266" s="4">
        <f t="shared" si="232"/>
        <v>2010</v>
      </c>
    </row>
    <row r="7267" spans="19:23" x14ac:dyDescent="0.2">
      <c r="S7267" s="28" t="s">
        <v>409</v>
      </c>
      <c r="T7267" s="5">
        <v>2010</v>
      </c>
      <c r="U7267" s="233">
        <v>40503</v>
      </c>
      <c r="V7267" s="233" t="str">
        <f t="shared" si="231"/>
        <v>1121</v>
      </c>
      <c r="W7267" s="4">
        <f t="shared" si="232"/>
        <v>2010</v>
      </c>
    </row>
    <row r="7268" spans="19:23" x14ac:dyDescent="0.2">
      <c r="S7268" s="28" t="s">
        <v>410</v>
      </c>
      <c r="T7268" s="5">
        <v>2010</v>
      </c>
      <c r="U7268" s="233">
        <v>40504</v>
      </c>
      <c r="V7268" s="233" t="str">
        <f t="shared" si="231"/>
        <v>1122</v>
      </c>
      <c r="W7268" s="4">
        <f t="shared" si="232"/>
        <v>2010</v>
      </c>
    </row>
    <row r="7269" spans="19:23" x14ac:dyDescent="0.2">
      <c r="S7269" s="28" t="s">
        <v>411</v>
      </c>
      <c r="T7269" s="5">
        <v>2010</v>
      </c>
      <c r="U7269" s="233">
        <v>40505</v>
      </c>
      <c r="V7269" s="233" t="str">
        <f t="shared" si="231"/>
        <v>1123</v>
      </c>
      <c r="W7269" s="4">
        <f t="shared" si="232"/>
        <v>2010</v>
      </c>
    </row>
    <row r="7270" spans="19:23" x14ac:dyDescent="0.2">
      <c r="S7270" s="28" t="s">
        <v>412</v>
      </c>
      <c r="T7270" s="5">
        <v>2010</v>
      </c>
      <c r="U7270" s="233">
        <v>40506</v>
      </c>
      <c r="V7270" s="233" t="str">
        <f t="shared" si="231"/>
        <v>1124</v>
      </c>
      <c r="W7270" s="4">
        <f t="shared" si="232"/>
        <v>2010</v>
      </c>
    </row>
    <row r="7271" spans="19:23" x14ac:dyDescent="0.2">
      <c r="S7271" s="28" t="s">
        <v>413</v>
      </c>
      <c r="T7271" s="5">
        <v>2010</v>
      </c>
      <c r="U7271" s="233">
        <v>40507</v>
      </c>
      <c r="V7271" s="233" t="str">
        <f t="shared" si="231"/>
        <v>1125</v>
      </c>
      <c r="W7271" s="4">
        <f t="shared" si="232"/>
        <v>2010</v>
      </c>
    </row>
    <row r="7272" spans="19:23" x14ac:dyDescent="0.2">
      <c r="S7272" s="28" t="s">
        <v>414</v>
      </c>
      <c r="T7272" s="5">
        <v>2010</v>
      </c>
      <c r="U7272" s="233">
        <v>40508</v>
      </c>
      <c r="V7272" s="233" t="str">
        <f t="shared" si="231"/>
        <v>1126</v>
      </c>
      <c r="W7272" s="4">
        <f t="shared" si="232"/>
        <v>2010</v>
      </c>
    </row>
    <row r="7273" spans="19:23" x14ac:dyDescent="0.2">
      <c r="S7273" s="28" t="s">
        <v>415</v>
      </c>
      <c r="T7273" s="5">
        <v>2010</v>
      </c>
      <c r="U7273" s="233">
        <v>40509</v>
      </c>
      <c r="V7273" s="233" t="str">
        <f t="shared" si="231"/>
        <v>1127</v>
      </c>
      <c r="W7273" s="4">
        <f t="shared" si="232"/>
        <v>2010</v>
      </c>
    </row>
    <row r="7274" spans="19:23" x14ac:dyDescent="0.2">
      <c r="S7274" s="28" t="s">
        <v>416</v>
      </c>
      <c r="T7274" s="5">
        <v>2010</v>
      </c>
      <c r="U7274" s="233">
        <v>40510</v>
      </c>
      <c r="V7274" s="233" t="str">
        <f t="shared" si="231"/>
        <v>1128</v>
      </c>
      <c r="W7274" s="4">
        <f t="shared" si="232"/>
        <v>2010</v>
      </c>
    </row>
    <row r="7275" spans="19:23" x14ac:dyDescent="0.2">
      <c r="S7275" s="28" t="s">
        <v>417</v>
      </c>
      <c r="T7275" s="5">
        <v>2010</v>
      </c>
      <c r="U7275" s="233">
        <v>40511</v>
      </c>
      <c r="V7275" s="233" t="str">
        <f t="shared" si="231"/>
        <v>1129</v>
      </c>
      <c r="W7275" s="4">
        <f t="shared" si="232"/>
        <v>2010</v>
      </c>
    </row>
    <row r="7276" spans="19:23" x14ac:dyDescent="0.2">
      <c r="S7276" s="28" t="s">
        <v>418</v>
      </c>
      <c r="T7276" s="5">
        <v>2010</v>
      </c>
      <c r="U7276" s="233">
        <v>40512</v>
      </c>
      <c r="V7276" s="233" t="str">
        <f t="shared" si="231"/>
        <v>1130</v>
      </c>
      <c r="W7276" s="4">
        <f t="shared" si="232"/>
        <v>2010</v>
      </c>
    </row>
    <row r="7277" spans="19:23" x14ac:dyDescent="0.2">
      <c r="S7277" s="28" t="s">
        <v>419</v>
      </c>
      <c r="T7277" s="5">
        <v>2010</v>
      </c>
      <c r="U7277" s="233">
        <v>40513</v>
      </c>
      <c r="V7277" s="233" t="str">
        <f t="shared" si="231"/>
        <v>1201</v>
      </c>
      <c r="W7277" s="4">
        <f t="shared" si="232"/>
        <v>2010</v>
      </c>
    </row>
    <row r="7278" spans="19:23" x14ac:dyDescent="0.2">
      <c r="S7278" s="28" t="s">
        <v>420</v>
      </c>
      <c r="T7278" s="5">
        <v>2010</v>
      </c>
      <c r="U7278" s="233">
        <v>40514</v>
      </c>
      <c r="V7278" s="233" t="str">
        <f t="shared" si="231"/>
        <v>1202</v>
      </c>
      <c r="W7278" s="4">
        <f t="shared" si="232"/>
        <v>2010</v>
      </c>
    </row>
    <row r="7279" spans="19:23" x14ac:dyDescent="0.2">
      <c r="S7279" s="28" t="s">
        <v>421</v>
      </c>
      <c r="T7279" s="5">
        <v>2010</v>
      </c>
      <c r="U7279" s="233">
        <v>40515</v>
      </c>
      <c r="V7279" s="233" t="str">
        <f t="shared" si="231"/>
        <v>1203</v>
      </c>
      <c r="W7279" s="4">
        <f t="shared" si="232"/>
        <v>2010</v>
      </c>
    </row>
    <row r="7280" spans="19:23" x14ac:dyDescent="0.2">
      <c r="S7280" s="28" t="s">
        <v>422</v>
      </c>
      <c r="T7280" s="5">
        <v>2010</v>
      </c>
      <c r="U7280" s="233">
        <v>40516</v>
      </c>
      <c r="V7280" s="233" t="str">
        <f t="shared" si="231"/>
        <v>1204</v>
      </c>
      <c r="W7280" s="4">
        <f t="shared" si="232"/>
        <v>2010</v>
      </c>
    </row>
    <row r="7281" spans="19:23" x14ac:dyDescent="0.2">
      <c r="S7281" s="28" t="s">
        <v>423</v>
      </c>
      <c r="T7281" s="5">
        <v>2010</v>
      </c>
      <c r="U7281" s="233">
        <v>40517</v>
      </c>
      <c r="V7281" s="233" t="str">
        <f t="shared" si="231"/>
        <v>1205</v>
      </c>
      <c r="W7281" s="4">
        <f t="shared" si="232"/>
        <v>2010</v>
      </c>
    </row>
    <row r="7282" spans="19:23" x14ac:dyDescent="0.2">
      <c r="S7282" s="28" t="s">
        <v>424</v>
      </c>
      <c r="T7282" s="5">
        <v>2010</v>
      </c>
      <c r="U7282" s="233">
        <v>40518</v>
      </c>
      <c r="V7282" s="233" t="str">
        <f t="shared" si="231"/>
        <v>1206</v>
      </c>
      <c r="W7282" s="4">
        <f t="shared" si="232"/>
        <v>2010</v>
      </c>
    </row>
    <row r="7283" spans="19:23" x14ac:dyDescent="0.2">
      <c r="S7283" s="28" t="s">
        <v>425</v>
      </c>
      <c r="T7283" s="5">
        <v>2010</v>
      </c>
      <c r="U7283" s="233">
        <v>40519</v>
      </c>
      <c r="V7283" s="233" t="str">
        <f t="shared" si="231"/>
        <v>1207</v>
      </c>
      <c r="W7283" s="4">
        <f t="shared" si="232"/>
        <v>2010</v>
      </c>
    </row>
    <row r="7284" spans="19:23" x14ac:dyDescent="0.2">
      <c r="S7284" s="28" t="s">
        <v>426</v>
      </c>
      <c r="T7284" s="5">
        <v>2010</v>
      </c>
      <c r="U7284" s="233">
        <v>40520</v>
      </c>
      <c r="V7284" s="233" t="str">
        <f t="shared" si="231"/>
        <v>1208</v>
      </c>
      <c r="W7284" s="4">
        <f t="shared" si="232"/>
        <v>2010</v>
      </c>
    </row>
    <row r="7285" spans="19:23" x14ac:dyDescent="0.2">
      <c r="S7285" s="28" t="s">
        <v>427</v>
      </c>
      <c r="T7285" s="5">
        <v>2010</v>
      </c>
      <c r="U7285" s="233">
        <v>40521</v>
      </c>
      <c r="V7285" s="233" t="str">
        <f t="shared" si="231"/>
        <v>1209</v>
      </c>
      <c r="W7285" s="4">
        <f t="shared" si="232"/>
        <v>2010</v>
      </c>
    </row>
    <row r="7286" spans="19:23" x14ac:dyDescent="0.2">
      <c r="S7286" s="28" t="s">
        <v>428</v>
      </c>
      <c r="T7286" s="5">
        <v>2010</v>
      </c>
      <c r="U7286" s="233">
        <v>40522</v>
      </c>
      <c r="V7286" s="233" t="str">
        <f t="shared" si="231"/>
        <v>1210</v>
      </c>
      <c r="W7286" s="4">
        <f t="shared" si="232"/>
        <v>2010</v>
      </c>
    </row>
    <row r="7287" spans="19:23" x14ac:dyDescent="0.2">
      <c r="S7287" s="28" t="s">
        <v>429</v>
      </c>
      <c r="T7287" s="5">
        <v>2010</v>
      </c>
      <c r="U7287" s="233">
        <v>40523</v>
      </c>
      <c r="V7287" s="233" t="str">
        <f t="shared" si="231"/>
        <v>1211</v>
      </c>
      <c r="W7287" s="4">
        <f t="shared" si="232"/>
        <v>2010</v>
      </c>
    </row>
    <row r="7288" spans="19:23" x14ac:dyDescent="0.2">
      <c r="S7288" s="28" t="s">
        <v>430</v>
      </c>
      <c r="T7288" s="5">
        <v>2010</v>
      </c>
      <c r="U7288" s="233">
        <v>40524</v>
      </c>
      <c r="V7288" s="233" t="str">
        <f t="shared" si="231"/>
        <v>1212</v>
      </c>
      <c r="W7288" s="4">
        <f t="shared" si="232"/>
        <v>2010</v>
      </c>
    </row>
    <row r="7289" spans="19:23" x14ac:dyDescent="0.2">
      <c r="S7289" s="28" t="s">
        <v>431</v>
      </c>
      <c r="T7289" s="5">
        <v>2010</v>
      </c>
      <c r="U7289" s="233">
        <v>40525</v>
      </c>
      <c r="V7289" s="233" t="str">
        <f t="shared" si="231"/>
        <v>1213</v>
      </c>
      <c r="W7289" s="4">
        <f t="shared" si="232"/>
        <v>2010</v>
      </c>
    </row>
    <row r="7290" spans="19:23" x14ac:dyDescent="0.2">
      <c r="S7290" s="28" t="s">
        <v>432</v>
      </c>
      <c r="T7290" s="5">
        <v>2010</v>
      </c>
      <c r="U7290" s="233">
        <v>40526</v>
      </c>
      <c r="V7290" s="233" t="str">
        <f t="shared" si="231"/>
        <v>1214</v>
      </c>
      <c r="W7290" s="4">
        <f t="shared" si="232"/>
        <v>2010</v>
      </c>
    </row>
    <row r="7291" spans="19:23" x14ac:dyDescent="0.2">
      <c r="S7291" s="28" t="s">
        <v>433</v>
      </c>
      <c r="T7291" s="5">
        <v>2010</v>
      </c>
      <c r="U7291" s="233">
        <v>40527</v>
      </c>
      <c r="V7291" s="233" t="str">
        <f t="shared" si="231"/>
        <v>1215</v>
      </c>
      <c r="W7291" s="4">
        <f t="shared" si="232"/>
        <v>2010</v>
      </c>
    </row>
    <row r="7292" spans="19:23" x14ac:dyDescent="0.2">
      <c r="S7292" s="28" t="s">
        <v>434</v>
      </c>
      <c r="T7292" s="5">
        <v>2010</v>
      </c>
      <c r="U7292" s="233">
        <v>40528</v>
      </c>
      <c r="V7292" s="233" t="str">
        <f t="shared" si="231"/>
        <v>1216</v>
      </c>
      <c r="W7292" s="4">
        <f t="shared" si="232"/>
        <v>2010</v>
      </c>
    </row>
    <row r="7293" spans="19:23" x14ac:dyDescent="0.2">
      <c r="S7293" s="28" t="s">
        <v>435</v>
      </c>
      <c r="T7293" s="5">
        <v>2010</v>
      </c>
      <c r="U7293" s="233">
        <v>40529</v>
      </c>
      <c r="V7293" s="233" t="str">
        <f t="shared" si="231"/>
        <v>1217</v>
      </c>
      <c r="W7293" s="4">
        <f t="shared" si="232"/>
        <v>2010</v>
      </c>
    </row>
    <row r="7294" spans="19:23" x14ac:dyDescent="0.2">
      <c r="S7294" s="28" t="s">
        <v>436</v>
      </c>
      <c r="T7294" s="5">
        <v>2010</v>
      </c>
      <c r="U7294" s="233">
        <v>40530</v>
      </c>
      <c r="V7294" s="233" t="str">
        <f t="shared" si="231"/>
        <v>1218</v>
      </c>
      <c r="W7294" s="4">
        <f t="shared" si="232"/>
        <v>2010</v>
      </c>
    </row>
    <row r="7295" spans="19:23" x14ac:dyDescent="0.2">
      <c r="S7295" s="28" t="s">
        <v>437</v>
      </c>
      <c r="T7295" s="5">
        <v>2010</v>
      </c>
      <c r="U7295" s="233">
        <v>40531</v>
      </c>
      <c r="V7295" s="233" t="str">
        <f t="shared" si="231"/>
        <v>1219</v>
      </c>
      <c r="W7295" s="4">
        <f t="shared" si="232"/>
        <v>2010</v>
      </c>
    </row>
    <row r="7296" spans="19:23" x14ac:dyDescent="0.2">
      <c r="S7296" s="28" t="s">
        <v>438</v>
      </c>
      <c r="T7296" s="5">
        <v>2010</v>
      </c>
      <c r="U7296" s="233">
        <v>40532</v>
      </c>
      <c r="V7296" s="233" t="str">
        <f t="shared" si="231"/>
        <v>1220</v>
      </c>
      <c r="W7296" s="4">
        <f t="shared" si="232"/>
        <v>2010</v>
      </c>
    </row>
    <row r="7297" spans="19:23" x14ac:dyDescent="0.2">
      <c r="S7297" s="28" t="s">
        <v>439</v>
      </c>
      <c r="T7297" s="5">
        <v>2010</v>
      </c>
      <c r="U7297" s="233">
        <v>40533</v>
      </c>
      <c r="V7297" s="233" t="str">
        <f t="shared" si="231"/>
        <v>1221</v>
      </c>
      <c r="W7297" s="4">
        <f t="shared" si="232"/>
        <v>2010</v>
      </c>
    </row>
    <row r="7298" spans="19:23" x14ac:dyDescent="0.2">
      <c r="S7298" s="28" t="s">
        <v>440</v>
      </c>
      <c r="T7298" s="5">
        <v>2010</v>
      </c>
      <c r="U7298" s="233">
        <v>40534</v>
      </c>
      <c r="V7298" s="233" t="str">
        <f t="shared" si="231"/>
        <v>1222</v>
      </c>
      <c r="W7298" s="4">
        <f t="shared" si="232"/>
        <v>2010</v>
      </c>
    </row>
    <row r="7299" spans="19:23" x14ac:dyDescent="0.2">
      <c r="S7299" s="28" t="s">
        <v>441</v>
      </c>
      <c r="T7299" s="5">
        <v>2010</v>
      </c>
      <c r="U7299" s="233">
        <v>40535</v>
      </c>
      <c r="V7299" s="233" t="str">
        <f t="shared" si="231"/>
        <v>1223</v>
      </c>
      <c r="W7299" s="4">
        <f t="shared" si="232"/>
        <v>2010</v>
      </c>
    </row>
    <row r="7300" spans="19:23" x14ac:dyDescent="0.2">
      <c r="S7300" s="28" t="s">
        <v>442</v>
      </c>
      <c r="T7300" s="5">
        <v>2010</v>
      </c>
      <c r="U7300" s="233">
        <v>40536</v>
      </c>
      <c r="V7300" s="233" t="str">
        <f t="shared" ref="V7300:V7363" si="233">TEXT(MONTH(U7300),"00") &amp;TEXT(DAY(U7300),"00")</f>
        <v>1224</v>
      </c>
      <c r="W7300" s="4">
        <f t="shared" ref="W7300:W7363" si="234">YEAR(U7300)</f>
        <v>2010</v>
      </c>
    </row>
    <row r="7301" spans="19:23" x14ac:dyDescent="0.2">
      <c r="S7301" s="28" t="s">
        <v>443</v>
      </c>
      <c r="T7301" s="5">
        <v>2010</v>
      </c>
      <c r="U7301" s="233">
        <v>40537</v>
      </c>
      <c r="V7301" s="233" t="str">
        <f t="shared" si="233"/>
        <v>1225</v>
      </c>
      <c r="W7301" s="4">
        <f t="shared" si="234"/>
        <v>2010</v>
      </c>
    </row>
    <row r="7302" spans="19:23" x14ac:dyDescent="0.2">
      <c r="S7302" s="28" t="s">
        <v>444</v>
      </c>
      <c r="T7302" s="5">
        <v>2010</v>
      </c>
      <c r="U7302" s="233">
        <v>40538</v>
      </c>
      <c r="V7302" s="233" t="str">
        <f t="shared" si="233"/>
        <v>1226</v>
      </c>
      <c r="W7302" s="4">
        <f t="shared" si="234"/>
        <v>2010</v>
      </c>
    </row>
    <row r="7303" spans="19:23" x14ac:dyDescent="0.2">
      <c r="S7303" s="28" t="s">
        <v>445</v>
      </c>
      <c r="T7303" s="5">
        <v>2010</v>
      </c>
      <c r="U7303" s="233">
        <v>40539</v>
      </c>
      <c r="V7303" s="233" t="str">
        <f t="shared" si="233"/>
        <v>1227</v>
      </c>
      <c r="W7303" s="4">
        <f t="shared" si="234"/>
        <v>2010</v>
      </c>
    </row>
    <row r="7304" spans="19:23" x14ac:dyDescent="0.2">
      <c r="S7304" s="28" t="s">
        <v>446</v>
      </c>
      <c r="T7304" s="5">
        <v>2010</v>
      </c>
      <c r="U7304" s="233">
        <v>40540</v>
      </c>
      <c r="V7304" s="233" t="str">
        <f t="shared" si="233"/>
        <v>1228</v>
      </c>
      <c r="W7304" s="4">
        <f t="shared" si="234"/>
        <v>2010</v>
      </c>
    </row>
    <row r="7305" spans="19:23" x14ac:dyDescent="0.2">
      <c r="S7305" s="28" t="s">
        <v>447</v>
      </c>
      <c r="T7305" s="5">
        <v>2010</v>
      </c>
      <c r="U7305" s="233">
        <v>40541</v>
      </c>
      <c r="V7305" s="233" t="str">
        <f t="shared" si="233"/>
        <v>1229</v>
      </c>
      <c r="W7305" s="4">
        <f t="shared" si="234"/>
        <v>2010</v>
      </c>
    </row>
    <row r="7306" spans="19:23" x14ac:dyDescent="0.2">
      <c r="S7306" s="28" t="s">
        <v>448</v>
      </c>
      <c r="T7306" s="5">
        <v>2010</v>
      </c>
      <c r="U7306" s="233">
        <v>40542</v>
      </c>
      <c r="V7306" s="233" t="str">
        <f t="shared" si="233"/>
        <v>1230</v>
      </c>
      <c r="W7306" s="4">
        <f t="shared" si="234"/>
        <v>2010</v>
      </c>
    </row>
    <row r="7307" spans="19:23" x14ac:dyDescent="0.2">
      <c r="S7307" s="28" t="s">
        <v>449</v>
      </c>
      <c r="T7307" s="5">
        <v>2010</v>
      </c>
      <c r="U7307" s="233">
        <v>40543</v>
      </c>
      <c r="V7307" s="233" t="str">
        <f t="shared" si="233"/>
        <v>1231</v>
      </c>
      <c r="W7307" s="4">
        <f t="shared" si="234"/>
        <v>2010</v>
      </c>
    </row>
    <row r="7308" spans="19:23" x14ac:dyDescent="0.2">
      <c r="S7308" s="28" t="s">
        <v>450</v>
      </c>
      <c r="T7308" s="5">
        <v>2011</v>
      </c>
      <c r="U7308" s="233">
        <v>40544</v>
      </c>
      <c r="V7308" s="233" t="str">
        <f t="shared" si="233"/>
        <v>0101</v>
      </c>
      <c r="W7308" s="4">
        <f t="shared" si="234"/>
        <v>2011</v>
      </c>
    </row>
    <row r="7309" spans="19:23" x14ac:dyDescent="0.2">
      <c r="S7309" s="28" t="s">
        <v>90</v>
      </c>
      <c r="T7309" s="5">
        <v>2011</v>
      </c>
      <c r="U7309" s="233">
        <v>40545</v>
      </c>
      <c r="V7309" s="233" t="str">
        <f t="shared" si="233"/>
        <v>0102</v>
      </c>
      <c r="W7309" s="4">
        <f t="shared" si="234"/>
        <v>2011</v>
      </c>
    </row>
    <row r="7310" spans="19:23" x14ac:dyDescent="0.2">
      <c r="S7310" s="28" t="s">
        <v>91</v>
      </c>
      <c r="T7310" s="5">
        <v>2011</v>
      </c>
      <c r="U7310" s="233">
        <v>40546</v>
      </c>
      <c r="V7310" s="233" t="str">
        <f t="shared" si="233"/>
        <v>0103</v>
      </c>
      <c r="W7310" s="4">
        <f t="shared" si="234"/>
        <v>2011</v>
      </c>
    </row>
    <row r="7311" spans="19:23" x14ac:dyDescent="0.2">
      <c r="S7311" s="28" t="s">
        <v>92</v>
      </c>
      <c r="T7311" s="5">
        <v>2011</v>
      </c>
      <c r="U7311" s="233">
        <v>40547</v>
      </c>
      <c r="V7311" s="233" t="str">
        <f t="shared" si="233"/>
        <v>0104</v>
      </c>
      <c r="W7311" s="4">
        <f t="shared" si="234"/>
        <v>2011</v>
      </c>
    </row>
    <row r="7312" spans="19:23" x14ac:dyDescent="0.2">
      <c r="S7312" s="28" t="s">
        <v>93</v>
      </c>
      <c r="T7312" s="5">
        <v>2011</v>
      </c>
      <c r="U7312" s="233">
        <v>40548</v>
      </c>
      <c r="V7312" s="233" t="str">
        <f t="shared" si="233"/>
        <v>0105</v>
      </c>
      <c r="W7312" s="4">
        <f t="shared" si="234"/>
        <v>2011</v>
      </c>
    </row>
    <row r="7313" spans="19:23" x14ac:dyDescent="0.2">
      <c r="S7313" s="28" t="s">
        <v>94</v>
      </c>
      <c r="T7313" s="5">
        <v>2011</v>
      </c>
      <c r="U7313" s="233">
        <v>40549</v>
      </c>
      <c r="V7313" s="233" t="str">
        <f t="shared" si="233"/>
        <v>0106</v>
      </c>
      <c r="W7313" s="4">
        <f t="shared" si="234"/>
        <v>2011</v>
      </c>
    </row>
    <row r="7314" spans="19:23" x14ac:dyDescent="0.2">
      <c r="S7314" s="28" t="s">
        <v>95</v>
      </c>
      <c r="T7314" s="5">
        <v>2011</v>
      </c>
      <c r="U7314" s="233">
        <v>40550</v>
      </c>
      <c r="V7314" s="233" t="str">
        <f t="shared" si="233"/>
        <v>0107</v>
      </c>
      <c r="W7314" s="4">
        <f t="shared" si="234"/>
        <v>2011</v>
      </c>
    </row>
    <row r="7315" spans="19:23" x14ac:dyDescent="0.2">
      <c r="S7315" s="28" t="s">
        <v>96</v>
      </c>
      <c r="T7315" s="5">
        <v>2011</v>
      </c>
      <c r="U7315" s="233">
        <v>40551</v>
      </c>
      <c r="V7315" s="233" t="str">
        <f t="shared" si="233"/>
        <v>0108</v>
      </c>
      <c r="W7315" s="4">
        <f t="shared" si="234"/>
        <v>2011</v>
      </c>
    </row>
    <row r="7316" spans="19:23" x14ac:dyDescent="0.2">
      <c r="S7316" s="28" t="s">
        <v>97</v>
      </c>
      <c r="T7316" s="5">
        <v>2011</v>
      </c>
      <c r="U7316" s="233">
        <v>40552</v>
      </c>
      <c r="V7316" s="233" t="str">
        <f t="shared" si="233"/>
        <v>0109</v>
      </c>
      <c r="W7316" s="4">
        <f t="shared" si="234"/>
        <v>2011</v>
      </c>
    </row>
    <row r="7317" spans="19:23" x14ac:dyDescent="0.2">
      <c r="S7317" s="28" t="s">
        <v>98</v>
      </c>
      <c r="T7317" s="5">
        <v>2011</v>
      </c>
      <c r="U7317" s="233">
        <v>40553</v>
      </c>
      <c r="V7317" s="233" t="str">
        <f t="shared" si="233"/>
        <v>0110</v>
      </c>
      <c r="W7317" s="4">
        <f t="shared" si="234"/>
        <v>2011</v>
      </c>
    </row>
    <row r="7318" spans="19:23" x14ac:dyDescent="0.2">
      <c r="S7318" s="28" t="s">
        <v>99</v>
      </c>
      <c r="T7318" s="5">
        <v>2011</v>
      </c>
      <c r="U7318" s="233">
        <v>40554</v>
      </c>
      <c r="V7318" s="233" t="str">
        <f t="shared" si="233"/>
        <v>0111</v>
      </c>
      <c r="W7318" s="4">
        <f t="shared" si="234"/>
        <v>2011</v>
      </c>
    </row>
    <row r="7319" spans="19:23" x14ac:dyDescent="0.2">
      <c r="S7319" s="28" t="s">
        <v>100</v>
      </c>
      <c r="T7319" s="5">
        <v>2011</v>
      </c>
      <c r="U7319" s="233">
        <v>40555</v>
      </c>
      <c r="V7319" s="233" t="str">
        <f t="shared" si="233"/>
        <v>0112</v>
      </c>
      <c r="W7319" s="4">
        <f t="shared" si="234"/>
        <v>2011</v>
      </c>
    </row>
    <row r="7320" spans="19:23" x14ac:dyDescent="0.2">
      <c r="S7320" s="28" t="s">
        <v>101</v>
      </c>
      <c r="T7320" s="5">
        <v>2011</v>
      </c>
      <c r="U7320" s="233">
        <v>40556</v>
      </c>
      <c r="V7320" s="233" t="str">
        <f t="shared" si="233"/>
        <v>0113</v>
      </c>
      <c r="W7320" s="4">
        <f t="shared" si="234"/>
        <v>2011</v>
      </c>
    </row>
    <row r="7321" spans="19:23" x14ac:dyDescent="0.2">
      <c r="S7321" s="28" t="s">
        <v>102</v>
      </c>
      <c r="T7321" s="5">
        <v>2011</v>
      </c>
      <c r="U7321" s="233">
        <v>40557</v>
      </c>
      <c r="V7321" s="233" t="str">
        <f t="shared" si="233"/>
        <v>0114</v>
      </c>
      <c r="W7321" s="4">
        <f t="shared" si="234"/>
        <v>2011</v>
      </c>
    </row>
    <row r="7322" spans="19:23" x14ac:dyDescent="0.2">
      <c r="S7322" s="28" t="s">
        <v>103</v>
      </c>
      <c r="T7322" s="5">
        <v>2011</v>
      </c>
      <c r="U7322" s="233">
        <v>40558</v>
      </c>
      <c r="V7322" s="233" t="str">
        <f t="shared" si="233"/>
        <v>0115</v>
      </c>
      <c r="W7322" s="4">
        <f t="shared" si="234"/>
        <v>2011</v>
      </c>
    </row>
    <row r="7323" spans="19:23" x14ac:dyDescent="0.2">
      <c r="S7323" s="28" t="s">
        <v>104</v>
      </c>
      <c r="T7323" s="5">
        <v>2011</v>
      </c>
      <c r="U7323" s="233">
        <v>40559</v>
      </c>
      <c r="V7323" s="233" t="str">
        <f t="shared" si="233"/>
        <v>0116</v>
      </c>
      <c r="W7323" s="4">
        <f t="shared" si="234"/>
        <v>2011</v>
      </c>
    </row>
    <row r="7324" spans="19:23" x14ac:dyDescent="0.2">
      <c r="S7324" s="28" t="s">
        <v>105</v>
      </c>
      <c r="T7324" s="5">
        <v>2011</v>
      </c>
      <c r="U7324" s="233">
        <v>40560</v>
      </c>
      <c r="V7324" s="233" t="str">
        <f t="shared" si="233"/>
        <v>0117</v>
      </c>
      <c r="W7324" s="4">
        <f t="shared" si="234"/>
        <v>2011</v>
      </c>
    </row>
    <row r="7325" spans="19:23" x14ac:dyDescent="0.2">
      <c r="S7325" s="28" t="s">
        <v>106</v>
      </c>
      <c r="T7325" s="5">
        <v>2011</v>
      </c>
      <c r="U7325" s="233">
        <v>40561</v>
      </c>
      <c r="V7325" s="233" t="str">
        <f t="shared" si="233"/>
        <v>0118</v>
      </c>
      <c r="W7325" s="4">
        <f t="shared" si="234"/>
        <v>2011</v>
      </c>
    </row>
    <row r="7326" spans="19:23" x14ac:dyDescent="0.2">
      <c r="S7326" s="28" t="s">
        <v>107</v>
      </c>
      <c r="T7326" s="5">
        <v>2011</v>
      </c>
      <c r="U7326" s="233">
        <v>40562</v>
      </c>
      <c r="V7326" s="233" t="str">
        <f t="shared" si="233"/>
        <v>0119</v>
      </c>
      <c r="W7326" s="4">
        <f t="shared" si="234"/>
        <v>2011</v>
      </c>
    </row>
    <row r="7327" spans="19:23" x14ac:dyDescent="0.2">
      <c r="S7327" s="28" t="s">
        <v>108</v>
      </c>
      <c r="T7327" s="5">
        <v>2011</v>
      </c>
      <c r="U7327" s="233">
        <v>40563</v>
      </c>
      <c r="V7327" s="233" t="str">
        <f t="shared" si="233"/>
        <v>0120</v>
      </c>
      <c r="W7327" s="4">
        <f t="shared" si="234"/>
        <v>2011</v>
      </c>
    </row>
    <row r="7328" spans="19:23" x14ac:dyDescent="0.2">
      <c r="S7328" s="28" t="s">
        <v>109</v>
      </c>
      <c r="T7328" s="5">
        <v>2011</v>
      </c>
      <c r="U7328" s="233">
        <v>40564</v>
      </c>
      <c r="V7328" s="233" t="str">
        <f t="shared" si="233"/>
        <v>0121</v>
      </c>
      <c r="W7328" s="4">
        <f t="shared" si="234"/>
        <v>2011</v>
      </c>
    </row>
    <row r="7329" spans="19:23" x14ac:dyDescent="0.2">
      <c r="S7329" s="28" t="s">
        <v>110</v>
      </c>
      <c r="T7329" s="5">
        <v>2011</v>
      </c>
      <c r="U7329" s="233">
        <v>40565</v>
      </c>
      <c r="V7329" s="233" t="str">
        <f t="shared" si="233"/>
        <v>0122</v>
      </c>
      <c r="W7329" s="4">
        <f t="shared" si="234"/>
        <v>2011</v>
      </c>
    </row>
    <row r="7330" spans="19:23" x14ac:dyDescent="0.2">
      <c r="S7330" s="28" t="s">
        <v>111</v>
      </c>
      <c r="T7330" s="5">
        <v>2011</v>
      </c>
      <c r="U7330" s="233">
        <v>40566</v>
      </c>
      <c r="V7330" s="233" t="str">
        <f t="shared" si="233"/>
        <v>0123</v>
      </c>
      <c r="W7330" s="4">
        <f t="shared" si="234"/>
        <v>2011</v>
      </c>
    </row>
    <row r="7331" spans="19:23" x14ac:dyDescent="0.2">
      <c r="S7331" s="28" t="s">
        <v>112</v>
      </c>
      <c r="T7331" s="5">
        <v>2011</v>
      </c>
      <c r="U7331" s="233">
        <v>40567</v>
      </c>
      <c r="V7331" s="233" t="str">
        <f t="shared" si="233"/>
        <v>0124</v>
      </c>
      <c r="W7331" s="4">
        <f t="shared" si="234"/>
        <v>2011</v>
      </c>
    </row>
    <row r="7332" spans="19:23" x14ac:dyDescent="0.2">
      <c r="S7332" s="28" t="s">
        <v>113</v>
      </c>
      <c r="T7332" s="5">
        <v>2011</v>
      </c>
      <c r="U7332" s="233">
        <v>40568</v>
      </c>
      <c r="V7332" s="233" t="str">
        <f t="shared" si="233"/>
        <v>0125</v>
      </c>
      <c r="W7332" s="4">
        <f t="shared" si="234"/>
        <v>2011</v>
      </c>
    </row>
    <row r="7333" spans="19:23" x14ac:dyDescent="0.2">
      <c r="S7333" s="28" t="s">
        <v>114</v>
      </c>
      <c r="T7333" s="5">
        <v>2011</v>
      </c>
      <c r="U7333" s="233">
        <v>40569</v>
      </c>
      <c r="V7333" s="233" t="str">
        <f t="shared" si="233"/>
        <v>0126</v>
      </c>
      <c r="W7333" s="4">
        <f t="shared" si="234"/>
        <v>2011</v>
      </c>
    </row>
    <row r="7334" spans="19:23" x14ac:dyDescent="0.2">
      <c r="S7334" s="28" t="s">
        <v>115</v>
      </c>
      <c r="T7334" s="5">
        <v>2011</v>
      </c>
      <c r="U7334" s="233">
        <v>40570</v>
      </c>
      <c r="V7334" s="233" t="str">
        <f t="shared" si="233"/>
        <v>0127</v>
      </c>
      <c r="W7334" s="4">
        <f t="shared" si="234"/>
        <v>2011</v>
      </c>
    </row>
    <row r="7335" spans="19:23" x14ac:dyDescent="0.2">
      <c r="S7335" s="28" t="s">
        <v>116</v>
      </c>
      <c r="T7335" s="5">
        <v>2011</v>
      </c>
      <c r="U7335" s="233">
        <v>40571</v>
      </c>
      <c r="V7335" s="233" t="str">
        <f t="shared" si="233"/>
        <v>0128</v>
      </c>
      <c r="W7335" s="4">
        <f t="shared" si="234"/>
        <v>2011</v>
      </c>
    </row>
    <row r="7336" spans="19:23" x14ac:dyDescent="0.2">
      <c r="S7336" s="28" t="s">
        <v>117</v>
      </c>
      <c r="T7336" s="5">
        <v>2011</v>
      </c>
      <c r="U7336" s="233">
        <v>40572</v>
      </c>
      <c r="V7336" s="233" t="str">
        <f t="shared" si="233"/>
        <v>0129</v>
      </c>
      <c r="W7336" s="4">
        <f t="shared" si="234"/>
        <v>2011</v>
      </c>
    </row>
    <row r="7337" spans="19:23" x14ac:dyDescent="0.2">
      <c r="S7337" s="28" t="s">
        <v>118</v>
      </c>
      <c r="T7337" s="5">
        <v>2011</v>
      </c>
      <c r="U7337" s="233">
        <v>40573</v>
      </c>
      <c r="V7337" s="233" t="str">
        <f t="shared" si="233"/>
        <v>0130</v>
      </c>
      <c r="W7337" s="4">
        <f t="shared" si="234"/>
        <v>2011</v>
      </c>
    </row>
    <row r="7338" spans="19:23" x14ac:dyDescent="0.2">
      <c r="S7338" s="28" t="s">
        <v>119</v>
      </c>
      <c r="T7338" s="5">
        <v>2011</v>
      </c>
      <c r="U7338" s="233">
        <v>40574</v>
      </c>
      <c r="V7338" s="233" t="str">
        <f t="shared" si="233"/>
        <v>0131</v>
      </c>
      <c r="W7338" s="4">
        <f t="shared" si="234"/>
        <v>2011</v>
      </c>
    </row>
    <row r="7339" spans="19:23" x14ac:dyDescent="0.2">
      <c r="S7339" s="28" t="s">
        <v>120</v>
      </c>
      <c r="T7339" s="5">
        <v>2011</v>
      </c>
      <c r="U7339" s="233">
        <v>40575</v>
      </c>
      <c r="V7339" s="233" t="str">
        <f t="shared" si="233"/>
        <v>0201</v>
      </c>
      <c r="W7339" s="4">
        <f t="shared" si="234"/>
        <v>2011</v>
      </c>
    </row>
    <row r="7340" spans="19:23" x14ac:dyDescent="0.2">
      <c r="S7340" s="28" t="s">
        <v>121</v>
      </c>
      <c r="T7340" s="5">
        <v>2011</v>
      </c>
      <c r="U7340" s="233">
        <v>40576</v>
      </c>
      <c r="V7340" s="233" t="str">
        <f t="shared" si="233"/>
        <v>0202</v>
      </c>
      <c r="W7340" s="4">
        <f t="shared" si="234"/>
        <v>2011</v>
      </c>
    </row>
    <row r="7341" spans="19:23" x14ac:dyDescent="0.2">
      <c r="S7341" s="28" t="s">
        <v>122</v>
      </c>
      <c r="T7341" s="5">
        <v>2011</v>
      </c>
      <c r="U7341" s="233">
        <v>40577</v>
      </c>
      <c r="V7341" s="233" t="str">
        <f t="shared" si="233"/>
        <v>0203</v>
      </c>
      <c r="W7341" s="4">
        <f t="shared" si="234"/>
        <v>2011</v>
      </c>
    </row>
    <row r="7342" spans="19:23" x14ac:dyDescent="0.2">
      <c r="S7342" s="28" t="s">
        <v>123</v>
      </c>
      <c r="T7342" s="5">
        <v>2011</v>
      </c>
      <c r="U7342" s="233">
        <v>40578</v>
      </c>
      <c r="V7342" s="233" t="str">
        <f t="shared" si="233"/>
        <v>0204</v>
      </c>
      <c r="W7342" s="4">
        <f t="shared" si="234"/>
        <v>2011</v>
      </c>
    </row>
    <row r="7343" spans="19:23" x14ac:dyDescent="0.2">
      <c r="S7343" s="28" t="s">
        <v>124</v>
      </c>
      <c r="T7343" s="5">
        <v>2011</v>
      </c>
      <c r="U7343" s="233">
        <v>40579</v>
      </c>
      <c r="V7343" s="233" t="str">
        <f t="shared" si="233"/>
        <v>0205</v>
      </c>
      <c r="W7343" s="4">
        <f t="shared" si="234"/>
        <v>2011</v>
      </c>
    </row>
    <row r="7344" spans="19:23" x14ac:dyDescent="0.2">
      <c r="S7344" s="28" t="s">
        <v>125</v>
      </c>
      <c r="T7344" s="5">
        <v>2011</v>
      </c>
      <c r="U7344" s="233">
        <v>40580</v>
      </c>
      <c r="V7344" s="233" t="str">
        <f t="shared" si="233"/>
        <v>0206</v>
      </c>
      <c r="W7344" s="4">
        <f t="shared" si="234"/>
        <v>2011</v>
      </c>
    </row>
    <row r="7345" spans="19:23" x14ac:dyDescent="0.2">
      <c r="S7345" s="28" t="s">
        <v>126</v>
      </c>
      <c r="T7345" s="5">
        <v>2011</v>
      </c>
      <c r="U7345" s="233">
        <v>40581</v>
      </c>
      <c r="V7345" s="233" t="str">
        <f t="shared" si="233"/>
        <v>0207</v>
      </c>
      <c r="W7345" s="4">
        <f t="shared" si="234"/>
        <v>2011</v>
      </c>
    </row>
    <row r="7346" spans="19:23" x14ac:dyDescent="0.2">
      <c r="S7346" s="28" t="s">
        <v>86</v>
      </c>
      <c r="T7346" s="5">
        <v>2011</v>
      </c>
      <c r="U7346" s="233">
        <v>40582</v>
      </c>
      <c r="V7346" s="233" t="str">
        <f t="shared" si="233"/>
        <v>0208</v>
      </c>
      <c r="W7346" s="4">
        <f t="shared" si="234"/>
        <v>2011</v>
      </c>
    </row>
    <row r="7347" spans="19:23" x14ac:dyDescent="0.2">
      <c r="S7347" s="28" t="s">
        <v>87</v>
      </c>
      <c r="T7347" s="5">
        <v>2011</v>
      </c>
      <c r="U7347" s="233">
        <v>40583</v>
      </c>
      <c r="V7347" s="233" t="str">
        <f t="shared" si="233"/>
        <v>0209</v>
      </c>
      <c r="W7347" s="4">
        <f t="shared" si="234"/>
        <v>2011</v>
      </c>
    </row>
    <row r="7348" spans="19:23" x14ac:dyDescent="0.2">
      <c r="S7348" s="28" t="s">
        <v>88</v>
      </c>
      <c r="T7348" s="5">
        <v>2011</v>
      </c>
      <c r="U7348" s="233">
        <v>40584</v>
      </c>
      <c r="V7348" s="233" t="str">
        <f t="shared" si="233"/>
        <v>0210</v>
      </c>
      <c r="W7348" s="4">
        <f t="shared" si="234"/>
        <v>2011</v>
      </c>
    </row>
    <row r="7349" spans="19:23" x14ac:dyDescent="0.2">
      <c r="S7349" s="28" t="s">
        <v>89</v>
      </c>
      <c r="T7349" s="5">
        <v>2011</v>
      </c>
      <c r="U7349" s="233">
        <v>40585</v>
      </c>
      <c r="V7349" s="233" t="str">
        <f t="shared" si="233"/>
        <v>0211</v>
      </c>
      <c r="W7349" s="4">
        <f t="shared" si="234"/>
        <v>2011</v>
      </c>
    </row>
    <row r="7350" spans="19:23" x14ac:dyDescent="0.2">
      <c r="S7350" s="28" t="s">
        <v>127</v>
      </c>
      <c r="T7350" s="5">
        <v>2011</v>
      </c>
      <c r="U7350" s="233">
        <v>40586</v>
      </c>
      <c r="V7350" s="233" t="str">
        <f t="shared" si="233"/>
        <v>0212</v>
      </c>
      <c r="W7350" s="4">
        <f t="shared" si="234"/>
        <v>2011</v>
      </c>
    </row>
    <row r="7351" spans="19:23" x14ac:dyDescent="0.2">
      <c r="S7351" s="28" t="s">
        <v>128</v>
      </c>
      <c r="T7351" s="5">
        <v>2011</v>
      </c>
      <c r="U7351" s="233">
        <v>40587</v>
      </c>
      <c r="V7351" s="233" t="str">
        <f t="shared" si="233"/>
        <v>0213</v>
      </c>
      <c r="W7351" s="4">
        <f t="shared" si="234"/>
        <v>2011</v>
      </c>
    </row>
    <row r="7352" spans="19:23" x14ac:dyDescent="0.2">
      <c r="S7352" s="28" t="s">
        <v>129</v>
      </c>
      <c r="T7352" s="5">
        <v>2011</v>
      </c>
      <c r="U7352" s="233">
        <v>40588</v>
      </c>
      <c r="V7352" s="233" t="str">
        <f t="shared" si="233"/>
        <v>0214</v>
      </c>
      <c r="W7352" s="4">
        <f t="shared" si="234"/>
        <v>2011</v>
      </c>
    </row>
    <row r="7353" spans="19:23" x14ac:dyDescent="0.2">
      <c r="S7353" s="28" t="s">
        <v>130</v>
      </c>
      <c r="T7353" s="5">
        <v>2011</v>
      </c>
      <c r="U7353" s="233">
        <v>40589</v>
      </c>
      <c r="V7353" s="233" t="str">
        <f t="shared" si="233"/>
        <v>0215</v>
      </c>
      <c r="W7353" s="4">
        <f t="shared" si="234"/>
        <v>2011</v>
      </c>
    </row>
    <row r="7354" spans="19:23" x14ac:dyDescent="0.2">
      <c r="S7354" s="28" t="s">
        <v>131</v>
      </c>
      <c r="T7354" s="5">
        <v>2011</v>
      </c>
      <c r="U7354" s="233">
        <v>40590</v>
      </c>
      <c r="V7354" s="233" t="str">
        <f t="shared" si="233"/>
        <v>0216</v>
      </c>
      <c r="W7354" s="4">
        <f t="shared" si="234"/>
        <v>2011</v>
      </c>
    </row>
    <row r="7355" spans="19:23" x14ac:dyDescent="0.2">
      <c r="S7355" s="28" t="s">
        <v>132</v>
      </c>
      <c r="T7355" s="5">
        <v>2011</v>
      </c>
      <c r="U7355" s="233">
        <v>40591</v>
      </c>
      <c r="V7355" s="233" t="str">
        <f t="shared" si="233"/>
        <v>0217</v>
      </c>
      <c r="W7355" s="4">
        <f t="shared" si="234"/>
        <v>2011</v>
      </c>
    </row>
    <row r="7356" spans="19:23" x14ac:dyDescent="0.2">
      <c r="S7356" s="28" t="s">
        <v>133</v>
      </c>
      <c r="T7356" s="5">
        <v>2011</v>
      </c>
      <c r="U7356" s="233">
        <v>40592</v>
      </c>
      <c r="V7356" s="233" t="str">
        <f t="shared" si="233"/>
        <v>0218</v>
      </c>
      <c r="W7356" s="4">
        <f t="shared" si="234"/>
        <v>2011</v>
      </c>
    </row>
    <row r="7357" spans="19:23" x14ac:dyDescent="0.2">
      <c r="S7357" s="28" t="s">
        <v>134</v>
      </c>
      <c r="T7357" s="5">
        <v>2011</v>
      </c>
      <c r="U7357" s="233">
        <v>40593</v>
      </c>
      <c r="V7357" s="233" t="str">
        <f t="shared" si="233"/>
        <v>0219</v>
      </c>
      <c r="W7357" s="4">
        <f t="shared" si="234"/>
        <v>2011</v>
      </c>
    </row>
    <row r="7358" spans="19:23" x14ac:dyDescent="0.2">
      <c r="S7358" s="28" t="s">
        <v>135</v>
      </c>
      <c r="T7358" s="5">
        <v>2011</v>
      </c>
      <c r="U7358" s="233">
        <v>40594</v>
      </c>
      <c r="V7358" s="233" t="str">
        <f t="shared" si="233"/>
        <v>0220</v>
      </c>
      <c r="W7358" s="4">
        <f t="shared" si="234"/>
        <v>2011</v>
      </c>
    </row>
    <row r="7359" spans="19:23" x14ac:dyDescent="0.2">
      <c r="S7359" s="28" t="s">
        <v>136</v>
      </c>
      <c r="T7359" s="5">
        <v>2011</v>
      </c>
      <c r="U7359" s="233">
        <v>40595</v>
      </c>
      <c r="V7359" s="233" t="str">
        <f t="shared" si="233"/>
        <v>0221</v>
      </c>
      <c r="W7359" s="4">
        <f t="shared" si="234"/>
        <v>2011</v>
      </c>
    </row>
    <row r="7360" spans="19:23" x14ac:dyDescent="0.2">
      <c r="S7360" s="28" t="s">
        <v>137</v>
      </c>
      <c r="T7360" s="5">
        <v>2011</v>
      </c>
      <c r="U7360" s="233">
        <v>40596</v>
      </c>
      <c r="V7360" s="233" t="str">
        <f t="shared" si="233"/>
        <v>0222</v>
      </c>
      <c r="W7360" s="4">
        <f t="shared" si="234"/>
        <v>2011</v>
      </c>
    </row>
    <row r="7361" spans="19:23" x14ac:dyDescent="0.2">
      <c r="S7361" s="28" t="s">
        <v>138</v>
      </c>
      <c r="T7361" s="5">
        <v>2011</v>
      </c>
      <c r="U7361" s="233">
        <v>40597</v>
      </c>
      <c r="V7361" s="233" t="str">
        <f t="shared" si="233"/>
        <v>0223</v>
      </c>
      <c r="W7361" s="4">
        <f t="shared" si="234"/>
        <v>2011</v>
      </c>
    </row>
    <row r="7362" spans="19:23" x14ac:dyDescent="0.2">
      <c r="S7362" s="28" t="s">
        <v>139</v>
      </c>
      <c r="T7362" s="5">
        <v>2011</v>
      </c>
      <c r="U7362" s="233">
        <v>40598</v>
      </c>
      <c r="V7362" s="233" t="str">
        <f t="shared" si="233"/>
        <v>0224</v>
      </c>
      <c r="W7362" s="4">
        <f t="shared" si="234"/>
        <v>2011</v>
      </c>
    </row>
    <row r="7363" spans="19:23" x14ac:dyDescent="0.2">
      <c r="S7363" s="28" t="s">
        <v>140</v>
      </c>
      <c r="T7363" s="5">
        <v>2011</v>
      </c>
      <c r="U7363" s="233">
        <v>40599</v>
      </c>
      <c r="V7363" s="233" t="str">
        <f t="shared" si="233"/>
        <v>0225</v>
      </c>
      <c r="W7363" s="4">
        <f t="shared" si="234"/>
        <v>2011</v>
      </c>
    </row>
    <row r="7364" spans="19:23" x14ac:dyDescent="0.2">
      <c r="S7364" s="28" t="s">
        <v>141</v>
      </c>
      <c r="T7364" s="5">
        <v>2011</v>
      </c>
      <c r="U7364" s="233">
        <v>40600</v>
      </c>
      <c r="V7364" s="233" t="str">
        <f t="shared" ref="V7364:V7427" si="235">TEXT(MONTH(U7364),"00") &amp;TEXT(DAY(U7364),"00")</f>
        <v>0226</v>
      </c>
      <c r="W7364" s="4">
        <f t="shared" ref="W7364:W7427" si="236">YEAR(U7364)</f>
        <v>2011</v>
      </c>
    </row>
    <row r="7365" spans="19:23" x14ac:dyDescent="0.2">
      <c r="S7365" s="28" t="s">
        <v>142</v>
      </c>
      <c r="T7365" s="5">
        <v>2011</v>
      </c>
      <c r="U7365" s="233">
        <v>40601</v>
      </c>
      <c r="V7365" s="233" t="str">
        <f t="shared" si="235"/>
        <v>0227</v>
      </c>
      <c r="W7365" s="4">
        <f t="shared" si="236"/>
        <v>2011</v>
      </c>
    </row>
    <row r="7366" spans="19:23" x14ac:dyDescent="0.2">
      <c r="S7366" s="28" t="s">
        <v>143</v>
      </c>
      <c r="T7366" s="5">
        <v>2011</v>
      </c>
      <c r="U7366" s="233">
        <v>40602</v>
      </c>
      <c r="V7366" s="233" t="str">
        <f t="shared" si="235"/>
        <v>0228</v>
      </c>
      <c r="W7366" s="4">
        <f t="shared" si="236"/>
        <v>2011</v>
      </c>
    </row>
    <row r="7367" spans="19:23" x14ac:dyDescent="0.2">
      <c r="S7367" s="28" t="s">
        <v>144</v>
      </c>
      <c r="T7367" s="5">
        <v>2011</v>
      </c>
      <c r="U7367" s="233">
        <v>40603</v>
      </c>
      <c r="V7367" s="233" t="str">
        <f t="shared" si="235"/>
        <v>0301</v>
      </c>
      <c r="W7367" s="4">
        <f t="shared" si="236"/>
        <v>2011</v>
      </c>
    </row>
    <row r="7368" spans="19:23" x14ac:dyDescent="0.2">
      <c r="S7368" s="28" t="s">
        <v>145</v>
      </c>
      <c r="T7368" s="5">
        <v>2011</v>
      </c>
      <c r="U7368" s="233">
        <v>40604</v>
      </c>
      <c r="V7368" s="233" t="str">
        <f t="shared" si="235"/>
        <v>0302</v>
      </c>
      <c r="W7368" s="4">
        <f t="shared" si="236"/>
        <v>2011</v>
      </c>
    </row>
    <row r="7369" spans="19:23" x14ac:dyDescent="0.2">
      <c r="S7369" s="28" t="s">
        <v>146</v>
      </c>
      <c r="T7369" s="5">
        <v>2011</v>
      </c>
      <c r="U7369" s="233">
        <v>40605</v>
      </c>
      <c r="V7369" s="233" t="str">
        <f t="shared" si="235"/>
        <v>0303</v>
      </c>
      <c r="W7369" s="4">
        <f t="shared" si="236"/>
        <v>2011</v>
      </c>
    </row>
    <row r="7370" spans="19:23" x14ac:dyDescent="0.2">
      <c r="S7370" s="28" t="s">
        <v>147</v>
      </c>
      <c r="T7370" s="5">
        <v>2011</v>
      </c>
      <c r="U7370" s="233">
        <v>40606</v>
      </c>
      <c r="V7370" s="233" t="str">
        <f t="shared" si="235"/>
        <v>0304</v>
      </c>
      <c r="W7370" s="4">
        <f t="shared" si="236"/>
        <v>2011</v>
      </c>
    </row>
    <row r="7371" spans="19:23" x14ac:dyDescent="0.2">
      <c r="S7371" s="28" t="s">
        <v>148</v>
      </c>
      <c r="T7371" s="5">
        <v>2011</v>
      </c>
      <c r="U7371" s="233">
        <v>40607</v>
      </c>
      <c r="V7371" s="233" t="str">
        <f t="shared" si="235"/>
        <v>0305</v>
      </c>
      <c r="W7371" s="4">
        <f t="shared" si="236"/>
        <v>2011</v>
      </c>
    </row>
    <row r="7372" spans="19:23" x14ac:dyDescent="0.2">
      <c r="S7372" s="28" t="s">
        <v>149</v>
      </c>
      <c r="T7372" s="5">
        <v>2011</v>
      </c>
      <c r="U7372" s="233">
        <v>40608</v>
      </c>
      <c r="V7372" s="233" t="str">
        <f t="shared" si="235"/>
        <v>0306</v>
      </c>
      <c r="W7372" s="4">
        <f t="shared" si="236"/>
        <v>2011</v>
      </c>
    </row>
    <row r="7373" spans="19:23" x14ac:dyDescent="0.2">
      <c r="S7373" s="28" t="s">
        <v>150</v>
      </c>
      <c r="T7373" s="5">
        <v>2011</v>
      </c>
      <c r="U7373" s="233">
        <v>40609</v>
      </c>
      <c r="V7373" s="233" t="str">
        <f t="shared" si="235"/>
        <v>0307</v>
      </c>
      <c r="W7373" s="4">
        <f t="shared" si="236"/>
        <v>2011</v>
      </c>
    </row>
    <row r="7374" spans="19:23" x14ac:dyDescent="0.2">
      <c r="S7374" s="28" t="s">
        <v>151</v>
      </c>
      <c r="T7374" s="5">
        <v>2011</v>
      </c>
      <c r="U7374" s="233">
        <v>40610</v>
      </c>
      <c r="V7374" s="233" t="str">
        <f t="shared" si="235"/>
        <v>0308</v>
      </c>
      <c r="W7374" s="4">
        <f t="shared" si="236"/>
        <v>2011</v>
      </c>
    </row>
    <row r="7375" spans="19:23" x14ac:dyDescent="0.2">
      <c r="S7375" s="28" t="s">
        <v>152</v>
      </c>
      <c r="T7375" s="5">
        <v>2011</v>
      </c>
      <c r="U7375" s="233">
        <v>40611</v>
      </c>
      <c r="V7375" s="233" t="str">
        <f t="shared" si="235"/>
        <v>0309</v>
      </c>
      <c r="W7375" s="4">
        <f t="shared" si="236"/>
        <v>2011</v>
      </c>
    </row>
    <row r="7376" spans="19:23" x14ac:dyDescent="0.2">
      <c r="S7376" s="28" t="s">
        <v>153</v>
      </c>
      <c r="T7376" s="5">
        <v>2011</v>
      </c>
      <c r="U7376" s="233">
        <v>40612</v>
      </c>
      <c r="V7376" s="233" t="str">
        <f t="shared" si="235"/>
        <v>0310</v>
      </c>
      <c r="W7376" s="4">
        <f t="shared" si="236"/>
        <v>2011</v>
      </c>
    </row>
    <row r="7377" spans="19:23" x14ac:dyDescent="0.2">
      <c r="S7377" s="28" t="s">
        <v>154</v>
      </c>
      <c r="T7377" s="5">
        <v>2011</v>
      </c>
      <c r="U7377" s="233">
        <v>40613</v>
      </c>
      <c r="V7377" s="233" t="str">
        <f t="shared" si="235"/>
        <v>0311</v>
      </c>
      <c r="W7377" s="4">
        <f t="shared" si="236"/>
        <v>2011</v>
      </c>
    </row>
    <row r="7378" spans="19:23" x14ac:dyDescent="0.2">
      <c r="S7378" s="28" t="s">
        <v>155</v>
      </c>
      <c r="T7378" s="5">
        <v>2011</v>
      </c>
      <c r="U7378" s="233">
        <v>40614</v>
      </c>
      <c r="V7378" s="233" t="str">
        <f t="shared" si="235"/>
        <v>0312</v>
      </c>
      <c r="W7378" s="4">
        <f t="shared" si="236"/>
        <v>2011</v>
      </c>
    </row>
    <row r="7379" spans="19:23" x14ac:dyDescent="0.2">
      <c r="S7379" s="28" t="s">
        <v>156</v>
      </c>
      <c r="T7379" s="5">
        <v>2011</v>
      </c>
      <c r="U7379" s="233">
        <v>40615</v>
      </c>
      <c r="V7379" s="233" t="str">
        <f t="shared" si="235"/>
        <v>0313</v>
      </c>
      <c r="W7379" s="4">
        <f t="shared" si="236"/>
        <v>2011</v>
      </c>
    </row>
    <row r="7380" spans="19:23" x14ac:dyDescent="0.2">
      <c r="S7380" s="28" t="s">
        <v>157</v>
      </c>
      <c r="T7380" s="5">
        <v>2011</v>
      </c>
      <c r="U7380" s="233">
        <v>40616</v>
      </c>
      <c r="V7380" s="233" t="str">
        <f t="shared" si="235"/>
        <v>0314</v>
      </c>
      <c r="W7380" s="4">
        <f t="shared" si="236"/>
        <v>2011</v>
      </c>
    </row>
    <row r="7381" spans="19:23" x14ac:dyDescent="0.2">
      <c r="S7381" s="28" t="s">
        <v>158</v>
      </c>
      <c r="T7381" s="5">
        <v>2011</v>
      </c>
      <c r="U7381" s="233">
        <v>40617</v>
      </c>
      <c r="V7381" s="233" t="str">
        <f t="shared" si="235"/>
        <v>0315</v>
      </c>
      <c r="W7381" s="4">
        <f t="shared" si="236"/>
        <v>2011</v>
      </c>
    </row>
    <row r="7382" spans="19:23" x14ac:dyDescent="0.2">
      <c r="S7382" s="28" t="s">
        <v>159</v>
      </c>
      <c r="T7382" s="5">
        <v>2011</v>
      </c>
      <c r="U7382" s="233">
        <v>40618</v>
      </c>
      <c r="V7382" s="233" t="str">
        <f t="shared" si="235"/>
        <v>0316</v>
      </c>
      <c r="W7382" s="4">
        <f t="shared" si="236"/>
        <v>2011</v>
      </c>
    </row>
    <row r="7383" spans="19:23" x14ac:dyDescent="0.2">
      <c r="S7383" s="28" t="s">
        <v>160</v>
      </c>
      <c r="T7383" s="5">
        <v>2011</v>
      </c>
      <c r="U7383" s="233">
        <v>40619</v>
      </c>
      <c r="V7383" s="233" t="str">
        <f t="shared" si="235"/>
        <v>0317</v>
      </c>
      <c r="W7383" s="4">
        <f t="shared" si="236"/>
        <v>2011</v>
      </c>
    </row>
    <row r="7384" spans="19:23" x14ac:dyDescent="0.2">
      <c r="S7384" s="28" t="s">
        <v>161</v>
      </c>
      <c r="T7384" s="5">
        <v>2011</v>
      </c>
      <c r="U7384" s="233">
        <v>40620</v>
      </c>
      <c r="V7384" s="233" t="str">
        <f t="shared" si="235"/>
        <v>0318</v>
      </c>
      <c r="W7384" s="4">
        <f t="shared" si="236"/>
        <v>2011</v>
      </c>
    </row>
    <row r="7385" spans="19:23" x14ac:dyDescent="0.2">
      <c r="S7385" s="28" t="s">
        <v>162</v>
      </c>
      <c r="T7385" s="5">
        <v>2011</v>
      </c>
      <c r="U7385" s="233">
        <v>40621</v>
      </c>
      <c r="V7385" s="233" t="str">
        <f t="shared" si="235"/>
        <v>0319</v>
      </c>
      <c r="W7385" s="4">
        <f t="shared" si="236"/>
        <v>2011</v>
      </c>
    </row>
    <row r="7386" spans="19:23" x14ac:dyDescent="0.2">
      <c r="S7386" s="28" t="s">
        <v>163</v>
      </c>
      <c r="T7386" s="5">
        <v>2011</v>
      </c>
      <c r="U7386" s="233">
        <v>40622</v>
      </c>
      <c r="V7386" s="233" t="str">
        <f t="shared" si="235"/>
        <v>0320</v>
      </c>
      <c r="W7386" s="4">
        <f t="shared" si="236"/>
        <v>2011</v>
      </c>
    </row>
    <row r="7387" spans="19:23" x14ac:dyDescent="0.2">
      <c r="S7387" s="28" t="s">
        <v>164</v>
      </c>
      <c r="T7387" s="5">
        <v>2011</v>
      </c>
      <c r="U7387" s="233">
        <v>40623</v>
      </c>
      <c r="V7387" s="233" t="str">
        <f t="shared" si="235"/>
        <v>0321</v>
      </c>
      <c r="W7387" s="4">
        <f t="shared" si="236"/>
        <v>2011</v>
      </c>
    </row>
    <row r="7388" spans="19:23" x14ac:dyDescent="0.2">
      <c r="S7388" s="28" t="s">
        <v>165</v>
      </c>
      <c r="T7388" s="5">
        <v>2011</v>
      </c>
      <c r="U7388" s="233">
        <v>40624</v>
      </c>
      <c r="V7388" s="233" t="str">
        <f t="shared" si="235"/>
        <v>0322</v>
      </c>
      <c r="W7388" s="4">
        <f t="shared" si="236"/>
        <v>2011</v>
      </c>
    </row>
    <row r="7389" spans="19:23" x14ac:dyDescent="0.2">
      <c r="S7389" s="28" t="s">
        <v>166</v>
      </c>
      <c r="T7389" s="5">
        <v>2011</v>
      </c>
      <c r="U7389" s="233">
        <v>40625</v>
      </c>
      <c r="V7389" s="233" t="str">
        <f t="shared" si="235"/>
        <v>0323</v>
      </c>
      <c r="W7389" s="4">
        <f t="shared" si="236"/>
        <v>2011</v>
      </c>
    </row>
    <row r="7390" spans="19:23" x14ac:dyDescent="0.2">
      <c r="S7390" s="28" t="s">
        <v>167</v>
      </c>
      <c r="T7390" s="5">
        <v>2011</v>
      </c>
      <c r="U7390" s="233">
        <v>40626</v>
      </c>
      <c r="V7390" s="233" t="str">
        <f t="shared" si="235"/>
        <v>0324</v>
      </c>
      <c r="W7390" s="4">
        <f t="shared" si="236"/>
        <v>2011</v>
      </c>
    </row>
    <row r="7391" spans="19:23" x14ac:dyDescent="0.2">
      <c r="S7391" s="28" t="s">
        <v>168</v>
      </c>
      <c r="T7391" s="5">
        <v>2011</v>
      </c>
      <c r="U7391" s="233">
        <v>40627</v>
      </c>
      <c r="V7391" s="233" t="str">
        <f t="shared" si="235"/>
        <v>0325</v>
      </c>
      <c r="W7391" s="4">
        <f t="shared" si="236"/>
        <v>2011</v>
      </c>
    </row>
    <row r="7392" spans="19:23" x14ac:dyDescent="0.2">
      <c r="S7392" s="28" t="s">
        <v>169</v>
      </c>
      <c r="T7392" s="5">
        <v>2011</v>
      </c>
      <c r="U7392" s="233">
        <v>40628</v>
      </c>
      <c r="V7392" s="233" t="str">
        <f t="shared" si="235"/>
        <v>0326</v>
      </c>
      <c r="W7392" s="4">
        <f t="shared" si="236"/>
        <v>2011</v>
      </c>
    </row>
    <row r="7393" spans="19:23" x14ac:dyDescent="0.2">
      <c r="S7393" s="28" t="s">
        <v>170</v>
      </c>
      <c r="T7393" s="5">
        <v>2011</v>
      </c>
      <c r="U7393" s="233">
        <v>40629</v>
      </c>
      <c r="V7393" s="233" t="str">
        <f t="shared" si="235"/>
        <v>0327</v>
      </c>
      <c r="W7393" s="4">
        <f t="shared" si="236"/>
        <v>2011</v>
      </c>
    </row>
    <row r="7394" spans="19:23" x14ac:dyDescent="0.2">
      <c r="S7394" s="28" t="s">
        <v>171</v>
      </c>
      <c r="T7394" s="5">
        <v>2011</v>
      </c>
      <c r="U7394" s="233">
        <v>40630</v>
      </c>
      <c r="V7394" s="233" t="str">
        <f t="shared" si="235"/>
        <v>0328</v>
      </c>
      <c r="W7394" s="4">
        <f t="shared" si="236"/>
        <v>2011</v>
      </c>
    </row>
    <row r="7395" spans="19:23" x14ac:dyDescent="0.2">
      <c r="S7395" s="28" t="s">
        <v>172</v>
      </c>
      <c r="T7395" s="5">
        <v>2011</v>
      </c>
      <c r="U7395" s="233">
        <v>40631</v>
      </c>
      <c r="V7395" s="233" t="str">
        <f t="shared" si="235"/>
        <v>0329</v>
      </c>
      <c r="W7395" s="4">
        <f t="shared" si="236"/>
        <v>2011</v>
      </c>
    </row>
    <row r="7396" spans="19:23" x14ac:dyDescent="0.2">
      <c r="S7396" s="28" t="s">
        <v>173</v>
      </c>
      <c r="T7396" s="5">
        <v>2011</v>
      </c>
      <c r="U7396" s="233">
        <v>40632</v>
      </c>
      <c r="V7396" s="233" t="str">
        <f t="shared" si="235"/>
        <v>0330</v>
      </c>
      <c r="W7396" s="4">
        <f t="shared" si="236"/>
        <v>2011</v>
      </c>
    </row>
    <row r="7397" spans="19:23" x14ac:dyDescent="0.2">
      <c r="S7397" s="28" t="s">
        <v>174</v>
      </c>
      <c r="T7397" s="5">
        <v>2011</v>
      </c>
      <c r="U7397" s="233">
        <v>40633</v>
      </c>
      <c r="V7397" s="233" t="str">
        <f t="shared" si="235"/>
        <v>0331</v>
      </c>
      <c r="W7397" s="4">
        <f t="shared" si="236"/>
        <v>2011</v>
      </c>
    </row>
    <row r="7398" spans="19:23" x14ac:dyDescent="0.2">
      <c r="S7398" s="28" t="s">
        <v>175</v>
      </c>
      <c r="T7398" s="5">
        <v>2011</v>
      </c>
      <c r="U7398" s="233">
        <v>40634</v>
      </c>
      <c r="V7398" s="233" t="str">
        <f t="shared" si="235"/>
        <v>0401</v>
      </c>
      <c r="W7398" s="4">
        <f t="shared" si="236"/>
        <v>2011</v>
      </c>
    </row>
    <row r="7399" spans="19:23" x14ac:dyDescent="0.2">
      <c r="S7399" s="28" t="s">
        <v>176</v>
      </c>
      <c r="T7399" s="5">
        <v>2011</v>
      </c>
      <c r="U7399" s="233">
        <v>40635</v>
      </c>
      <c r="V7399" s="233" t="str">
        <f t="shared" si="235"/>
        <v>0402</v>
      </c>
      <c r="W7399" s="4">
        <f t="shared" si="236"/>
        <v>2011</v>
      </c>
    </row>
    <row r="7400" spans="19:23" x14ac:dyDescent="0.2">
      <c r="S7400" s="28" t="s">
        <v>177</v>
      </c>
      <c r="T7400" s="5">
        <v>2011</v>
      </c>
      <c r="U7400" s="233">
        <v>40636</v>
      </c>
      <c r="V7400" s="233" t="str">
        <f t="shared" si="235"/>
        <v>0403</v>
      </c>
      <c r="W7400" s="4">
        <f t="shared" si="236"/>
        <v>2011</v>
      </c>
    </row>
    <row r="7401" spans="19:23" x14ac:dyDescent="0.2">
      <c r="S7401" s="28" t="s">
        <v>178</v>
      </c>
      <c r="T7401" s="5">
        <v>2011</v>
      </c>
      <c r="U7401" s="233">
        <v>40637</v>
      </c>
      <c r="V7401" s="233" t="str">
        <f t="shared" si="235"/>
        <v>0404</v>
      </c>
      <c r="W7401" s="4">
        <f t="shared" si="236"/>
        <v>2011</v>
      </c>
    </row>
    <row r="7402" spans="19:23" x14ac:dyDescent="0.2">
      <c r="S7402" s="28" t="s">
        <v>179</v>
      </c>
      <c r="T7402" s="5">
        <v>2011</v>
      </c>
      <c r="U7402" s="233">
        <v>40638</v>
      </c>
      <c r="V7402" s="233" t="str">
        <f t="shared" si="235"/>
        <v>0405</v>
      </c>
      <c r="W7402" s="4">
        <f t="shared" si="236"/>
        <v>2011</v>
      </c>
    </row>
    <row r="7403" spans="19:23" x14ac:dyDescent="0.2">
      <c r="S7403" s="28" t="s">
        <v>180</v>
      </c>
      <c r="T7403" s="5">
        <v>2011</v>
      </c>
      <c r="U7403" s="233">
        <v>40639</v>
      </c>
      <c r="V7403" s="233" t="str">
        <f t="shared" si="235"/>
        <v>0406</v>
      </c>
      <c r="W7403" s="4">
        <f t="shared" si="236"/>
        <v>2011</v>
      </c>
    </row>
    <row r="7404" spans="19:23" x14ac:dyDescent="0.2">
      <c r="S7404" s="28" t="s">
        <v>181</v>
      </c>
      <c r="T7404" s="5">
        <v>2011</v>
      </c>
      <c r="U7404" s="233">
        <v>40640</v>
      </c>
      <c r="V7404" s="233" t="str">
        <f t="shared" si="235"/>
        <v>0407</v>
      </c>
      <c r="W7404" s="4">
        <f t="shared" si="236"/>
        <v>2011</v>
      </c>
    </row>
    <row r="7405" spans="19:23" x14ac:dyDescent="0.2">
      <c r="S7405" s="28" t="s">
        <v>182</v>
      </c>
      <c r="T7405" s="5">
        <v>2011</v>
      </c>
      <c r="U7405" s="233">
        <v>40641</v>
      </c>
      <c r="V7405" s="233" t="str">
        <f t="shared" si="235"/>
        <v>0408</v>
      </c>
      <c r="W7405" s="4">
        <f t="shared" si="236"/>
        <v>2011</v>
      </c>
    </row>
    <row r="7406" spans="19:23" x14ac:dyDescent="0.2">
      <c r="S7406" s="28" t="s">
        <v>183</v>
      </c>
      <c r="T7406" s="5">
        <v>2011</v>
      </c>
      <c r="U7406" s="233">
        <v>40642</v>
      </c>
      <c r="V7406" s="233" t="str">
        <f t="shared" si="235"/>
        <v>0409</v>
      </c>
      <c r="W7406" s="4">
        <f t="shared" si="236"/>
        <v>2011</v>
      </c>
    </row>
    <row r="7407" spans="19:23" x14ac:dyDescent="0.2">
      <c r="S7407" s="28" t="s">
        <v>184</v>
      </c>
      <c r="T7407" s="5">
        <v>2011</v>
      </c>
      <c r="U7407" s="233">
        <v>40643</v>
      </c>
      <c r="V7407" s="233" t="str">
        <f t="shared" si="235"/>
        <v>0410</v>
      </c>
      <c r="W7407" s="4">
        <f t="shared" si="236"/>
        <v>2011</v>
      </c>
    </row>
    <row r="7408" spans="19:23" x14ac:dyDescent="0.2">
      <c r="S7408" s="28" t="s">
        <v>185</v>
      </c>
      <c r="T7408" s="5">
        <v>2011</v>
      </c>
      <c r="U7408" s="233">
        <v>40644</v>
      </c>
      <c r="V7408" s="233" t="str">
        <f t="shared" si="235"/>
        <v>0411</v>
      </c>
      <c r="W7408" s="4">
        <f t="shared" si="236"/>
        <v>2011</v>
      </c>
    </row>
    <row r="7409" spans="19:23" x14ac:dyDescent="0.2">
      <c r="S7409" s="28" t="s">
        <v>186</v>
      </c>
      <c r="T7409" s="5">
        <v>2011</v>
      </c>
      <c r="U7409" s="233">
        <v>40645</v>
      </c>
      <c r="V7409" s="233" t="str">
        <f t="shared" si="235"/>
        <v>0412</v>
      </c>
      <c r="W7409" s="4">
        <f t="shared" si="236"/>
        <v>2011</v>
      </c>
    </row>
    <row r="7410" spans="19:23" x14ac:dyDescent="0.2">
      <c r="S7410" s="28" t="s">
        <v>187</v>
      </c>
      <c r="T7410" s="5">
        <v>2011</v>
      </c>
      <c r="U7410" s="233">
        <v>40646</v>
      </c>
      <c r="V7410" s="233" t="str">
        <f t="shared" si="235"/>
        <v>0413</v>
      </c>
      <c r="W7410" s="4">
        <f t="shared" si="236"/>
        <v>2011</v>
      </c>
    </row>
    <row r="7411" spans="19:23" x14ac:dyDescent="0.2">
      <c r="S7411" s="28" t="s">
        <v>188</v>
      </c>
      <c r="T7411" s="5">
        <v>2011</v>
      </c>
      <c r="U7411" s="233">
        <v>40647</v>
      </c>
      <c r="V7411" s="233" t="str">
        <f t="shared" si="235"/>
        <v>0414</v>
      </c>
      <c r="W7411" s="4">
        <f t="shared" si="236"/>
        <v>2011</v>
      </c>
    </row>
    <row r="7412" spans="19:23" x14ac:dyDescent="0.2">
      <c r="S7412" s="28" t="s">
        <v>189</v>
      </c>
      <c r="T7412" s="5">
        <v>2011</v>
      </c>
      <c r="U7412" s="233">
        <v>40648</v>
      </c>
      <c r="V7412" s="233" t="str">
        <f t="shared" si="235"/>
        <v>0415</v>
      </c>
      <c r="W7412" s="4">
        <f t="shared" si="236"/>
        <v>2011</v>
      </c>
    </row>
    <row r="7413" spans="19:23" x14ac:dyDescent="0.2">
      <c r="S7413" s="28" t="s">
        <v>190</v>
      </c>
      <c r="T7413" s="5">
        <v>2011</v>
      </c>
      <c r="U7413" s="233">
        <v>40649</v>
      </c>
      <c r="V7413" s="233" t="str">
        <f t="shared" si="235"/>
        <v>0416</v>
      </c>
      <c r="W7413" s="4">
        <f t="shared" si="236"/>
        <v>2011</v>
      </c>
    </row>
    <row r="7414" spans="19:23" x14ac:dyDescent="0.2">
      <c r="S7414" s="28" t="s">
        <v>191</v>
      </c>
      <c r="T7414" s="5">
        <v>2011</v>
      </c>
      <c r="U7414" s="233">
        <v>40650</v>
      </c>
      <c r="V7414" s="233" t="str">
        <f t="shared" si="235"/>
        <v>0417</v>
      </c>
      <c r="W7414" s="4">
        <f t="shared" si="236"/>
        <v>2011</v>
      </c>
    </row>
    <row r="7415" spans="19:23" x14ac:dyDescent="0.2">
      <c r="S7415" s="28" t="s">
        <v>192</v>
      </c>
      <c r="T7415" s="5">
        <v>2011</v>
      </c>
      <c r="U7415" s="233">
        <v>40651</v>
      </c>
      <c r="V7415" s="233" t="str">
        <f t="shared" si="235"/>
        <v>0418</v>
      </c>
      <c r="W7415" s="4">
        <f t="shared" si="236"/>
        <v>2011</v>
      </c>
    </row>
    <row r="7416" spans="19:23" x14ac:dyDescent="0.2">
      <c r="S7416" s="28" t="s">
        <v>193</v>
      </c>
      <c r="T7416" s="5">
        <v>2011</v>
      </c>
      <c r="U7416" s="233">
        <v>40652</v>
      </c>
      <c r="V7416" s="233" t="str">
        <f t="shared" si="235"/>
        <v>0419</v>
      </c>
      <c r="W7416" s="4">
        <f t="shared" si="236"/>
        <v>2011</v>
      </c>
    </row>
    <row r="7417" spans="19:23" x14ac:dyDescent="0.2">
      <c r="S7417" s="28" t="s">
        <v>194</v>
      </c>
      <c r="T7417" s="5">
        <v>2011</v>
      </c>
      <c r="U7417" s="233">
        <v>40653</v>
      </c>
      <c r="V7417" s="233" t="str">
        <f t="shared" si="235"/>
        <v>0420</v>
      </c>
      <c r="W7417" s="4">
        <f t="shared" si="236"/>
        <v>2011</v>
      </c>
    </row>
    <row r="7418" spans="19:23" x14ac:dyDescent="0.2">
      <c r="S7418" s="28" t="s">
        <v>195</v>
      </c>
      <c r="T7418" s="5">
        <v>2011</v>
      </c>
      <c r="U7418" s="233">
        <v>40654</v>
      </c>
      <c r="V7418" s="233" t="str">
        <f t="shared" si="235"/>
        <v>0421</v>
      </c>
      <c r="W7418" s="4">
        <f t="shared" si="236"/>
        <v>2011</v>
      </c>
    </row>
    <row r="7419" spans="19:23" x14ac:dyDescent="0.2">
      <c r="S7419" s="28" t="s">
        <v>196</v>
      </c>
      <c r="T7419" s="5">
        <v>2011</v>
      </c>
      <c r="U7419" s="233">
        <v>40655</v>
      </c>
      <c r="V7419" s="233" t="str">
        <f t="shared" si="235"/>
        <v>0422</v>
      </c>
      <c r="W7419" s="4">
        <f t="shared" si="236"/>
        <v>2011</v>
      </c>
    </row>
    <row r="7420" spans="19:23" x14ac:dyDescent="0.2">
      <c r="S7420" s="28" t="s">
        <v>197</v>
      </c>
      <c r="T7420" s="5">
        <v>2011</v>
      </c>
      <c r="U7420" s="233">
        <v>40656</v>
      </c>
      <c r="V7420" s="233" t="str">
        <f t="shared" si="235"/>
        <v>0423</v>
      </c>
      <c r="W7420" s="4">
        <f t="shared" si="236"/>
        <v>2011</v>
      </c>
    </row>
    <row r="7421" spans="19:23" x14ac:dyDescent="0.2">
      <c r="S7421" s="28" t="s">
        <v>198</v>
      </c>
      <c r="T7421" s="5">
        <v>2011</v>
      </c>
      <c r="U7421" s="233">
        <v>40657</v>
      </c>
      <c r="V7421" s="233" t="str">
        <f t="shared" si="235"/>
        <v>0424</v>
      </c>
      <c r="W7421" s="4">
        <f t="shared" si="236"/>
        <v>2011</v>
      </c>
    </row>
    <row r="7422" spans="19:23" x14ac:dyDescent="0.2">
      <c r="S7422" s="28" t="s">
        <v>199</v>
      </c>
      <c r="T7422" s="5">
        <v>2011</v>
      </c>
      <c r="U7422" s="233">
        <v>40658</v>
      </c>
      <c r="V7422" s="233" t="str">
        <f t="shared" si="235"/>
        <v>0425</v>
      </c>
      <c r="W7422" s="4">
        <f t="shared" si="236"/>
        <v>2011</v>
      </c>
    </row>
    <row r="7423" spans="19:23" x14ac:dyDescent="0.2">
      <c r="S7423" s="28" t="s">
        <v>200</v>
      </c>
      <c r="T7423" s="5">
        <v>2011</v>
      </c>
      <c r="U7423" s="233">
        <v>40659</v>
      </c>
      <c r="V7423" s="233" t="str">
        <f t="shared" si="235"/>
        <v>0426</v>
      </c>
      <c r="W7423" s="4">
        <f t="shared" si="236"/>
        <v>2011</v>
      </c>
    </row>
    <row r="7424" spans="19:23" x14ac:dyDescent="0.2">
      <c r="S7424" s="28" t="s">
        <v>201</v>
      </c>
      <c r="T7424" s="5">
        <v>2011</v>
      </c>
      <c r="U7424" s="233">
        <v>40660</v>
      </c>
      <c r="V7424" s="233" t="str">
        <f t="shared" si="235"/>
        <v>0427</v>
      </c>
      <c r="W7424" s="4">
        <f t="shared" si="236"/>
        <v>2011</v>
      </c>
    </row>
    <row r="7425" spans="19:23" x14ac:dyDescent="0.2">
      <c r="S7425" s="28" t="s">
        <v>202</v>
      </c>
      <c r="T7425" s="5">
        <v>2011</v>
      </c>
      <c r="U7425" s="233">
        <v>40661</v>
      </c>
      <c r="V7425" s="233" t="str">
        <f t="shared" si="235"/>
        <v>0428</v>
      </c>
      <c r="W7425" s="4">
        <f t="shared" si="236"/>
        <v>2011</v>
      </c>
    </row>
    <row r="7426" spans="19:23" x14ac:dyDescent="0.2">
      <c r="S7426" s="28" t="s">
        <v>203</v>
      </c>
      <c r="T7426" s="5">
        <v>2011</v>
      </c>
      <c r="U7426" s="233">
        <v>40662</v>
      </c>
      <c r="V7426" s="233" t="str">
        <f t="shared" si="235"/>
        <v>0429</v>
      </c>
      <c r="W7426" s="4">
        <f t="shared" si="236"/>
        <v>2011</v>
      </c>
    </row>
    <row r="7427" spans="19:23" x14ac:dyDescent="0.2">
      <c r="S7427" s="28" t="s">
        <v>204</v>
      </c>
      <c r="T7427" s="5">
        <v>2011</v>
      </c>
      <c r="U7427" s="233">
        <v>40663</v>
      </c>
      <c r="V7427" s="233" t="str">
        <f t="shared" si="235"/>
        <v>0430</v>
      </c>
      <c r="W7427" s="4">
        <f t="shared" si="236"/>
        <v>2011</v>
      </c>
    </row>
    <row r="7428" spans="19:23" x14ac:dyDescent="0.2">
      <c r="S7428" s="28" t="s">
        <v>205</v>
      </c>
      <c r="T7428" s="5">
        <v>2011</v>
      </c>
      <c r="U7428" s="233">
        <v>40664</v>
      </c>
      <c r="V7428" s="233" t="str">
        <f t="shared" ref="V7428:V7491" si="237">TEXT(MONTH(U7428),"00") &amp;TEXT(DAY(U7428),"00")</f>
        <v>0501</v>
      </c>
      <c r="W7428" s="4">
        <f t="shared" ref="W7428:W7491" si="238">YEAR(U7428)</f>
        <v>2011</v>
      </c>
    </row>
    <row r="7429" spans="19:23" x14ac:dyDescent="0.2">
      <c r="S7429" s="28" t="s">
        <v>206</v>
      </c>
      <c r="T7429" s="5">
        <v>2011</v>
      </c>
      <c r="U7429" s="233">
        <v>40665</v>
      </c>
      <c r="V7429" s="233" t="str">
        <f t="shared" si="237"/>
        <v>0502</v>
      </c>
      <c r="W7429" s="4">
        <f t="shared" si="238"/>
        <v>2011</v>
      </c>
    </row>
    <row r="7430" spans="19:23" x14ac:dyDescent="0.2">
      <c r="S7430" s="28" t="s">
        <v>207</v>
      </c>
      <c r="T7430" s="5">
        <v>2011</v>
      </c>
      <c r="U7430" s="233">
        <v>40666</v>
      </c>
      <c r="V7430" s="233" t="str">
        <f t="shared" si="237"/>
        <v>0503</v>
      </c>
      <c r="W7430" s="4">
        <f t="shared" si="238"/>
        <v>2011</v>
      </c>
    </row>
    <row r="7431" spans="19:23" x14ac:dyDescent="0.2">
      <c r="S7431" s="28" t="s">
        <v>208</v>
      </c>
      <c r="T7431" s="5">
        <v>2011</v>
      </c>
      <c r="U7431" s="233">
        <v>40667</v>
      </c>
      <c r="V7431" s="233" t="str">
        <f t="shared" si="237"/>
        <v>0504</v>
      </c>
      <c r="W7431" s="4">
        <f t="shared" si="238"/>
        <v>2011</v>
      </c>
    </row>
    <row r="7432" spans="19:23" x14ac:dyDescent="0.2">
      <c r="S7432" s="28" t="s">
        <v>209</v>
      </c>
      <c r="T7432" s="5">
        <v>2011</v>
      </c>
      <c r="U7432" s="233">
        <v>40668</v>
      </c>
      <c r="V7432" s="233" t="str">
        <f t="shared" si="237"/>
        <v>0505</v>
      </c>
      <c r="W7432" s="4">
        <f t="shared" si="238"/>
        <v>2011</v>
      </c>
    </row>
    <row r="7433" spans="19:23" x14ac:dyDescent="0.2">
      <c r="S7433" s="28" t="s">
        <v>210</v>
      </c>
      <c r="T7433" s="5">
        <v>2011</v>
      </c>
      <c r="U7433" s="233">
        <v>40669</v>
      </c>
      <c r="V7433" s="233" t="str">
        <f t="shared" si="237"/>
        <v>0506</v>
      </c>
      <c r="W7433" s="4">
        <f t="shared" si="238"/>
        <v>2011</v>
      </c>
    </row>
    <row r="7434" spans="19:23" x14ac:dyDescent="0.2">
      <c r="S7434" s="28" t="s">
        <v>211</v>
      </c>
      <c r="T7434" s="5">
        <v>2011</v>
      </c>
      <c r="U7434" s="233">
        <v>40670</v>
      </c>
      <c r="V7434" s="233" t="str">
        <f t="shared" si="237"/>
        <v>0507</v>
      </c>
      <c r="W7434" s="4">
        <f t="shared" si="238"/>
        <v>2011</v>
      </c>
    </row>
    <row r="7435" spans="19:23" x14ac:dyDescent="0.2">
      <c r="S7435" s="28" t="s">
        <v>212</v>
      </c>
      <c r="T7435" s="5">
        <v>2011</v>
      </c>
      <c r="U7435" s="233">
        <v>40671</v>
      </c>
      <c r="V7435" s="233" t="str">
        <f t="shared" si="237"/>
        <v>0508</v>
      </c>
      <c r="W7435" s="4">
        <f t="shared" si="238"/>
        <v>2011</v>
      </c>
    </row>
    <row r="7436" spans="19:23" x14ac:dyDescent="0.2">
      <c r="S7436" s="28" t="s">
        <v>213</v>
      </c>
      <c r="T7436" s="5">
        <v>2011</v>
      </c>
      <c r="U7436" s="233">
        <v>40672</v>
      </c>
      <c r="V7436" s="233" t="str">
        <f t="shared" si="237"/>
        <v>0509</v>
      </c>
      <c r="W7436" s="4">
        <f t="shared" si="238"/>
        <v>2011</v>
      </c>
    </row>
    <row r="7437" spans="19:23" x14ac:dyDescent="0.2">
      <c r="S7437" s="28" t="s">
        <v>214</v>
      </c>
      <c r="T7437" s="5">
        <v>2011</v>
      </c>
      <c r="U7437" s="233">
        <v>40673</v>
      </c>
      <c r="V7437" s="233" t="str">
        <f t="shared" si="237"/>
        <v>0510</v>
      </c>
      <c r="W7437" s="4">
        <f t="shared" si="238"/>
        <v>2011</v>
      </c>
    </row>
    <row r="7438" spans="19:23" x14ac:dyDescent="0.2">
      <c r="S7438" s="28" t="s">
        <v>215</v>
      </c>
      <c r="T7438" s="5">
        <v>2011</v>
      </c>
      <c r="U7438" s="233">
        <v>40674</v>
      </c>
      <c r="V7438" s="233" t="str">
        <f t="shared" si="237"/>
        <v>0511</v>
      </c>
      <c r="W7438" s="4">
        <f t="shared" si="238"/>
        <v>2011</v>
      </c>
    </row>
    <row r="7439" spans="19:23" x14ac:dyDescent="0.2">
      <c r="S7439" s="28" t="s">
        <v>216</v>
      </c>
      <c r="T7439" s="5">
        <v>2011</v>
      </c>
      <c r="U7439" s="233">
        <v>40675</v>
      </c>
      <c r="V7439" s="233" t="str">
        <f t="shared" si="237"/>
        <v>0512</v>
      </c>
      <c r="W7439" s="4">
        <f t="shared" si="238"/>
        <v>2011</v>
      </c>
    </row>
    <row r="7440" spans="19:23" x14ac:dyDescent="0.2">
      <c r="S7440" s="28" t="s">
        <v>217</v>
      </c>
      <c r="T7440" s="5">
        <v>2011</v>
      </c>
      <c r="U7440" s="233">
        <v>40676</v>
      </c>
      <c r="V7440" s="233" t="str">
        <f t="shared" si="237"/>
        <v>0513</v>
      </c>
      <c r="W7440" s="4">
        <f t="shared" si="238"/>
        <v>2011</v>
      </c>
    </row>
    <row r="7441" spans="19:23" x14ac:dyDescent="0.2">
      <c r="S7441" s="28" t="s">
        <v>218</v>
      </c>
      <c r="T7441" s="5">
        <v>2011</v>
      </c>
      <c r="U7441" s="233">
        <v>40677</v>
      </c>
      <c r="V7441" s="233" t="str">
        <f t="shared" si="237"/>
        <v>0514</v>
      </c>
      <c r="W7441" s="4">
        <f t="shared" si="238"/>
        <v>2011</v>
      </c>
    </row>
    <row r="7442" spans="19:23" x14ac:dyDescent="0.2">
      <c r="S7442" s="28" t="s">
        <v>219</v>
      </c>
      <c r="T7442" s="5">
        <v>2011</v>
      </c>
      <c r="U7442" s="233">
        <v>40678</v>
      </c>
      <c r="V7442" s="233" t="str">
        <f t="shared" si="237"/>
        <v>0515</v>
      </c>
      <c r="W7442" s="4">
        <f t="shared" si="238"/>
        <v>2011</v>
      </c>
    </row>
    <row r="7443" spans="19:23" x14ac:dyDescent="0.2">
      <c r="S7443" s="28" t="s">
        <v>220</v>
      </c>
      <c r="T7443" s="5">
        <v>2011</v>
      </c>
      <c r="U7443" s="233">
        <v>40679</v>
      </c>
      <c r="V7443" s="233" t="str">
        <f t="shared" si="237"/>
        <v>0516</v>
      </c>
      <c r="W7443" s="4">
        <f t="shared" si="238"/>
        <v>2011</v>
      </c>
    </row>
    <row r="7444" spans="19:23" x14ac:dyDescent="0.2">
      <c r="S7444" s="28" t="s">
        <v>221</v>
      </c>
      <c r="T7444" s="5">
        <v>2011</v>
      </c>
      <c r="U7444" s="233">
        <v>40680</v>
      </c>
      <c r="V7444" s="233" t="str">
        <f t="shared" si="237"/>
        <v>0517</v>
      </c>
      <c r="W7444" s="4">
        <f t="shared" si="238"/>
        <v>2011</v>
      </c>
    </row>
    <row r="7445" spans="19:23" x14ac:dyDescent="0.2">
      <c r="S7445" s="28" t="s">
        <v>222</v>
      </c>
      <c r="T7445" s="5">
        <v>2011</v>
      </c>
      <c r="U7445" s="233">
        <v>40681</v>
      </c>
      <c r="V7445" s="233" t="str">
        <f t="shared" si="237"/>
        <v>0518</v>
      </c>
      <c r="W7445" s="4">
        <f t="shared" si="238"/>
        <v>2011</v>
      </c>
    </row>
    <row r="7446" spans="19:23" x14ac:dyDescent="0.2">
      <c r="S7446" s="28" t="s">
        <v>223</v>
      </c>
      <c r="T7446" s="5">
        <v>2011</v>
      </c>
      <c r="U7446" s="233">
        <v>40682</v>
      </c>
      <c r="V7446" s="233" t="str">
        <f t="shared" si="237"/>
        <v>0519</v>
      </c>
      <c r="W7446" s="4">
        <f t="shared" si="238"/>
        <v>2011</v>
      </c>
    </row>
    <row r="7447" spans="19:23" x14ac:dyDescent="0.2">
      <c r="S7447" s="28" t="s">
        <v>224</v>
      </c>
      <c r="T7447" s="5">
        <v>2011</v>
      </c>
      <c r="U7447" s="233">
        <v>40683</v>
      </c>
      <c r="V7447" s="233" t="str">
        <f t="shared" si="237"/>
        <v>0520</v>
      </c>
      <c r="W7447" s="4">
        <f t="shared" si="238"/>
        <v>2011</v>
      </c>
    </row>
    <row r="7448" spans="19:23" x14ac:dyDescent="0.2">
      <c r="S7448" s="28" t="s">
        <v>225</v>
      </c>
      <c r="T7448" s="5">
        <v>2011</v>
      </c>
      <c r="U7448" s="233">
        <v>40684</v>
      </c>
      <c r="V7448" s="233" t="str">
        <f t="shared" si="237"/>
        <v>0521</v>
      </c>
      <c r="W7448" s="4">
        <f t="shared" si="238"/>
        <v>2011</v>
      </c>
    </row>
    <row r="7449" spans="19:23" x14ac:dyDescent="0.2">
      <c r="S7449" s="28" t="s">
        <v>226</v>
      </c>
      <c r="T7449" s="5">
        <v>2011</v>
      </c>
      <c r="U7449" s="233">
        <v>40685</v>
      </c>
      <c r="V7449" s="233" t="str">
        <f t="shared" si="237"/>
        <v>0522</v>
      </c>
      <c r="W7449" s="4">
        <f t="shared" si="238"/>
        <v>2011</v>
      </c>
    </row>
    <row r="7450" spans="19:23" x14ac:dyDescent="0.2">
      <c r="S7450" s="28" t="s">
        <v>227</v>
      </c>
      <c r="T7450" s="5">
        <v>2011</v>
      </c>
      <c r="U7450" s="233">
        <v>40686</v>
      </c>
      <c r="V7450" s="233" t="str">
        <f t="shared" si="237"/>
        <v>0523</v>
      </c>
      <c r="W7450" s="4">
        <f t="shared" si="238"/>
        <v>2011</v>
      </c>
    </row>
    <row r="7451" spans="19:23" x14ac:dyDescent="0.2">
      <c r="S7451" s="28" t="s">
        <v>228</v>
      </c>
      <c r="T7451" s="5">
        <v>2011</v>
      </c>
      <c r="U7451" s="233">
        <v>40687</v>
      </c>
      <c r="V7451" s="233" t="str">
        <f t="shared" si="237"/>
        <v>0524</v>
      </c>
      <c r="W7451" s="4">
        <f t="shared" si="238"/>
        <v>2011</v>
      </c>
    </row>
    <row r="7452" spans="19:23" x14ac:dyDescent="0.2">
      <c r="S7452" s="28" t="s">
        <v>229</v>
      </c>
      <c r="T7452" s="5">
        <v>2011</v>
      </c>
      <c r="U7452" s="233">
        <v>40688</v>
      </c>
      <c r="V7452" s="233" t="str">
        <f t="shared" si="237"/>
        <v>0525</v>
      </c>
      <c r="W7452" s="4">
        <f t="shared" si="238"/>
        <v>2011</v>
      </c>
    </row>
    <row r="7453" spans="19:23" x14ac:dyDescent="0.2">
      <c r="S7453" s="28" t="s">
        <v>230</v>
      </c>
      <c r="T7453" s="5">
        <v>2011</v>
      </c>
      <c r="U7453" s="233">
        <v>40689</v>
      </c>
      <c r="V7453" s="233" t="str">
        <f t="shared" si="237"/>
        <v>0526</v>
      </c>
      <c r="W7453" s="4">
        <f t="shared" si="238"/>
        <v>2011</v>
      </c>
    </row>
    <row r="7454" spans="19:23" x14ac:dyDescent="0.2">
      <c r="S7454" s="28" t="s">
        <v>231</v>
      </c>
      <c r="T7454" s="5">
        <v>2011</v>
      </c>
      <c r="U7454" s="233">
        <v>40690</v>
      </c>
      <c r="V7454" s="233" t="str">
        <f t="shared" si="237"/>
        <v>0527</v>
      </c>
      <c r="W7454" s="4">
        <f t="shared" si="238"/>
        <v>2011</v>
      </c>
    </row>
    <row r="7455" spans="19:23" x14ac:dyDescent="0.2">
      <c r="S7455" s="28" t="s">
        <v>232</v>
      </c>
      <c r="T7455" s="5">
        <v>2011</v>
      </c>
      <c r="U7455" s="233">
        <v>40691</v>
      </c>
      <c r="V7455" s="233" t="str">
        <f t="shared" si="237"/>
        <v>0528</v>
      </c>
      <c r="W7455" s="4">
        <f t="shared" si="238"/>
        <v>2011</v>
      </c>
    </row>
    <row r="7456" spans="19:23" x14ac:dyDescent="0.2">
      <c r="S7456" s="28" t="s">
        <v>233</v>
      </c>
      <c r="T7456" s="5">
        <v>2011</v>
      </c>
      <c r="U7456" s="233">
        <v>40692</v>
      </c>
      <c r="V7456" s="233" t="str">
        <f t="shared" si="237"/>
        <v>0529</v>
      </c>
      <c r="W7456" s="4">
        <f t="shared" si="238"/>
        <v>2011</v>
      </c>
    </row>
    <row r="7457" spans="19:23" x14ac:dyDescent="0.2">
      <c r="S7457" s="28" t="s">
        <v>234</v>
      </c>
      <c r="T7457" s="5">
        <v>2011</v>
      </c>
      <c r="U7457" s="233">
        <v>40693</v>
      </c>
      <c r="V7457" s="233" t="str">
        <f t="shared" si="237"/>
        <v>0530</v>
      </c>
      <c r="W7457" s="4">
        <f t="shared" si="238"/>
        <v>2011</v>
      </c>
    </row>
    <row r="7458" spans="19:23" x14ac:dyDescent="0.2">
      <c r="S7458" s="28" t="s">
        <v>235</v>
      </c>
      <c r="T7458" s="5">
        <v>2011</v>
      </c>
      <c r="U7458" s="233">
        <v>40694</v>
      </c>
      <c r="V7458" s="233" t="str">
        <f t="shared" si="237"/>
        <v>0531</v>
      </c>
      <c r="W7458" s="4">
        <f t="shared" si="238"/>
        <v>2011</v>
      </c>
    </row>
    <row r="7459" spans="19:23" x14ac:dyDescent="0.2">
      <c r="S7459" s="28" t="s">
        <v>236</v>
      </c>
      <c r="T7459" s="5">
        <v>2011</v>
      </c>
      <c r="U7459" s="233">
        <v>40695</v>
      </c>
      <c r="V7459" s="233" t="str">
        <f t="shared" si="237"/>
        <v>0601</v>
      </c>
      <c r="W7459" s="4">
        <f t="shared" si="238"/>
        <v>2011</v>
      </c>
    </row>
    <row r="7460" spans="19:23" x14ac:dyDescent="0.2">
      <c r="S7460" s="28" t="s">
        <v>237</v>
      </c>
      <c r="T7460" s="5">
        <v>2011</v>
      </c>
      <c r="U7460" s="233">
        <v>40696</v>
      </c>
      <c r="V7460" s="233" t="str">
        <f t="shared" si="237"/>
        <v>0602</v>
      </c>
      <c r="W7460" s="4">
        <f t="shared" si="238"/>
        <v>2011</v>
      </c>
    </row>
    <row r="7461" spans="19:23" x14ac:dyDescent="0.2">
      <c r="S7461" s="28" t="s">
        <v>238</v>
      </c>
      <c r="T7461" s="5">
        <v>2011</v>
      </c>
      <c r="U7461" s="233">
        <v>40697</v>
      </c>
      <c r="V7461" s="233" t="str">
        <f t="shared" si="237"/>
        <v>0603</v>
      </c>
      <c r="W7461" s="4">
        <f t="shared" si="238"/>
        <v>2011</v>
      </c>
    </row>
    <row r="7462" spans="19:23" x14ac:dyDescent="0.2">
      <c r="S7462" s="28" t="s">
        <v>239</v>
      </c>
      <c r="T7462" s="5">
        <v>2011</v>
      </c>
      <c r="U7462" s="233">
        <v>40698</v>
      </c>
      <c r="V7462" s="233" t="str">
        <f t="shared" si="237"/>
        <v>0604</v>
      </c>
      <c r="W7462" s="4">
        <f t="shared" si="238"/>
        <v>2011</v>
      </c>
    </row>
    <row r="7463" spans="19:23" x14ac:dyDescent="0.2">
      <c r="S7463" s="28" t="s">
        <v>240</v>
      </c>
      <c r="T7463" s="5">
        <v>2011</v>
      </c>
      <c r="U7463" s="233">
        <v>40699</v>
      </c>
      <c r="V7463" s="233" t="str">
        <f t="shared" si="237"/>
        <v>0605</v>
      </c>
      <c r="W7463" s="4">
        <f t="shared" si="238"/>
        <v>2011</v>
      </c>
    </row>
    <row r="7464" spans="19:23" x14ac:dyDescent="0.2">
      <c r="S7464" s="28" t="s">
        <v>241</v>
      </c>
      <c r="T7464" s="5">
        <v>2011</v>
      </c>
      <c r="U7464" s="233">
        <v>40700</v>
      </c>
      <c r="V7464" s="233" t="str">
        <f t="shared" si="237"/>
        <v>0606</v>
      </c>
      <c r="W7464" s="4">
        <f t="shared" si="238"/>
        <v>2011</v>
      </c>
    </row>
    <row r="7465" spans="19:23" x14ac:dyDescent="0.2">
      <c r="S7465" s="28" t="s">
        <v>242</v>
      </c>
      <c r="T7465" s="5">
        <v>2011</v>
      </c>
      <c r="U7465" s="233">
        <v>40701</v>
      </c>
      <c r="V7465" s="233" t="str">
        <f t="shared" si="237"/>
        <v>0607</v>
      </c>
      <c r="W7465" s="4">
        <f t="shared" si="238"/>
        <v>2011</v>
      </c>
    </row>
    <row r="7466" spans="19:23" x14ac:dyDescent="0.2">
      <c r="S7466" s="28" t="s">
        <v>243</v>
      </c>
      <c r="T7466" s="5">
        <v>2011</v>
      </c>
      <c r="U7466" s="233">
        <v>40702</v>
      </c>
      <c r="V7466" s="233" t="str">
        <f t="shared" si="237"/>
        <v>0608</v>
      </c>
      <c r="W7466" s="4">
        <f t="shared" si="238"/>
        <v>2011</v>
      </c>
    </row>
    <row r="7467" spans="19:23" x14ac:dyDescent="0.2">
      <c r="S7467" s="28" t="s">
        <v>244</v>
      </c>
      <c r="T7467" s="5">
        <v>2011</v>
      </c>
      <c r="U7467" s="233">
        <v>40703</v>
      </c>
      <c r="V7467" s="233" t="str">
        <f t="shared" si="237"/>
        <v>0609</v>
      </c>
      <c r="W7467" s="4">
        <f t="shared" si="238"/>
        <v>2011</v>
      </c>
    </row>
    <row r="7468" spans="19:23" x14ac:dyDescent="0.2">
      <c r="S7468" s="28" t="s">
        <v>245</v>
      </c>
      <c r="T7468" s="5">
        <v>2011</v>
      </c>
      <c r="U7468" s="233">
        <v>40704</v>
      </c>
      <c r="V7468" s="233" t="str">
        <f t="shared" si="237"/>
        <v>0610</v>
      </c>
      <c r="W7468" s="4">
        <f t="shared" si="238"/>
        <v>2011</v>
      </c>
    </row>
    <row r="7469" spans="19:23" x14ac:dyDescent="0.2">
      <c r="S7469" s="28" t="s">
        <v>246</v>
      </c>
      <c r="T7469" s="5">
        <v>2011</v>
      </c>
      <c r="U7469" s="233">
        <v>40705</v>
      </c>
      <c r="V7469" s="233" t="str">
        <f t="shared" si="237"/>
        <v>0611</v>
      </c>
      <c r="W7469" s="4">
        <f t="shared" si="238"/>
        <v>2011</v>
      </c>
    </row>
    <row r="7470" spans="19:23" x14ac:dyDescent="0.2">
      <c r="S7470" s="28" t="s">
        <v>247</v>
      </c>
      <c r="T7470" s="5">
        <v>2011</v>
      </c>
      <c r="U7470" s="233">
        <v>40706</v>
      </c>
      <c r="V7470" s="233" t="str">
        <f t="shared" si="237"/>
        <v>0612</v>
      </c>
      <c r="W7470" s="4">
        <f t="shared" si="238"/>
        <v>2011</v>
      </c>
    </row>
    <row r="7471" spans="19:23" x14ac:dyDescent="0.2">
      <c r="S7471" s="28" t="s">
        <v>248</v>
      </c>
      <c r="T7471" s="5">
        <v>2011</v>
      </c>
      <c r="U7471" s="233">
        <v>40707</v>
      </c>
      <c r="V7471" s="233" t="str">
        <f t="shared" si="237"/>
        <v>0613</v>
      </c>
      <c r="W7471" s="4">
        <f t="shared" si="238"/>
        <v>2011</v>
      </c>
    </row>
    <row r="7472" spans="19:23" x14ac:dyDescent="0.2">
      <c r="S7472" s="28" t="s">
        <v>249</v>
      </c>
      <c r="T7472" s="5">
        <v>2011</v>
      </c>
      <c r="U7472" s="233">
        <v>40708</v>
      </c>
      <c r="V7472" s="233" t="str">
        <f t="shared" si="237"/>
        <v>0614</v>
      </c>
      <c r="W7472" s="4">
        <f t="shared" si="238"/>
        <v>2011</v>
      </c>
    </row>
    <row r="7473" spans="19:23" x14ac:dyDescent="0.2">
      <c r="S7473" s="28" t="s">
        <v>250</v>
      </c>
      <c r="T7473" s="5">
        <v>2011</v>
      </c>
      <c r="U7473" s="233">
        <v>40709</v>
      </c>
      <c r="V7473" s="233" t="str">
        <f t="shared" si="237"/>
        <v>0615</v>
      </c>
      <c r="W7473" s="4">
        <f t="shared" si="238"/>
        <v>2011</v>
      </c>
    </row>
    <row r="7474" spans="19:23" x14ac:dyDescent="0.2">
      <c r="S7474" s="28" t="s">
        <v>251</v>
      </c>
      <c r="T7474" s="5">
        <v>2011</v>
      </c>
      <c r="U7474" s="233">
        <v>40710</v>
      </c>
      <c r="V7474" s="233" t="str">
        <f t="shared" si="237"/>
        <v>0616</v>
      </c>
      <c r="W7474" s="4">
        <f t="shared" si="238"/>
        <v>2011</v>
      </c>
    </row>
    <row r="7475" spans="19:23" x14ac:dyDescent="0.2">
      <c r="S7475" s="28" t="s">
        <v>252</v>
      </c>
      <c r="T7475" s="5">
        <v>2011</v>
      </c>
      <c r="U7475" s="233">
        <v>40711</v>
      </c>
      <c r="V7475" s="233" t="str">
        <f t="shared" si="237"/>
        <v>0617</v>
      </c>
      <c r="W7475" s="4">
        <f t="shared" si="238"/>
        <v>2011</v>
      </c>
    </row>
    <row r="7476" spans="19:23" x14ac:dyDescent="0.2">
      <c r="S7476" s="28" t="s">
        <v>253</v>
      </c>
      <c r="T7476" s="5">
        <v>2011</v>
      </c>
      <c r="U7476" s="233">
        <v>40712</v>
      </c>
      <c r="V7476" s="233" t="str">
        <f t="shared" si="237"/>
        <v>0618</v>
      </c>
      <c r="W7476" s="4">
        <f t="shared" si="238"/>
        <v>2011</v>
      </c>
    </row>
    <row r="7477" spans="19:23" x14ac:dyDescent="0.2">
      <c r="S7477" s="28" t="s">
        <v>254</v>
      </c>
      <c r="T7477" s="5">
        <v>2011</v>
      </c>
      <c r="U7477" s="233">
        <v>40713</v>
      </c>
      <c r="V7477" s="233" t="str">
        <f t="shared" si="237"/>
        <v>0619</v>
      </c>
      <c r="W7477" s="4">
        <f t="shared" si="238"/>
        <v>2011</v>
      </c>
    </row>
    <row r="7478" spans="19:23" x14ac:dyDescent="0.2">
      <c r="S7478" s="28" t="s">
        <v>255</v>
      </c>
      <c r="T7478" s="5">
        <v>2011</v>
      </c>
      <c r="U7478" s="233">
        <v>40714</v>
      </c>
      <c r="V7478" s="233" t="str">
        <f t="shared" si="237"/>
        <v>0620</v>
      </c>
      <c r="W7478" s="4">
        <f t="shared" si="238"/>
        <v>2011</v>
      </c>
    </row>
    <row r="7479" spans="19:23" x14ac:dyDescent="0.2">
      <c r="S7479" s="28" t="s">
        <v>256</v>
      </c>
      <c r="T7479" s="5">
        <v>2011</v>
      </c>
      <c r="U7479" s="233">
        <v>40715</v>
      </c>
      <c r="V7479" s="233" t="str">
        <f t="shared" si="237"/>
        <v>0621</v>
      </c>
      <c r="W7479" s="4">
        <f t="shared" si="238"/>
        <v>2011</v>
      </c>
    </row>
    <row r="7480" spans="19:23" x14ac:dyDescent="0.2">
      <c r="S7480" s="28" t="s">
        <v>257</v>
      </c>
      <c r="T7480" s="5">
        <v>2011</v>
      </c>
      <c r="U7480" s="233">
        <v>40716</v>
      </c>
      <c r="V7480" s="233" t="str">
        <f t="shared" si="237"/>
        <v>0622</v>
      </c>
      <c r="W7480" s="4">
        <f t="shared" si="238"/>
        <v>2011</v>
      </c>
    </row>
    <row r="7481" spans="19:23" x14ac:dyDescent="0.2">
      <c r="S7481" s="28" t="s">
        <v>258</v>
      </c>
      <c r="T7481" s="5">
        <v>2011</v>
      </c>
      <c r="U7481" s="233">
        <v>40717</v>
      </c>
      <c r="V7481" s="233" t="str">
        <f t="shared" si="237"/>
        <v>0623</v>
      </c>
      <c r="W7481" s="4">
        <f t="shared" si="238"/>
        <v>2011</v>
      </c>
    </row>
    <row r="7482" spans="19:23" x14ac:dyDescent="0.2">
      <c r="S7482" s="28" t="s">
        <v>259</v>
      </c>
      <c r="T7482" s="5">
        <v>2011</v>
      </c>
      <c r="U7482" s="233">
        <v>40718</v>
      </c>
      <c r="V7482" s="233" t="str">
        <f t="shared" si="237"/>
        <v>0624</v>
      </c>
      <c r="W7482" s="4">
        <f t="shared" si="238"/>
        <v>2011</v>
      </c>
    </row>
    <row r="7483" spans="19:23" x14ac:dyDescent="0.2">
      <c r="S7483" s="28" t="s">
        <v>260</v>
      </c>
      <c r="T7483" s="5">
        <v>2011</v>
      </c>
      <c r="U7483" s="233">
        <v>40719</v>
      </c>
      <c r="V7483" s="233" t="str">
        <f t="shared" si="237"/>
        <v>0625</v>
      </c>
      <c r="W7483" s="4">
        <f t="shared" si="238"/>
        <v>2011</v>
      </c>
    </row>
    <row r="7484" spans="19:23" x14ac:dyDescent="0.2">
      <c r="S7484" s="28" t="s">
        <v>261</v>
      </c>
      <c r="T7484" s="5">
        <v>2011</v>
      </c>
      <c r="U7484" s="233">
        <v>40720</v>
      </c>
      <c r="V7484" s="233" t="str">
        <f t="shared" si="237"/>
        <v>0626</v>
      </c>
      <c r="W7484" s="4">
        <f t="shared" si="238"/>
        <v>2011</v>
      </c>
    </row>
    <row r="7485" spans="19:23" x14ac:dyDescent="0.2">
      <c r="S7485" s="28" t="s">
        <v>262</v>
      </c>
      <c r="T7485" s="5">
        <v>2011</v>
      </c>
      <c r="U7485" s="233">
        <v>40721</v>
      </c>
      <c r="V7485" s="233" t="str">
        <f t="shared" si="237"/>
        <v>0627</v>
      </c>
      <c r="W7485" s="4">
        <f t="shared" si="238"/>
        <v>2011</v>
      </c>
    </row>
    <row r="7486" spans="19:23" x14ac:dyDescent="0.2">
      <c r="S7486" s="28" t="s">
        <v>263</v>
      </c>
      <c r="T7486" s="5">
        <v>2011</v>
      </c>
      <c r="U7486" s="233">
        <v>40722</v>
      </c>
      <c r="V7486" s="233" t="str">
        <f t="shared" si="237"/>
        <v>0628</v>
      </c>
      <c r="W7486" s="4">
        <f t="shared" si="238"/>
        <v>2011</v>
      </c>
    </row>
    <row r="7487" spans="19:23" x14ac:dyDescent="0.2">
      <c r="S7487" s="28" t="s">
        <v>264</v>
      </c>
      <c r="T7487" s="5">
        <v>2011</v>
      </c>
      <c r="U7487" s="233">
        <v>40723</v>
      </c>
      <c r="V7487" s="233" t="str">
        <f t="shared" si="237"/>
        <v>0629</v>
      </c>
      <c r="W7487" s="4">
        <f t="shared" si="238"/>
        <v>2011</v>
      </c>
    </row>
    <row r="7488" spans="19:23" x14ac:dyDescent="0.2">
      <c r="S7488" s="28" t="s">
        <v>265</v>
      </c>
      <c r="T7488" s="5">
        <v>2011</v>
      </c>
      <c r="U7488" s="233">
        <v>40724</v>
      </c>
      <c r="V7488" s="233" t="str">
        <f t="shared" si="237"/>
        <v>0630</v>
      </c>
      <c r="W7488" s="4">
        <f t="shared" si="238"/>
        <v>2011</v>
      </c>
    </row>
    <row r="7489" spans="19:23" x14ac:dyDescent="0.2">
      <c r="S7489" s="28" t="s">
        <v>266</v>
      </c>
      <c r="T7489" s="5">
        <v>2011</v>
      </c>
      <c r="U7489" s="233">
        <v>40725</v>
      </c>
      <c r="V7489" s="233" t="str">
        <f t="shared" si="237"/>
        <v>0701</v>
      </c>
      <c r="W7489" s="4">
        <f t="shared" si="238"/>
        <v>2011</v>
      </c>
    </row>
    <row r="7490" spans="19:23" x14ac:dyDescent="0.2">
      <c r="S7490" s="28" t="s">
        <v>267</v>
      </c>
      <c r="T7490" s="5">
        <v>2011</v>
      </c>
      <c r="U7490" s="233">
        <v>40726</v>
      </c>
      <c r="V7490" s="233" t="str">
        <f t="shared" si="237"/>
        <v>0702</v>
      </c>
      <c r="W7490" s="4">
        <f t="shared" si="238"/>
        <v>2011</v>
      </c>
    </row>
    <row r="7491" spans="19:23" x14ac:dyDescent="0.2">
      <c r="S7491" s="28" t="s">
        <v>268</v>
      </c>
      <c r="T7491" s="5">
        <v>2011</v>
      </c>
      <c r="U7491" s="233">
        <v>40727</v>
      </c>
      <c r="V7491" s="233" t="str">
        <f t="shared" si="237"/>
        <v>0703</v>
      </c>
      <c r="W7491" s="4">
        <f t="shared" si="238"/>
        <v>2011</v>
      </c>
    </row>
    <row r="7492" spans="19:23" x14ac:dyDescent="0.2">
      <c r="S7492" s="28" t="s">
        <v>269</v>
      </c>
      <c r="T7492" s="5">
        <v>2011</v>
      </c>
      <c r="U7492" s="233">
        <v>40728</v>
      </c>
      <c r="V7492" s="233" t="str">
        <f t="shared" ref="V7492:V7555" si="239">TEXT(MONTH(U7492),"00") &amp;TEXT(DAY(U7492),"00")</f>
        <v>0704</v>
      </c>
      <c r="W7492" s="4">
        <f t="shared" ref="W7492:W7555" si="240">YEAR(U7492)</f>
        <v>2011</v>
      </c>
    </row>
    <row r="7493" spans="19:23" x14ac:dyDescent="0.2">
      <c r="S7493" s="28" t="s">
        <v>270</v>
      </c>
      <c r="T7493" s="5">
        <v>2011</v>
      </c>
      <c r="U7493" s="233">
        <v>40729</v>
      </c>
      <c r="V7493" s="233" t="str">
        <f t="shared" si="239"/>
        <v>0705</v>
      </c>
      <c r="W7493" s="4">
        <f t="shared" si="240"/>
        <v>2011</v>
      </c>
    </row>
    <row r="7494" spans="19:23" x14ac:dyDescent="0.2">
      <c r="S7494" s="28" t="s">
        <v>271</v>
      </c>
      <c r="T7494" s="5">
        <v>2011</v>
      </c>
      <c r="U7494" s="233">
        <v>40730</v>
      </c>
      <c r="V7494" s="233" t="str">
        <f t="shared" si="239"/>
        <v>0706</v>
      </c>
      <c r="W7494" s="4">
        <f t="shared" si="240"/>
        <v>2011</v>
      </c>
    </row>
    <row r="7495" spans="19:23" x14ac:dyDescent="0.2">
      <c r="S7495" s="28" t="s">
        <v>272</v>
      </c>
      <c r="T7495" s="5">
        <v>2011</v>
      </c>
      <c r="U7495" s="233">
        <v>40731</v>
      </c>
      <c r="V7495" s="233" t="str">
        <f t="shared" si="239"/>
        <v>0707</v>
      </c>
      <c r="W7495" s="4">
        <f t="shared" si="240"/>
        <v>2011</v>
      </c>
    </row>
    <row r="7496" spans="19:23" x14ac:dyDescent="0.2">
      <c r="S7496" s="28" t="s">
        <v>273</v>
      </c>
      <c r="T7496" s="5">
        <v>2011</v>
      </c>
      <c r="U7496" s="233">
        <v>40732</v>
      </c>
      <c r="V7496" s="233" t="str">
        <f t="shared" si="239"/>
        <v>0708</v>
      </c>
      <c r="W7496" s="4">
        <f t="shared" si="240"/>
        <v>2011</v>
      </c>
    </row>
    <row r="7497" spans="19:23" x14ac:dyDescent="0.2">
      <c r="S7497" s="28" t="s">
        <v>274</v>
      </c>
      <c r="T7497" s="5">
        <v>2011</v>
      </c>
      <c r="U7497" s="233">
        <v>40733</v>
      </c>
      <c r="V7497" s="233" t="str">
        <f t="shared" si="239"/>
        <v>0709</v>
      </c>
      <c r="W7497" s="4">
        <f t="shared" si="240"/>
        <v>2011</v>
      </c>
    </row>
    <row r="7498" spans="19:23" x14ac:dyDescent="0.2">
      <c r="S7498" s="28" t="s">
        <v>275</v>
      </c>
      <c r="T7498" s="5">
        <v>2011</v>
      </c>
      <c r="U7498" s="233">
        <v>40734</v>
      </c>
      <c r="V7498" s="233" t="str">
        <f t="shared" si="239"/>
        <v>0710</v>
      </c>
      <c r="W7498" s="4">
        <f t="shared" si="240"/>
        <v>2011</v>
      </c>
    </row>
    <row r="7499" spans="19:23" x14ac:dyDescent="0.2">
      <c r="S7499" s="28" t="s">
        <v>276</v>
      </c>
      <c r="T7499" s="5">
        <v>2011</v>
      </c>
      <c r="U7499" s="233">
        <v>40735</v>
      </c>
      <c r="V7499" s="233" t="str">
        <f t="shared" si="239"/>
        <v>0711</v>
      </c>
      <c r="W7499" s="4">
        <f t="shared" si="240"/>
        <v>2011</v>
      </c>
    </row>
    <row r="7500" spans="19:23" x14ac:dyDescent="0.2">
      <c r="S7500" s="28" t="s">
        <v>277</v>
      </c>
      <c r="T7500" s="5">
        <v>2011</v>
      </c>
      <c r="U7500" s="233">
        <v>40736</v>
      </c>
      <c r="V7500" s="233" t="str">
        <f t="shared" si="239"/>
        <v>0712</v>
      </c>
      <c r="W7500" s="4">
        <f t="shared" si="240"/>
        <v>2011</v>
      </c>
    </row>
    <row r="7501" spans="19:23" x14ac:dyDescent="0.2">
      <c r="S7501" s="28" t="s">
        <v>278</v>
      </c>
      <c r="T7501" s="5">
        <v>2011</v>
      </c>
      <c r="U7501" s="233">
        <v>40737</v>
      </c>
      <c r="V7501" s="233" t="str">
        <f t="shared" si="239"/>
        <v>0713</v>
      </c>
      <c r="W7501" s="4">
        <f t="shared" si="240"/>
        <v>2011</v>
      </c>
    </row>
    <row r="7502" spans="19:23" x14ac:dyDescent="0.2">
      <c r="S7502" s="28" t="s">
        <v>279</v>
      </c>
      <c r="T7502" s="5">
        <v>2011</v>
      </c>
      <c r="U7502" s="233">
        <v>40738</v>
      </c>
      <c r="V7502" s="233" t="str">
        <f t="shared" si="239"/>
        <v>0714</v>
      </c>
      <c r="W7502" s="4">
        <f t="shared" si="240"/>
        <v>2011</v>
      </c>
    </row>
    <row r="7503" spans="19:23" x14ac:dyDescent="0.2">
      <c r="S7503" s="28" t="s">
        <v>280</v>
      </c>
      <c r="T7503" s="5">
        <v>2011</v>
      </c>
      <c r="U7503" s="233">
        <v>40739</v>
      </c>
      <c r="V7503" s="233" t="str">
        <f t="shared" si="239"/>
        <v>0715</v>
      </c>
      <c r="W7503" s="4">
        <f t="shared" si="240"/>
        <v>2011</v>
      </c>
    </row>
    <row r="7504" spans="19:23" x14ac:dyDescent="0.2">
      <c r="S7504" s="28" t="s">
        <v>281</v>
      </c>
      <c r="T7504" s="5">
        <v>2011</v>
      </c>
      <c r="U7504" s="233">
        <v>40740</v>
      </c>
      <c r="V7504" s="233" t="str">
        <f t="shared" si="239"/>
        <v>0716</v>
      </c>
      <c r="W7504" s="4">
        <f t="shared" si="240"/>
        <v>2011</v>
      </c>
    </row>
    <row r="7505" spans="19:23" x14ac:dyDescent="0.2">
      <c r="S7505" s="28" t="s">
        <v>282</v>
      </c>
      <c r="T7505" s="5">
        <v>2011</v>
      </c>
      <c r="U7505" s="233">
        <v>40741</v>
      </c>
      <c r="V7505" s="233" t="str">
        <f t="shared" si="239"/>
        <v>0717</v>
      </c>
      <c r="W7505" s="4">
        <f t="shared" si="240"/>
        <v>2011</v>
      </c>
    </row>
    <row r="7506" spans="19:23" x14ac:dyDescent="0.2">
      <c r="S7506" s="28" t="s">
        <v>283</v>
      </c>
      <c r="T7506" s="5">
        <v>2011</v>
      </c>
      <c r="U7506" s="233">
        <v>40742</v>
      </c>
      <c r="V7506" s="233" t="str">
        <f t="shared" si="239"/>
        <v>0718</v>
      </c>
      <c r="W7506" s="4">
        <f t="shared" si="240"/>
        <v>2011</v>
      </c>
    </row>
    <row r="7507" spans="19:23" x14ac:dyDescent="0.2">
      <c r="S7507" s="28" t="s">
        <v>284</v>
      </c>
      <c r="T7507" s="5">
        <v>2011</v>
      </c>
      <c r="U7507" s="233">
        <v>40743</v>
      </c>
      <c r="V7507" s="233" t="str">
        <f t="shared" si="239"/>
        <v>0719</v>
      </c>
      <c r="W7507" s="4">
        <f t="shared" si="240"/>
        <v>2011</v>
      </c>
    </row>
    <row r="7508" spans="19:23" x14ac:dyDescent="0.2">
      <c r="S7508" s="28" t="s">
        <v>285</v>
      </c>
      <c r="T7508" s="5">
        <v>2011</v>
      </c>
      <c r="U7508" s="233">
        <v>40744</v>
      </c>
      <c r="V7508" s="233" t="str">
        <f t="shared" si="239"/>
        <v>0720</v>
      </c>
      <c r="W7508" s="4">
        <f t="shared" si="240"/>
        <v>2011</v>
      </c>
    </row>
    <row r="7509" spans="19:23" x14ac:dyDescent="0.2">
      <c r="S7509" s="28" t="s">
        <v>286</v>
      </c>
      <c r="T7509" s="5">
        <v>2011</v>
      </c>
      <c r="U7509" s="233">
        <v>40745</v>
      </c>
      <c r="V7509" s="233" t="str">
        <f t="shared" si="239"/>
        <v>0721</v>
      </c>
      <c r="W7509" s="4">
        <f t="shared" si="240"/>
        <v>2011</v>
      </c>
    </row>
    <row r="7510" spans="19:23" x14ac:dyDescent="0.2">
      <c r="S7510" s="28" t="s">
        <v>287</v>
      </c>
      <c r="T7510" s="5">
        <v>2011</v>
      </c>
      <c r="U7510" s="233">
        <v>40746</v>
      </c>
      <c r="V7510" s="233" t="str">
        <f t="shared" si="239"/>
        <v>0722</v>
      </c>
      <c r="W7510" s="4">
        <f t="shared" si="240"/>
        <v>2011</v>
      </c>
    </row>
    <row r="7511" spans="19:23" x14ac:dyDescent="0.2">
      <c r="S7511" s="28" t="s">
        <v>288</v>
      </c>
      <c r="T7511" s="5">
        <v>2011</v>
      </c>
      <c r="U7511" s="233">
        <v>40747</v>
      </c>
      <c r="V7511" s="233" t="str">
        <f t="shared" si="239"/>
        <v>0723</v>
      </c>
      <c r="W7511" s="4">
        <f t="shared" si="240"/>
        <v>2011</v>
      </c>
    </row>
    <row r="7512" spans="19:23" x14ac:dyDescent="0.2">
      <c r="S7512" s="28" t="s">
        <v>289</v>
      </c>
      <c r="T7512" s="5">
        <v>2011</v>
      </c>
      <c r="U7512" s="233">
        <v>40748</v>
      </c>
      <c r="V7512" s="233" t="str">
        <f t="shared" si="239"/>
        <v>0724</v>
      </c>
      <c r="W7512" s="4">
        <f t="shared" si="240"/>
        <v>2011</v>
      </c>
    </row>
    <row r="7513" spans="19:23" x14ac:dyDescent="0.2">
      <c r="S7513" s="28" t="s">
        <v>290</v>
      </c>
      <c r="T7513" s="5">
        <v>2011</v>
      </c>
      <c r="U7513" s="233">
        <v>40749</v>
      </c>
      <c r="V7513" s="233" t="str">
        <f t="shared" si="239"/>
        <v>0725</v>
      </c>
      <c r="W7513" s="4">
        <f t="shared" si="240"/>
        <v>2011</v>
      </c>
    </row>
    <row r="7514" spans="19:23" x14ac:dyDescent="0.2">
      <c r="S7514" s="28" t="s">
        <v>291</v>
      </c>
      <c r="T7514" s="5">
        <v>2011</v>
      </c>
      <c r="U7514" s="233">
        <v>40750</v>
      </c>
      <c r="V7514" s="233" t="str">
        <f t="shared" si="239"/>
        <v>0726</v>
      </c>
      <c r="W7514" s="4">
        <f t="shared" si="240"/>
        <v>2011</v>
      </c>
    </row>
    <row r="7515" spans="19:23" x14ac:dyDescent="0.2">
      <c r="S7515" s="28" t="s">
        <v>292</v>
      </c>
      <c r="T7515" s="5">
        <v>2011</v>
      </c>
      <c r="U7515" s="233">
        <v>40751</v>
      </c>
      <c r="V7515" s="233" t="str">
        <f t="shared" si="239"/>
        <v>0727</v>
      </c>
      <c r="W7515" s="4">
        <f t="shared" si="240"/>
        <v>2011</v>
      </c>
    </row>
    <row r="7516" spans="19:23" x14ac:dyDescent="0.2">
      <c r="S7516" s="28" t="s">
        <v>293</v>
      </c>
      <c r="T7516" s="5">
        <v>2011</v>
      </c>
      <c r="U7516" s="233">
        <v>40752</v>
      </c>
      <c r="V7516" s="233" t="str">
        <f t="shared" si="239"/>
        <v>0728</v>
      </c>
      <c r="W7516" s="4">
        <f t="shared" si="240"/>
        <v>2011</v>
      </c>
    </row>
    <row r="7517" spans="19:23" x14ac:dyDescent="0.2">
      <c r="S7517" s="28" t="s">
        <v>294</v>
      </c>
      <c r="T7517" s="5">
        <v>2011</v>
      </c>
      <c r="U7517" s="233">
        <v>40753</v>
      </c>
      <c r="V7517" s="233" t="str">
        <f t="shared" si="239"/>
        <v>0729</v>
      </c>
      <c r="W7517" s="4">
        <f t="shared" si="240"/>
        <v>2011</v>
      </c>
    </row>
    <row r="7518" spans="19:23" x14ac:dyDescent="0.2">
      <c r="S7518" s="28" t="s">
        <v>295</v>
      </c>
      <c r="T7518" s="5">
        <v>2011</v>
      </c>
      <c r="U7518" s="233">
        <v>40754</v>
      </c>
      <c r="V7518" s="233" t="str">
        <f t="shared" si="239"/>
        <v>0730</v>
      </c>
      <c r="W7518" s="4">
        <f t="shared" si="240"/>
        <v>2011</v>
      </c>
    </row>
    <row r="7519" spans="19:23" x14ac:dyDescent="0.2">
      <c r="S7519" s="28" t="s">
        <v>296</v>
      </c>
      <c r="T7519" s="5">
        <v>2011</v>
      </c>
      <c r="U7519" s="233">
        <v>40755</v>
      </c>
      <c r="V7519" s="233" t="str">
        <f t="shared" si="239"/>
        <v>0731</v>
      </c>
      <c r="W7519" s="4">
        <f t="shared" si="240"/>
        <v>2011</v>
      </c>
    </row>
    <row r="7520" spans="19:23" x14ac:dyDescent="0.2">
      <c r="S7520" s="28" t="s">
        <v>297</v>
      </c>
      <c r="T7520" s="5">
        <v>2011</v>
      </c>
      <c r="U7520" s="233">
        <v>40756</v>
      </c>
      <c r="V7520" s="233" t="str">
        <f t="shared" si="239"/>
        <v>0801</v>
      </c>
      <c r="W7520" s="4">
        <f t="shared" si="240"/>
        <v>2011</v>
      </c>
    </row>
    <row r="7521" spans="19:23" x14ac:dyDescent="0.2">
      <c r="S7521" s="28" t="s">
        <v>298</v>
      </c>
      <c r="T7521" s="5">
        <v>2011</v>
      </c>
      <c r="U7521" s="233">
        <v>40757</v>
      </c>
      <c r="V7521" s="233" t="str">
        <f t="shared" si="239"/>
        <v>0802</v>
      </c>
      <c r="W7521" s="4">
        <f t="shared" si="240"/>
        <v>2011</v>
      </c>
    </row>
    <row r="7522" spans="19:23" x14ac:dyDescent="0.2">
      <c r="S7522" s="28" t="s">
        <v>299</v>
      </c>
      <c r="T7522" s="5">
        <v>2011</v>
      </c>
      <c r="U7522" s="233">
        <v>40758</v>
      </c>
      <c r="V7522" s="233" t="str">
        <f t="shared" si="239"/>
        <v>0803</v>
      </c>
      <c r="W7522" s="4">
        <f t="shared" si="240"/>
        <v>2011</v>
      </c>
    </row>
    <row r="7523" spans="19:23" x14ac:dyDescent="0.2">
      <c r="S7523" s="28" t="s">
        <v>300</v>
      </c>
      <c r="T7523" s="5">
        <v>2011</v>
      </c>
      <c r="U7523" s="233">
        <v>40759</v>
      </c>
      <c r="V7523" s="233" t="str">
        <f t="shared" si="239"/>
        <v>0804</v>
      </c>
      <c r="W7523" s="4">
        <f t="shared" si="240"/>
        <v>2011</v>
      </c>
    </row>
    <row r="7524" spans="19:23" x14ac:dyDescent="0.2">
      <c r="S7524" s="28" t="s">
        <v>301</v>
      </c>
      <c r="T7524" s="5">
        <v>2011</v>
      </c>
      <c r="U7524" s="233">
        <v>40760</v>
      </c>
      <c r="V7524" s="233" t="str">
        <f t="shared" si="239"/>
        <v>0805</v>
      </c>
      <c r="W7524" s="4">
        <f t="shared" si="240"/>
        <v>2011</v>
      </c>
    </row>
    <row r="7525" spans="19:23" x14ac:dyDescent="0.2">
      <c r="S7525" s="28" t="s">
        <v>302</v>
      </c>
      <c r="T7525" s="5">
        <v>2011</v>
      </c>
      <c r="U7525" s="233">
        <v>40761</v>
      </c>
      <c r="V7525" s="233" t="str">
        <f t="shared" si="239"/>
        <v>0806</v>
      </c>
      <c r="W7525" s="4">
        <f t="shared" si="240"/>
        <v>2011</v>
      </c>
    </row>
    <row r="7526" spans="19:23" x14ac:dyDescent="0.2">
      <c r="S7526" s="28" t="s">
        <v>303</v>
      </c>
      <c r="T7526" s="5">
        <v>2011</v>
      </c>
      <c r="U7526" s="233">
        <v>40762</v>
      </c>
      <c r="V7526" s="233" t="str">
        <f t="shared" si="239"/>
        <v>0807</v>
      </c>
      <c r="W7526" s="4">
        <f t="shared" si="240"/>
        <v>2011</v>
      </c>
    </row>
    <row r="7527" spans="19:23" x14ac:dyDescent="0.2">
      <c r="S7527" s="28" t="s">
        <v>304</v>
      </c>
      <c r="T7527" s="5">
        <v>2011</v>
      </c>
      <c r="U7527" s="233">
        <v>40763</v>
      </c>
      <c r="V7527" s="233" t="str">
        <f t="shared" si="239"/>
        <v>0808</v>
      </c>
      <c r="W7527" s="4">
        <f t="shared" si="240"/>
        <v>2011</v>
      </c>
    </row>
    <row r="7528" spans="19:23" x14ac:dyDescent="0.2">
      <c r="S7528" s="28" t="s">
        <v>305</v>
      </c>
      <c r="T7528" s="5">
        <v>2011</v>
      </c>
      <c r="U7528" s="233">
        <v>40764</v>
      </c>
      <c r="V7528" s="233" t="str">
        <f t="shared" si="239"/>
        <v>0809</v>
      </c>
      <c r="W7528" s="4">
        <f t="shared" si="240"/>
        <v>2011</v>
      </c>
    </row>
    <row r="7529" spans="19:23" x14ac:dyDescent="0.2">
      <c r="S7529" s="28" t="s">
        <v>306</v>
      </c>
      <c r="T7529" s="5">
        <v>2011</v>
      </c>
      <c r="U7529" s="233">
        <v>40765</v>
      </c>
      <c r="V7529" s="233" t="str">
        <f t="shared" si="239"/>
        <v>0810</v>
      </c>
      <c r="W7529" s="4">
        <f t="shared" si="240"/>
        <v>2011</v>
      </c>
    </row>
    <row r="7530" spans="19:23" x14ac:dyDescent="0.2">
      <c r="S7530" s="28" t="s">
        <v>307</v>
      </c>
      <c r="T7530" s="5">
        <v>2011</v>
      </c>
      <c r="U7530" s="233">
        <v>40766</v>
      </c>
      <c r="V7530" s="233" t="str">
        <f t="shared" si="239"/>
        <v>0811</v>
      </c>
      <c r="W7530" s="4">
        <f t="shared" si="240"/>
        <v>2011</v>
      </c>
    </row>
    <row r="7531" spans="19:23" x14ac:dyDescent="0.2">
      <c r="S7531" s="28" t="s">
        <v>308</v>
      </c>
      <c r="T7531" s="5">
        <v>2011</v>
      </c>
      <c r="U7531" s="233">
        <v>40767</v>
      </c>
      <c r="V7531" s="233" t="str">
        <f t="shared" si="239"/>
        <v>0812</v>
      </c>
      <c r="W7531" s="4">
        <f t="shared" si="240"/>
        <v>2011</v>
      </c>
    </row>
    <row r="7532" spans="19:23" x14ac:dyDescent="0.2">
      <c r="S7532" s="28" t="s">
        <v>309</v>
      </c>
      <c r="T7532" s="5">
        <v>2011</v>
      </c>
      <c r="U7532" s="233">
        <v>40768</v>
      </c>
      <c r="V7532" s="233" t="str">
        <f t="shared" si="239"/>
        <v>0813</v>
      </c>
      <c r="W7532" s="4">
        <f t="shared" si="240"/>
        <v>2011</v>
      </c>
    </row>
    <row r="7533" spans="19:23" x14ac:dyDescent="0.2">
      <c r="S7533" s="28" t="s">
        <v>310</v>
      </c>
      <c r="T7533" s="5">
        <v>2011</v>
      </c>
      <c r="U7533" s="233">
        <v>40769</v>
      </c>
      <c r="V7533" s="233" t="str">
        <f t="shared" si="239"/>
        <v>0814</v>
      </c>
      <c r="W7533" s="4">
        <f t="shared" si="240"/>
        <v>2011</v>
      </c>
    </row>
    <row r="7534" spans="19:23" x14ac:dyDescent="0.2">
      <c r="S7534" s="28" t="s">
        <v>311</v>
      </c>
      <c r="T7534" s="5">
        <v>2011</v>
      </c>
      <c r="U7534" s="233">
        <v>40770</v>
      </c>
      <c r="V7534" s="233" t="str">
        <f t="shared" si="239"/>
        <v>0815</v>
      </c>
      <c r="W7534" s="4">
        <f t="shared" si="240"/>
        <v>2011</v>
      </c>
    </row>
    <row r="7535" spans="19:23" x14ac:dyDescent="0.2">
      <c r="S7535" s="28" t="s">
        <v>312</v>
      </c>
      <c r="T7535" s="5">
        <v>2011</v>
      </c>
      <c r="U7535" s="233">
        <v>40771</v>
      </c>
      <c r="V7535" s="233" t="str">
        <f t="shared" si="239"/>
        <v>0816</v>
      </c>
      <c r="W7535" s="4">
        <f t="shared" si="240"/>
        <v>2011</v>
      </c>
    </row>
    <row r="7536" spans="19:23" x14ac:dyDescent="0.2">
      <c r="S7536" s="28" t="s">
        <v>313</v>
      </c>
      <c r="T7536" s="5">
        <v>2011</v>
      </c>
      <c r="U7536" s="233">
        <v>40772</v>
      </c>
      <c r="V7536" s="233" t="str">
        <f t="shared" si="239"/>
        <v>0817</v>
      </c>
      <c r="W7536" s="4">
        <f t="shared" si="240"/>
        <v>2011</v>
      </c>
    </row>
    <row r="7537" spans="19:23" x14ac:dyDescent="0.2">
      <c r="S7537" s="28" t="s">
        <v>314</v>
      </c>
      <c r="T7537" s="5">
        <v>2011</v>
      </c>
      <c r="U7537" s="233">
        <v>40773</v>
      </c>
      <c r="V7537" s="233" t="str">
        <f t="shared" si="239"/>
        <v>0818</v>
      </c>
      <c r="W7537" s="4">
        <f t="shared" si="240"/>
        <v>2011</v>
      </c>
    </row>
    <row r="7538" spans="19:23" x14ac:dyDescent="0.2">
      <c r="S7538" s="28" t="s">
        <v>315</v>
      </c>
      <c r="T7538" s="5">
        <v>2011</v>
      </c>
      <c r="U7538" s="233">
        <v>40774</v>
      </c>
      <c r="V7538" s="233" t="str">
        <f t="shared" si="239"/>
        <v>0819</v>
      </c>
      <c r="W7538" s="4">
        <f t="shared" si="240"/>
        <v>2011</v>
      </c>
    </row>
    <row r="7539" spans="19:23" x14ac:dyDescent="0.2">
      <c r="S7539" s="28" t="s">
        <v>316</v>
      </c>
      <c r="T7539" s="5">
        <v>2011</v>
      </c>
      <c r="U7539" s="233">
        <v>40775</v>
      </c>
      <c r="V7539" s="233" t="str">
        <f t="shared" si="239"/>
        <v>0820</v>
      </c>
      <c r="W7539" s="4">
        <f t="shared" si="240"/>
        <v>2011</v>
      </c>
    </row>
    <row r="7540" spans="19:23" x14ac:dyDescent="0.2">
      <c r="S7540" s="28" t="s">
        <v>317</v>
      </c>
      <c r="T7540" s="5">
        <v>2011</v>
      </c>
      <c r="U7540" s="233">
        <v>40776</v>
      </c>
      <c r="V7540" s="233" t="str">
        <f t="shared" si="239"/>
        <v>0821</v>
      </c>
      <c r="W7540" s="4">
        <f t="shared" si="240"/>
        <v>2011</v>
      </c>
    </row>
    <row r="7541" spans="19:23" x14ac:dyDescent="0.2">
      <c r="S7541" s="28" t="s">
        <v>318</v>
      </c>
      <c r="T7541" s="5">
        <v>2011</v>
      </c>
      <c r="U7541" s="233">
        <v>40777</v>
      </c>
      <c r="V7541" s="233" t="str">
        <f t="shared" si="239"/>
        <v>0822</v>
      </c>
      <c r="W7541" s="4">
        <f t="shared" si="240"/>
        <v>2011</v>
      </c>
    </row>
    <row r="7542" spans="19:23" x14ac:dyDescent="0.2">
      <c r="S7542" s="28" t="s">
        <v>319</v>
      </c>
      <c r="T7542" s="5">
        <v>2011</v>
      </c>
      <c r="U7542" s="233">
        <v>40778</v>
      </c>
      <c r="V7542" s="233" t="str">
        <f t="shared" si="239"/>
        <v>0823</v>
      </c>
      <c r="W7542" s="4">
        <f t="shared" si="240"/>
        <v>2011</v>
      </c>
    </row>
    <row r="7543" spans="19:23" x14ac:dyDescent="0.2">
      <c r="S7543" s="28" t="s">
        <v>320</v>
      </c>
      <c r="T7543" s="5">
        <v>2011</v>
      </c>
      <c r="U7543" s="233">
        <v>40779</v>
      </c>
      <c r="V7543" s="233" t="str">
        <f t="shared" si="239"/>
        <v>0824</v>
      </c>
      <c r="W7543" s="4">
        <f t="shared" si="240"/>
        <v>2011</v>
      </c>
    </row>
    <row r="7544" spans="19:23" x14ac:dyDescent="0.2">
      <c r="S7544" s="28" t="s">
        <v>321</v>
      </c>
      <c r="T7544" s="5">
        <v>2011</v>
      </c>
      <c r="U7544" s="233">
        <v>40780</v>
      </c>
      <c r="V7544" s="233" t="str">
        <f t="shared" si="239"/>
        <v>0825</v>
      </c>
      <c r="W7544" s="4">
        <f t="shared" si="240"/>
        <v>2011</v>
      </c>
    </row>
    <row r="7545" spans="19:23" x14ac:dyDescent="0.2">
      <c r="S7545" s="28" t="s">
        <v>322</v>
      </c>
      <c r="T7545" s="5">
        <v>2011</v>
      </c>
      <c r="U7545" s="233">
        <v>40781</v>
      </c>
      <c r="V7545" s="233" t="str">
        <f t="shared" si="239"/>
        <v>0826</v>
      </c>
      <c r="W7545" s="4">
        <f t="shared" si="240"/>
        <v>2011</v>
      </c>
    </row>
    <row r="7546" spans="19:23" x14ac:dyDescent="0.2">
      <c r="S7546" s="28" t="s">
        <v>323</v>
      </c>
      <c r="T7546" s="5">
        <v>2011</v>
      </c>
      <c r="U7546" s="233">
        <v>40782</v>
      </c>
      <c r="V7546" s="233" t="str">
        <f t="shared" si="239"/>
        <v>0827</v>
      </c>
      <c r="W7546" s="4">
        <f t="shared" si="240"/>
        <v>2011</v>
      </c>
    </row>
    <row r="7547" spans="19:23" x14ac:dyDescent="0.2">
      <c r="S7547" s="28" t="s">
        <v>324</v>
      </c>
      <c r="T7547" s="5">
        <v>2011</v>
      </c>
      <c r="U7547" s="233">
        <v>40783</v>
      </c>
      <c r="V7547" s="233" t="str">
        <f t="shared" si="239"/>
        <v>0828</v>
      </c>
      <c r="W7547" s="4">
        <f t="shared" si="240"/>
        <v>2011</v>
      </c>
    </row>
    <row r="7548" spans="19:23" x14ac:dyDescent="0.2">
      <c r="S7548" s="28" t="s">
        <v>325</v>
      </c>
      <c r="T7548" s="5">
        <v>2011</v>
      </c>
      <c r="U7548" s="233">
        <v>40784</v>
      </c>
      <c r="V7548" s="233" t="str">
        <f t="shared" si="239"/>
        <v>0829</v>
      </c>
      <c r="W7548" s="4">
        <f t="shared" si="240"/>
        <v>2011</v>
      </c>
    </row>
    <row r="7549" spans="19:23" x14ac:dyDescent="0.2">
      <c r="S7549" s="28" t="s">
        <v>326</v>
      </c>
      <c r="T7549" s="5">
        <v>2011</v>
      </c>
      <c r="U7549" s="233">
        <v>40785</v>
      </c>
      <c r="V7549" s="233" t="str">
        <f t="shared" si="239"/>
        <v>0830</v>
      </c>
      <c r="W7549" s="4">
        <f t="shared" si="240"/>
        <v>2011</v>
      </c>
    </row>
    <row r="7550" spans="19:23" x14ac:dyDescent="0.2">
      <c r="S7550" s="28" t="s">
        <v>327</v>
      </c>
      <c r="T7550" s="5">
        <v>2011</v>
      </c>
      <c r="U7550" s="233">
        <v>40786</v>
      </c>
      <c r="V7550" s="233" t="str">
        <f t="shared" si="239"/>
        <v>0831</v>
      </c>
      <c r="W7550" s="4">
        <f t="shared" si="240"/>
        <v>2011</v>
      </c>
    </row>
    <row r="7551" spans="19:23" x14ac:dyDescent="0.2">
      <c r="S7551" s="28" t="s">
        <v>328</v>
      </c>
      <c r="T7551" s="5">
        <v>2011</v>
      </c>
      <c r="U7551" s="233">
        <v>40787</v>
      </c>
      <c r="V7551" s="233" t="str">
        <f t="shared" si="239"/>
        <v>0901</v>
      </c>
      <c r="W7551" s="4">
        <f t="shared" si="240"/>
        <v>2011</v>
      </c>
    </row>
    <row r="7552" spans="19:23" x14ac:dyDescent="0.2">
      <c r="S7552" s="28" t="s">
        <v>329</v>
      </c>
      <c r="T7552" s="5">
        <v>2011</v>
      </c>
      <c r="U7552" s="233">
        <v>40788</v>
      </c>
      <c r="V7552" s="233" t="str">
        <f t="shared" si="239"/>
        <v>0902</v>
      </c>
      <c r="W7552" s="4">
        <f t="shared" si="240"/>
        <v>2011</v>
      </c>
    </row>
    <row r="7553" spans="19:23" x14ac:dyDescent="0.2">
      <c r="S7553" s="28" t="s">
        <v>330</v>
      </c>
      <c r="T7553" s="5">
        <v>2011</v>
      </c>
      <c r="U7553" s="233">
        <v>40789</v>
      </c>
      <c r="V7553" s="233" t="str">
        <f t="shared" si="239"/>
        <v>0903</v>
      </c>
      <c r="W7553" s="4">
        <f t="shared" si="240"/>
        <v>2011</v>
      </c>
    </row>
    <row r="7554" spans="19:23" x14ac:dyDescent="0.2">
      <c r="S7554" s="28" t="s">
        <v>331</v>
      </c>
      <c r="T7554" s="5">
        <v>2011</v>
      </c>
      <c r="U7554" s="233">
        <v>40790</v>
      </c>
      <c r="V7554" s="233" t="str">
        <f t="shared" si="239"/>
        <v>0904</v>
      </c>
      <c r="W7554" s="4">
        <f t="shared" si="240"/>
        <v>2011</v>
      </c>
    </row>
    <row r="7555" spans="19:23" x14ac:dyDescent="0.2">
      <c r="S7555" s="28" t="s">
        <v>332</v>
      </c>
      <c r="T7555" s="5">
        <v>2011</v>
      </c>
      <c r="U7555" s="233">
        <v>40791</v>
      </c>
      <c r="V7555" s="233" t="str">
        <f t="shared" si="239"/>
        <v>0905</v>
      </c>
      <c r="W7555" s="4">
        <f t="shared" si="240"/>
        <v>2011</v>
      </c>
    </row>
    <row r="7556" spans="19:23" x14ac:dyDescent="0.2">
      <c r="S7556" s="28" t="s">
        <v>333</v>
      </c>
      <c r="T7556" s="5">
        <v>2011</v>
      </c>
      <c r="U7556" s="233">
        <v>40792</v>
      </c>
      <c r="V7556" s="233" t="str">
        <f t="shared" ref="V7556:V7619" si="241">TEXT(MONTH(U7556),"00") &amp;TEXT(DAY(U7556),"00")</f>
        <v>0906</v>
      </c>
      <c r="W7556" s="4">
        <f t="shared" ref="W7556:W7619" si="242">YEAR(U7556)</f>
        <v>2011</v>
      </c>
    </row>
    <row r="7557" spans="19:23" x14ac:dyDescent="0.2">
      <c r="S7557" s="28" t="s">
        <v>334</v>
      </c>
      <c r="T7557" s="5">
        <v>2011</v>
      </c>
      <c r="U7557" s="233">
        <v>40793</v>
      </c>
      <c r="V7557" s="233" t="str">
        <f t="shared" si="241"/>
        <v>0907</v>
      </c>
      <c r="W7557" s="4">
        <f t="shared" si="242"/>
        <v>2011</v>
      </c>
    </row>
    <row r="7558" spans="19:23" x14ac:dyDescent="0.2">
      <c r="S7558" s="28" t="s">
        <v>335</v>
      </c>
      <c r="T7558" s="5">
        <v>2011</v>
      </c>
      <c r="U7558" s="233">
        <v>40794</v>
      </c>
      <c r="V7558" s="233" t="str">
        <f t="shared" si="241"/>
        <v>0908</v>
      </c>
      <c r="W7558" s="4">
        <f t="shared" si="242"/>
        <v>2011</v>
      </c>
    </row>
    <row r="7559" spans="19:23" x14ac:dyDescent="0.2">
      <c r="S7559" s="28" t="s">
        <v>336</v>
      </c>
      <c r="T7559" s="5">
        <v>2011</v>
      </c>
      <c r="U7559" s="233">
        <v>40795</v>
      </c>
      <c r="V7559" s="233" t="str">
        <f t="shared" si="241"/>
        <v>0909</v>
      </c>
      <c r="W7559" s="4">
        <f t="shared" si="242"/>
        <v>2011</v>
      </c>
    </row>
    <row r="7560" spans="19:23" x14ac:dyDescent="0.2">
      <c r="S7560" s="28" t="s">
        <v>337</v>
      </c>
      <c r="T7560" s="5">
        <v>2011</v>
      </c>
      <c r="U7560" s="233">
        <v>40796</v>
      </c>
      <c r="V7560" s="233" t="str">
        <f t="shared" si="241"/>
        <v>0910</v>
      </c>
      <c r="W7560" s="4">
        <f t="shared" si="242"/>
        <v>2011</v>
      </c>
    </row>
    <row r="7561" spans="19:23" x14ac:dyDescent="0.2">
      <c r="S7561" s="28" t="s">
        <v>338</v>
      </c>
      <c r="T7561" s="5">
        <v>2011</v>
      </c>
      <c r="U7561" s="233">
        <v>40797</v>
      </c>
      <c r="V7561" s="233" t="str">
        <f t="shared" si="241"/>
        <v>0911</v>
      </c>
      <c r="W7561" s="4">
        <f t="shared" si="242"/>
        <v>2011</v>
      </c>
    </row>
    <row r="7562" spans="19:23" x14ac:dyDescent="0.2">
      <c r="S7562" s="28" t="s">
        <v>339</v>
      </c>
      <c r="T7562" s="5">
        <v>2011</v>
      </c>
      <c r="U7562" s="233">
        <v>40798</v>
      </c>
      <c r="V7562" s="233" t="str">
        <f t="shared" si="241"/>
        <v>0912</v>
      </c>
      <c r="W7562" s="4">
        <f t="shared" si="242"/>
        <v>2011</v>
      </c>
    </row>
    <row r="7563" spans="19:23" x14ac:dyDescent="0.2">
      <c r="S7563" s="28" t="s">
        <v>340</v>
      </c>
      <c r="T7563" s="5">
        <v>2011</v>
      </c>
      <c r="U7563" s="233">
        <v>40799</v>
      </c>
      <c r="V7563" s="233" t="str">
        <f t="shared" si="241"/>
        <v>0913</v>
      </c>
      <c r="W7563" s="4">
        <f t="shared" si="242"/>
        <v>2011</v>
      </c>
    </row>
    <row r="7564" spans="19:23" x14ac:dyDescent="0.2">
      <c r="S7564" s="28" t="s">
        <v>341</v>
      </c>
      <c r="T7564" s="5">
        <v>2011</v>
      </c>
      <c r="U7564" s="233">
        <v>40800</v>
      </c>
      <c r="V7564" s="233" t="str">
        <f t="shared" si="241"/>
        <v>0914</v>
      </c>
      <c r="W7564" s="4">
        <f t="shared" si="242"/>
        <v>2011</v>
      </c>
    </row>
    <row r="7565" spans="19:23" x14ac:dyDescent="0.2">
      <c r="S7565" s="28" t="s">
        <v>342</v>
      </c>
      <c r="T7565" s="5">
        <v>2011</v>
      </c>
      <c r="U7565" s="233">
        <v>40801</v>
      </c>
      <c r="V7565" s="233" t="str">
        <f t="shared" si="241"/>
        <v>0915</v>
      </c>
      <c r="W7565" s="4">
        <f t="shared" si="242"/>
        <v>2011</v>
      </c>
    </row>
    <row r="7566" spans="19:23" x14ac:dyDescent="0.2">
      <c r="S7566" s="28" t="s">
        <v>343</v>
      </c>
      <c r="T7566" s="5">
        <v>2011</v>
      </c>
      <c r="U7566" s="233">
        <v>40802</v>
      </c>
      <c r="V7566" s="233" t="str">
        <f t="shared" si="241"/>
        <v>0916</v>
      </c>
      <c r="W7566" s="4">
        <f t="shared" si="242"/>
        <v>2011</v>
      </c>
    </row>
    <row r="7567" spans="19:23" x14ac:dyDescent="0.2">
      <c r="S7567" s="28" t="s">
        <v>344</v>
      </c>
      <c r="T7567" s="5">
        <v>2011</v>
      </c>
      <c r="U7567" s="233">
        <v>40803</v>
      </c>
      <c r="V7567" s="233" t="str">
        <f t="shared" si="241"/>
        <v>0917</v>
      </c>
      <c r="W7567" s="4">
        <f t="shared" si="242"/>
        <v>2011</v>
      </c>
    </row>
    <row r="7568" spans="19:23" x14ac:dyDescent="0.2">
      <c r="S7568" s="28" t="s">
        <v>345</v>
      </c>
      <c r="T7568" s="5">
        <v>2011</v>
      </c>
      <c r="U7568" s="233">
        <v>40804</v>
      </c>
      <c r="V7568" s="233" t="str">
        <f t="shared" si="241"/>
        <v>0918</v>
      </c>
      <c r="W7568" s="4">
        <f t="shared" si="242"/>
        <v>2011</v>
      </c>
    </row>
    <row r="7569" spans="19:23" x14ac:dyDescent="0.2">
      <c r="S7569" s="28" t="s">
        <v>346</v>
      </c>
      <c r="T7569" s="5">
        <v>2011</v>
      </c>
      <c r="U7569" s="233">
        <v>40805</v>
      </c>
      <c r="V7569" s="233" t="str">
        <f t="shared" si="241"/>
        <v>0919</v>
      </c>
      <c r="W7569" s="4">
        <f t="shared" si="242"/>
        <v>2011</v>
      </c>
    </row>
    <row r="7570" spans="19:23" x14ac:dyDescent="0.2">
      <c r="S7570" s="28" t="s">
        <v>347</v>
      </c>
      <c r="T7570" s="5">
        <v>2011</v>
      </c>
      <c r="U7570" s="233">
        <v>40806</v>
      </c>
      <c r="V7570" s="233" t="str">
        <f t="shared" si="241"/>
        <v>0920</v>
      </c>
      <c r="W7570" s="4">
        <f t="shared" si="242"/>
        <v>2011</v>
      </c>
    </row>
    <row r="7571" spans="19:23" x14ac:dyDescent="0.2">
      <c r="S7571" s="28" t="s">
        <v>348</v>
      </c>
      <c r="T7571" s="5">
        <v>2011</v>
      </c>
      <c r="U7571" s="233">
        <v>40807</v>
      </c>
      <c r="V7571" s="233" t="str">
        <f t="shared" si="241"/>
        <v>0921</v>
      </c>
      <c r="W7571" s="4">
        <f t="shared" si="242"/>
        <v>2011</v>
      </c>
    </row>
    <row r="7572" spans="19:23" x14ac:dyDescent="0.2">
      <c r="S7572" s="28" t="s">
        <v>349</v>
      </c>
      <c r="T7572" s="5">
        <v>2011</v>
      </c>
      <c r="U7572" s="233">
        <v>40808</v>
      </c>
      <c r="V7572" s="233" t="str">
        <f t="shared" si="241"/>
        <v>0922</v>
      </c>
      <c r="W7572" s="4">
        <f t="shared" si="242"/>
        <v>2011</v>
      </c>
    </row>
    <row r="7573" spans="19:23" x14ac:dyDescent="0.2">
      <c r="S7573" s="28" t="s">
        <v>350</v>
      </c>
      <c r="T7573" s="5">
        <v>2011</v>
      </c>
      <c r="U7573" s="233">
        <v>40809</v>
      </c>
      <c r="V7573" s="233" t="str">
        <f t="shared" si="241"/>
        <v>0923</v>
      </c>
      <c r="W7573" s="4">
        <f t="shared" si="242"/>
        <v>2011</v>
      </c>
    </row>
    <row r="7574" spans="19:23" x14ac:dyDescent="0.2">
      <c r="S7574" s="28" t="s">
        <v>351</v>
      </c>
      <c r="T7574" s="5">
        <v>2011</v>
      </c>
      <c r="U7574" s="233">
        <v>40810</v>
      </c>
      <c r="V7574" s="233" t="str">
        <f t="shared" si="241"/>
        <v>0924</v>
      </c>
      <c r="W7574" s="4">
        <f t="shared" si="242"/>
        <v>2011</v>
      </c>
    </row>
    <row r="7575" spans="19:23" x14ac:dyDescent="0.2">
      <c r="S7575" s="28" t="s">
        <v>352</v>
      </c>
      <c r="T7575" s="5">
        <v>2011</v>
      </c>
      <c r="U7575" s="233">
        <v>40811</v>
      </c>
      <c r="V7575" s="233" t="str">
        <f t="shared" si="241"/>
        <v>0925</v>
      </c>
      <c r="W7575" s="4">
        <f t="shared" si="242"/>
        <v>2011</v>
      </c>
    </row>
    <row r="7576" spans="19:23" x14ac:dyDescent="0.2">
      <c r="S7576" s="28" t="s">
        <v>353</v>
      </c>
      <c r="T7576" s="5">
        <v>2011</v>
      </c>
      <c r="U7576" s="233">
        <v>40812</v>
      </c>
      <c r="V7576" s="233" t="str">
        <f t="shared" si="241"/>
        <v>0926</v>
      </c>
      <c r="W7576" s="4">
        <f t="shared" si="242"/>
        <v>2011</v>
      </c>
    </row>
    <row r="7577" spans="19:23" x14ac:dyDescent="0.2">
      <c r="S7577" s="28" t="s">
        <v>354</v>
      </c>
      <c r="T7577" s="5">
        <v>2011</v>
      </c>
      <c r="U7577" s="233">
        <v>40813</v>
      </c>
      <c r="V7577" s="233" t="str">
        <f t="shared" si="241"/>
        <v>0927</v>
      </c>
      <c r="W7577" s="4">
        <f t="shared" si="242"/>
        <v>2011</v>
      </c>
    </row>
    <row r="7578" spans="19:23" x14ac:dyDescent="0.2">
      <c r="S7578" s="28" t="s">
        <v>355</v>
      </c>
      <c r="T7578" s="5">
        <v>2011</v>
      </c>
      <c r="U7578" s="233">
        <v>40814</v>
      </c>
      <c r="V7578" s="233" t="str">
        <f t="shared" si="241"/>
        <v>0928</v>
      </c>
      <c r="W7578" s="4">
        <f t="shared" si="242"/>
        <v>2011</v>
      </c>
    </row>
    <row r="7579" spans="19:23" x14ac:dyDescent="0.2">
      <c r="S7579" s="28" t="s">
        <v>356</v>
      </c>
      <c r="T7579" s="5">
        <v>2011</v>
      </c>
      <c r="U7579" s="233">
        <v>40815</v>
      </c>
      <c r="V7579" s="233" t="str">
        <f t="shared" si="241"/>
        <v>0929</v>
      </c>
      <c r="W7579" s="4">
        <f t="shared" si="242"/>
        <v>2011</v>
      </c>
    </row>
    <row r="7580" spans="19:23" x14ac:dyDescent="0.2">
      <c r="S7580" s="28" t="s">
        <v>357</v>
      </c>
      <c r="T7580" s="5">
        <v>2011</v>
      </c>
      <c r="U7580" s="233">
        <v>40816</v>
      </c>
      <c r="V7580" s="233" t="str">
        <f t="shared" si="241"/>
        <v>0930</v>
      </c>
      <c r="W7580" s="4">
        <f t="shared" si="242"/>
        <v>2011</v>
      </c>
    </row>
    <row r="7581" spans="19:23" x14ac:dyDescent="0.2">
      <c r="S7581" s="28" t="s">
        <v>358</v>
      </c>
      <c r="T7581" s="5">
        <v>2011</v>
      </c>
      <c r="U7581" s="233">
        <v>40817</v>
      </c>
      <c r="V7581" s="233" t="str">
        <f t="shared" si="241"/>
        <v>1001</v>
      </c>
      <c r="W7581" s="4">
        <f t="shared" si="242"/>
        <v>2011</v>
      </c>
    </row>
    <row r="7582" spans="19:23" x14ac:dyDescent="0.2">
      <c r="S7582" s="28" t="s">
        <v>359</v>
      </c>
      <c r="T7582" s="5">
        <v>2011</v>
      </c>
      <c r="U7582" s="233">
        <v>40818</v>
      </c>
      <c r="V7582" s="233" t="str">
        <f t="shared" si="241"/>
        <v>1002</v>
      </c>
      <c r="W7582" s="4">
        <f t="shared" si="242"/>
        <v>2011</v>
      </c>
    </row>
    <row r="7583" spans="19:23" x14ac:dyDescent="0.2">
      <c r="S7583" s="28" t="s">
        <v>360</v>
      </c>
      <c r="T7583" s="5">
        <v>2011</v>
      </c>
      <c r="U7583" s="233">
        <v>40819</v>
      </c>
      <c r="V7583" s="233" t="str">
        <f t="shared" si="241"/>
        <v>1003</v>
      </c>
      <c r="W7583" s="4">
        <f t="shared" si="242"/>
        <v>2011</v>
      </c>
    </row>
    <row r="7584" spans="19:23" x14ac:dyDescent="0.2">
      <c r="S7584" s="28" t="s">
        <v>361</v>
      </c>
      <c r="T7584" s="5">
        <v>2011</v>
      </c>
      <c r="U7584" s="233">
        <v>40820</v>
      </c>
      <c r="V7584" s="233" t="str">
        <f t="shared" si="241"/>
        <v>1004</v>
      </c>
      <c r="W7584" s="4">
        <f t="shared" si="242"/>
        <v>2011</v>
      </c>
    </row>
    <row r="7585" spans="19:23" x14ac:dyDescent="0.2">
      <c r="S7585" s="28" t="s">
        <v>362</v>
      </c>
      <c r="T7585" s="5">
        <v>2011</v>
      </c>
      <c r="U7585" s="233">
        <v>40821</v>
      </c>
      <c r="V7585" s="233" t="str">
        <f t="shared" si="241"/>
        <v>1005</v>
      </c>
      <c r="W7585" s="4">
        <f t="shared" si="242"/>
        <v>2011</v>
      </c>
    </row>
    <row r="7586" spans="19:23" x14ac:dyDescent="0.2">
      <c r="S7586" s="28" t="s">
        <v>363</v>
      </c>
      <c r="T7586" s="5">
        <v>2011</v>
      </c>
      <c r="U7586" s="233">
        <v>40822</v>
      </c>
      <c r="V7586" s="233" t="str">
        <f t="shared" si="241"/>
        <v>1006</v>
      </c>
      <c r="W7586" s="4">
        <f t="shared" si="242"/>
        <v>2011</v>
      </c>
    </row>
    <row r="7587" spans="19:23" x14ac:dyDescent="0.2">
      <c r="S7587" s="28" t="s">
        <v>364</v>
      </c>
      <c r="T7587" s="5">
        <v>2011</v>
      </c>
      <c r="U7587" s="233">
        <v>40823</v>
      </c>
      <c r="V7587" s="233" t="str">
        <f t="shared" si="241"/>
        <v>1007</v>
      </c>
      <c r="W7587" s="4">
        <f t="shared" si="242"/>
        <v>2011</v>
      </c>
    </row>
    <row r="7588" spans="19:23" x14ac:dyDescent="0.2">
      <c r="S7588" s="28" t="s">
        <v>365</v>
      </c>
      <c r="T7588" s="5">
        <v>2011</v>
      </c>
      <c r="U7588" s="233">
        <v>40824</v>
      </c>
      <c r="V7588" s="233" t="str">
        <f t="shared" si="241"/>
        <v>1008</v>
      </c>
      <c r="W7588" s="4">
        <f t="shared" si="242"/>
        <v>2011</v>
      </c>
    </row>
    <row r="7589" spans="19:23" x14ac:dyDescent="0.2">
      <c r="S7589" s="28" t="s">
        <v>366</v>
      </c>
      <c r="T7589" s="5">
        <v>2011</v>
      </c>
      <c r="U7589" s="233">
        <v>40825</v>
      </c>
      <c r="V7589" s="233" t="str">
        <f t="shared" si="241"/>
        <v>1009</v>
      </c>
      <c r="W7589" s="4">
        <f t="shared" si="242"/>
        <v>2011</v>
      </c>
    </row>
    <row r="7590" spans="19:23" x14ac:dyDescent="0.2">
      <c r="S7590" s="28" t="s">
        <v>367</v>
      </c>
      <c r="T7590" s="5">
        <v>2011</v>
      </c>
      <c r="U7590" s="233">
        <v>40826</v>
      </c>
      <c r="V7590" s="233" t="str">
        <f t="shared" si="241"/>
        <v>1010</v>
      </c>
      <c r="W7590" s="4">
        <f t="shared" si="242"/>
        <v>2011</v>
      </c>
    </row>
    <row r="7591" spans="19:23" x14ac:dyDescent="0.2">
      <c r="S7591" s="28" t="s">
        <v>368</v>
      </c>
      <c r="T7591" s="5">
        <v>2011</v>
      </c>
      <c r="U7591" s="233">
        <v>40827</v>
      </c>
      <c r="V7591" s="233" t="str">
        <f t="shared" si="241"/>
        <v>1011</v>
      </c>
      <c r="W7591" s="4">
        <f t="shared" si="242"/>
        <v>2011</v>
      </c>
    </row>
    <row r="7592" spans="19:23" x14ac:dyDescent="0.2">
      <c r="S7592" s="28" t="s">
        <v>369</v>
      </c>
      <c r="T7592" s="5">
        <v>2011</v>
      </c>
      <c r="U7592" s="233">
        <v>40828</v>
      </c>
      <c r="V7592" s="233" t="str">
        <f t="shared" si="241"/>
        <v>1012</v>
      </c>
      <c r="W7592" s="4">
        <f t="shared" si="242"/>
        <v>2011</v>
      </c>
    </row>
    <row r="7593" spans="19:23" x14ac:dyDescent="0.2">
      <c r="S7593" s="28" t="s">
        <v>370</v>
      </c>
      <c r="T7593" s="5">
        <v>2011</v>
      </c>
      <c r="U7593" s="233">
        <v>40829</v>
      </c>
      <c r="V7593" s="233" t="str">
        <f t="shared" si="241"/>
        <v>1013</v>
      </c>
      <c r="W7593" s="4">
        <f t="shared" si="242"/>
        <v>2011</v>
      </c>
    </row>
    <row r="7594" spans="19:23" x14ac:dyDescent="0.2">
      <c r="S7594" s="28" t="s">
        <v>371</v>
      </c>
      <c r="T7594" s="5">
        <v>2011</v>
      </c>
      <c r="U7594" s="233">
        <v>40830</v>
      </c>
      <c r="V7594" s="233" t="str">
        <f t="shared" si="241"/>
        <v>1014</v>
      </c>
      <c r="W7594" s="4">
        <f t="shared" si="242"/>
        <v>2011</v>
      </c>
    </row>
    <row r="7595" spans="19:23" x14ac:dyDescent="0.2">
      <c r="S7595" s="28" t="s">
        <v>372</v>
      </c>
      <c r="T7595" s="5">
        <v>2011</v>
      </c>
      <c r="U7595" s="233">
        <v>40831</v>
      </c>
      <c r="V7595" s="233" t="str">
        <f t="shared" si="241"/>
        <v>1015</v>
      </c>
      <c r="W7595" s="4">
        <f t="shared" si="242"/>
        <v>2011</v>
      </c>
    </row>
    <row r="7596" spans="19:23" x14ac:dyDescent="0.2">
      <c r="S7596" s="28" t="s">
        <v>373</v>
      </c>
      <c r="T7596" s="5">
        <v>2011</v>
      </c>
      <c r="U7596" s="233">
        <v>40832</v>
      </c>
      <c r="V7596" s="233" t="str">
        <f t="shared" si="241"/>
        <v>1016</v>
      </c>
      <c r="W7596" s="4">
        <f t="shared" si="242"/>
        <v>2011</v>
      </c>
    </row>
    <row r="7597" spans="19:23" x14ac:dyDescent="0.2">
      <c r="S7597" s="28" t="s">
        <v>374</v>
      </c>
      <c r="T7597" s="5">
        <v>2011</v>
      </c>
      <c r="U7597" s="233">
        <v>40833</v>
      </c>
      <c r="V7597" s="233" t="str">
        <f t="shared" si="241"/>
        <v>1017</v>
      </c>
      <c r="W7597" s="4">
        <f t="shared" si="242"/>
        <v>2011</v>
      </c>
    </row>
    <row r="7598" spans="19:23" x14ac:dyDescent="0.2">
      <c r="S7598" s="28" t="s">
        <v>375</v>
      </c>
      <c r="T7598" s="5">
        <v>2011</v>
      </c>
      <c r="U7598" s="233">
        <v>40834</v>
      </c>
      <c r="V7598" s="233" t="str">
        <f t="shared" si="241"/>
        <v>1018</v>
      </c>
      <c r="W7598" s="4">
        <f t="shared" si="242"/>
        <v>2011</v>
      </c>
    </row>
    <row r="7599" spans="19:23" x14ac:dyDescent="0.2">
      <c r="S7599" s="28" t="s">
        <v>376</v>
      </c>
      <c r="T7599" s="5">
        <v>2011</v>
      </c>
      <c r="U7599" s="233">
        <v>40835</v>
      </c>
      <c r="V7599" s="233" t="str">
        <f t="shared" si="241"/>
        <v>1019</v>
      </c>
      <c r="W7599" s="4">
        <f t="shared" si="242"/>
        <v>2011</v>
      </c>
    </row>
    <row r="7600" spans="19:23" x14ac:dyDescent="0.2">
      <c r="S7600" s="28" t="s">
        <v>377</v>
      </c>
      <c r="T7600" s="5">
        <v>2011</v>
      </c>
      <c r="U7600" s="233">
        <v>40836</v>
      </c>
      <c r="V7600" s="233" t="str">
        <f t="shared" si="241"/>
        <v>1020</v>
      </c>
      <c r="W7600" s="4">
        <f t="shared" si="242"/>
        <v>2011</v>
      </c>
    </row>
    <row r="7601" spans="19:23" x14ac:dyDescent="0.2">
      <c r="S7601" s="28" t="s">
        <v>378</v>
      </c>
      <c r="T7601" s="5">
        <v>2011</v>
      </c>
      <c r="U7601" s="233">
        <v>40837</v>
      </c>
      <c r="V7601" s="233" t="str">
        <f t="shared" si="241"/>
        <v>1021</v>
      </c>
      <c r="W7601" s="4">
        <f t="shared" si="242"/>
        <v>2011</v>
      </c>
    </row>
    <row r="7602" spans="19:23" x14ac:dyDescent="0.2">
      <c r="S7602" s="28" t="s">
        <v>379</v>
      </c>
      <c r="T7602" s="5">
        <v>2011</v>
      </c>
      <c r="U7602" s="233">
        <v>40838</v>
      </c>
      <c r="V7602" s="233" t="str">
        <f t="shared" si="241"/>
        <v>1022</v>
      </c>
      <c r="W7602" s="4">
        <f t="shared" si="242"/>
        <v>2011</v>
      </c>
    </row>
    <row r="7603" spans="19:23" x14ac:dyDescent="0.2">
      <c r="S7603" s="28" t="s">
        <v>380</v>
      </c>
      <c r="T7603" s="5">
        <v>2011</v>
      </c>
      <c r="U7603" s="233">
        <v>40839</v>
      </c>
      <c r="V7603" s="233" t="str">
        <f t="shared" si="241"/>
        <v>1023</v>
      </c>
      <c r="W7603" s="4">
        <f t="shared" si="242"/>
        <v>2011</v>
      </c>
    </row>
    <row r="7604" spans="19:23" x14ac:dyDescent="0.2">
      <c r="S7604" s="28" t="s">
        <v>381</v>
      </c>
      <c r="T7604" s="5">
        <v>2011</v>
      </c>
      <c r="U7604" s="233">
        <v>40840</v>
      </c>
      <c r="V7604" s="233" t="str">
        <f t="shared" si="241"/>
        <v>1024</v>
      </c>
      <c r="W7604" s="4">
        <f t="shared" si="242"/>
        <v>2011</v>
      </c>
    </row>
    <row r="7605" spans="19:23" x14ac:dyDescent="0.2">
      <c r="S7605" s="28" t="s">
        <v>382</v>
      </c>
      <c r="T7605" s="5">
        <v>2011</v>
      </c>
      <c r="U7605" s="233">
        <v>40841</v>
      </c>
      <c r="V7605" s="233" t="str">
        <f t="shared" si="241"/>
        <v>1025</v>
      </c>
      <c r="W7605" s="4">
        <f t="shared" si="242"/>
        <v>2011</v>
      </c>
    </row>
    <row r="7606" spans="19:23" x14ac:dyDescent="0.2">
      <c r="S7606" s="28" t="s">
        <v>383</v>
      </c>
      <c r="T7606" s="5">
        <v>2011</v>
      </c>
      <c r="U7606" s="233">
        <v>40842</v>
      </c>
      <c r="V7606" s="233" t="str">
        <f t="shared" si="241"/>
        <v>1026</v>
      </c>
      <c r="W7606" s="4">
        <f t="shared" si="242"/>
        <v>2011</v>
      </c>
    </row>
    <row r="7607" spans="19:23" x14ac:dyDescent="0.2">
      <c r="S7607" s="28" t="s">
        <v>384</v>
      </c>
      <c r="T7607" s="5">
        <v>2011</v>
      </c>
      <c r="U7607" s="233">
        <v>40843</v>
      </c>
      <c r="V7607" s="233" t="str">
        <f t="shared" si="241"/>
        <v>1027</v>
      </c>
      <c r="W7607" s="4">
        <f t="shared" si="242"/>
        <v>2011</v>
      </c>
    </row>
    <row r="7608" spans="19:23" x14ac:dyDescent="0.2">
      <c r="S7608" s="28" t="s">
        <v>385</v>
      </c>
      <c r="T7608" s="5">
        <v>2011</v>
      </c>
      <c r="U7608" s="233">
        <v>40844</v>
      </c>
      <c r="V7608" s="233" t="str">
        <f t="shared" si="241"/>
        <v>1028</v>
      </c>
      <c r="W7608" s="4">
        <f t="shared" si="242"/>
        <v>2011</v>
      </c>
    </row>
    <row r="7609" spans="19:23" x14ac:dyDescent="0.2">
      <c r="S7609" s="28" t="s">
        <v>386</v>
      </c>
      <c r="T7609" s="5">
        <v>2011</v>
      </c>
      <c r="U7609" s="233">
        <v>40845</v>
      </c>
      <c r="V7609" s="233" t="str">
        <f t="shared" si="241"/>
        <v>1029</v>
      </c>
      <c r="W7609" s="4">
        <f t="shared" si="242"/>
        <v>2011</v>
      </c>
    </row>
    <row r="7610" spans="19:23" x14ac:dyDescent="0.2">
      <c r="S7610" s="28" t="s">
        <v>387</v>
      </c>
      <c r="T7610" s="5">
        <v>2011</v>
      </c>
      <c r="U7610" s="233">
        <v>40846</v>
      </c>
      <c r="V7610" s="233" t="str">
        <f t="shared" si="241"/>
        <v>1030</v>
      </c>
      <c r="W7610" s="4">
        <f t="shared" si="242"/>
        <v>2011</v>
      </c>
    </row>
    <row r="7611" spans="19:23" x14ac:dyDescent="0.2">
      <c r="S7611" s="28" t="s">
        <v>388</v>
      </c>
      <c r="T7611" s="5">
        <v>2011</v>
      </c>
      <c r="U7611" s="233">
        <v>40847</v>
      </c>
      <c r="V7611" s="233" t="str">
        <f t="shared" si="241"/>
        <v>1031</v>
      </c>
      <c r="W7611" s="4">
        <f t="shared" si="242"/>
        <v>2011</v>
      </c>
    </row>
    <row r="7612" spans="19:23" x14ac:dyDescent="0.2">
      <c r="S7612" s="28" t="s">
        <v>389</v>
      </c>
      <c r="T7612" s="5">
        <v>2011</v>
      </c>
      <c r="U7612" s="233">
        <v>40848</v>
      </c>
      <c r="V7612" s="233" t="str">
        <f t="shared" si="241"/>
        <v>1101</v>
      </c>
      <c r="W7612" s="4">
        <f t="shared" si="242"/>
        <v>2011</v>
      </c>
    </row>
    <row r="7613" spans="19:23" x14ac:dyDescent="0.2">
      <c r="S7613" s="28" t="s">
        <v>390</v>
      </c>
      <c r="T7613" s="5">
        <v>2011</v>
      </c>
      <c r="U7613" s="233">
        <v>40849</v>
      </c>
      <c r="V7613" s="233" t="str">
        <f t="shared" si="241"/>
        <v>1102</v>
      </c>
      <c r="W7613" s="4">
        <f t="shared" si="242"/>
        <v>2011</v>
      </c>
    </row>
    <row r="7614" spans="19:23" x14ac:dyDescent="0.2">
      <c r="S7614" s="28" t="s">
        <v>391</v>
      </c>
      <c r="T7614" s="5">
        <v>2011</v>
      </c>
      <c r="U7614" s="233">
        <v>40850</v>
      </c>
      <c r="V7614" s="233" t="str">
        <f t="shared" si="241"/>
        <v>1103</v>
      </c>
      <c r="W7614" s="4">
        <f t="shared" si="242"/>
        <v>2011</v>
      </c>
    </row>
    <row r="7615" spans="19:23" x14ac:dyDescent="0.2">
      <c r="S7615" s="28" t="s">
        <v>392</v>
      </c>
      <c r="T7615" s="5">
        <v>2011</v>
      </c>
      <c r="U7615" s="233">
        <v>40851</v>
      </c>
      <c r="V7615" s="233" t="str">
        <f t="shared" si="241"/>
        <v>1104</v>
      </c>
      <c r="W7615" s="4">
        <f t="shared" si="242"/>
        <v>2011</v>
      </c>
    </row>
    <row r="7616" spans="19:23" x14ac:dyDescent="0.2">
      <c r="S7616" s="28" t="s">
        <v>393</v>
      </c>
      <c r="T7616" s="5">
        <v>2011</v>
      </c>
      <c r="U7616" s="233">
        <v>40852</v>
      </c>
      <c r="V7616" s="233" t="str">
        <f t="shared" si="241"/>
        <v>1105</v>
      </c>
      <c r="W7616" s="4">
        <f t="shared" si="242"/>
        <v>2011</v>
      </c>
    </row>
    <row r="7617" spans="19:23" x14ac:dyDescent="0.2">
      <c r="S7617" s="28" t="s">
        <v>394</v>
      </c>
      <c r="T7617" s="5">
        <v>2011</v>
      </c>
      <c r="U7617" s="233">
        <v>40853</v>
      </c>
      <c r="V7617" s="233" t="str">
        <f t="shared" si="241"/>
        <v>1106</v>
      </c>
      <c r="W7617" s="4">
        <f t="shared" si="242"/>
        <v>2011</v>
      </c>
    </row>
    <row r="7618" spans="19:23" x14ac:dyDescent="0.2">
      <c r="S7618" s="28" t="s">
        <v>395</v>
      </c>
      <c r="T7618" s="5">
        <v>2011</v>
      </c>
      <c r="U7618" s="233">
        <v>40854</v>
      </c>
      <c r="V7618" s="233" t="str">
        <f t="shared" si="241"/>
        <v>1107</v>
      </c>
      <c r="W7618" s="4">
        <f t="shared" si="242"/>
        <v>2011</v>
      </c>
    </row>
    <row r="7619" spans="19:23" x14ac:dyDescent="0.2">
      <c r="S7619" s="28" t="s">
        <v>396</v>
      </c>
      <c r="T7619" s="5">
        <v>2011</v>
      </c>
      <c r="U7619" s="233">
        <v>40855</v>
      </c>
      <c r="V7619" s="233" t="str">
        <f t="shared" si="241"/>
        <v>1108</v>
      </c>
      <c r="W7619" s="4">
        <f t="shared" si="242"/>
        <v>2011</v>
      </c>
    </row>
    <row r="7620" spans="19:23" x14ac:dyDescent="0.2">
      <c r="S7620" s="28" t="s">
        <v>397</v>
      </c>
      <c r="T7620" s="5">
        <v>2011</v>
      </c>
      <c r="U7620" s="233">
        <v>40856</v>
      </c>
      <c r="V7620" s="233" t="str">
        <f t="shared" ref="V7620:V7683" si="243">TEXT(MONTH(U7620),"00") &amp;TEXT(DAY(U7620),"00")</f>
        <v>1109</v>
      </c>
      <c r="W7620" s="4">
        <f t="shared" ref="W7620:W7683" si="244">YEAR(U7620)</f>
        <v>2011</v>
      </c>
    </row>
    <row r="7621" spans="19:23" x14ac:dyDescent="0.2">
      <c r="S7621" s="28" t="s">
        <v>398</v>
      </c>
      <c r="T7621" s="5">
        <v>2011</v>
      </c>
      <c r="U7621" s="233">
        <v>40857</v>
      </c>
      <c r="V7621" s="233" t="str">
        <f t="shared" si="243"/>
        <v>1110</v>
      </c>
      <c r="W7621" s="4">
        <f t="shared" si="244"/>
        <v>2011</v>
      </c>
    </row>
    <row r="7622" spans="19:23" x14ac:dyDescent="0.2">
      <c r="S7622" s="28" t="s">
        <v>399</v>
      </c>
      <c r="T7622" s="5">
        <v>2011</v>
      </c>
      <c r="U7622" s="233">
        <v>40858</v>
      </c>
      <c r="V7622" s="233" t="str">
        <f t="shared" si="243"/>
        <v>1111</v>
      </c>
      <c r="W7622" s="4">
        <f t="shared" si="244"/>
        <v>2011</v>
      </c>
    </row>
    <row r="7623" spans="19:23" x14ac:dyDescent="0.2">
      <c r="S7623" s="28" t="s">
        <v>400</v>
      </c>
      <c r="T7623" s="5">
        <v>2011</v>
      </c>
      <c r="U7623" s="233">
        <v>40859</v>
      </c>
      <c r="V7623" s="233" t="str">
        <f t="shared" si="243"/>
        <v>1112</v>
      </c>
      <c r="W7623" s="4">
        <f t="shared" si="244"/>
        <v>2011</v>
      </c>
    </row>
    <row r="7624" spans="19:23" x14ac:dyDescent="0.2">
      <c r="S7624" s="28" t="s">
        <v>401</v>
      </c>
      <c r="T7624" s="5">
        <v>2011</v>
      </c>
      <c r="U7624" s="233">
        <v>40860</v>
      </c>
      <c r="V7624" s="233" t="str">
        <f t="shared" si="243"/>
        <v>1113</v>
      </c>
      <c r="W7624" s="4">
        <f t="shared" si="244"/>
        <v>2011</v>
      </c>
    </row>
    <row r="7625" spans="19:23" x14ac:dyDescent="0.2">
      <c r="S7625" s="28" t="s">
        <v>402</v>
      </c>
      <c r="T7625" s="5">
        <v>2011</v>
      </c>
      <c r="U7625" s="233">
        <v>40861</v>
      </c>
      <c r="V7625" s="233" t="str">
        <f t="shared" si="243"/>
        <v>1114</v>
      </c>
      <c r="W7625" s="4">
        <f t="shared" si="244"/>
        <v>2011</v>
      </c>
    </row>
    <row r="7626" spans="19:23" x14ac:dyDescent="0.2">
      <c r="S7626" s="28" t="s">
        <v>403</v>
      </c>
      <c r="T7626" s="5">
        <v>2011</v>
      </c>
      <c r="U7626" s="233">
        <v>40862</v>
      </c>
      <c r="V7626" s="233" t="str">
        <f t="shared" si="243"/>
        <v>1115</v>
      </c>
      <c r="W7626" s="4">
        <f t="shared" si="244"/>
        <v>2011</v>
      </c>
    </row>
    <row r="7627" spans="19:23" x14ac:dyDescent="0.2">
      <c r="S7627" s="28" t="s">
        <v>404</v>
      </c>
      <c r="T7627" s="5">
        <v>2011</v>
      </c>
      <c r="U7627" s="233">
        <v>40863</v>
      </c>
      <c r="V7627" s="233" t="str">
        <f t="shared" si="243"/>
        <v>1116</v>
      </c>
      <c r="W7627" s="4">
        <f t="shared" si="244"/>
        <v>2011</v>
      </c>
    </row>
    <row r="7628" spans="19:23" x14ac:dyDescent="0.2">
      <c r="S7628" s="28" t="s">
        <v>405</v>
      </c>
      <c r="T7628" s="5">
        <v>2011</v>
      </c>
      <c r="U7628" s="233">
        <v>40864</v>
      </c>
      <c r="V7628" s="233" t="str">
        <f t="shared" si="243"/>
        <v>1117</v>
      </c>
      <c r="W7628" s="4">
        <f t="shared" si="244"/>
        <v>2011</v>
      </c>
    </row>
    <row r="7629" spans="19:23" x14ac:dyDescent="0.2">
      <c r="S7629" s="28" t="s">
        <v>406</v>
      </c>
      <c r="T7629" s="5">
        <v>2011</v>
      </c>
      <c r="U7629" s="233">
        <v>40865</v>
      </c>
      <c r="V7629" s="233" t="str">
        <f t="shared" si="243"/>
        <v>1118</v>
      </c>
      <c r="W7629" s="4">
        <f t="shared" si="244"/>
        <v>2011</v>
      </c>
    </row>
    <row r="7630" spans="19:23" x14ac:dyDescent="0.2">
      <c r="S7630" s="28" t="s">
        <v>407</v>
      </c>
      <c r="T7630" s="5">
        <v>2011</v>
      </c>
      <c r="U7630" s="233">
        <v>40866</v>
      </c>
      <c r="V7630" s="233" t="str">
        <f t="shared" si="243"/>
        <v>1119</v>
      </c>
      <c r="W7630" s="4">
        <f t="shared" si="244"/>
        <v>2011</v>
      </c>
    </row>
    <row r="7631" spans="19:23" x14ac:dyDescent="0.2">
      <c r="S7631" s="28" t="s">
        <v>408</v>
      </c>
      <c r="T7631" s="5">
        <v>2011</v>
      </c>
      <c r="U7631" s="233">
        <v>40867</v>
      </c>
      <c r="V7631" s="233" t="str">
        <f t="shared" si="243"/>
        <v>1120</v>
      </c>
      <c r="W7631" s="4">
        <f t="shared" si="244"/>
        <v>2011</v>
      </c>
    </row>
    <row r="7632" spans="19:23" x14ac:dyDescent="0.2">
      <c r="S7632" s="28" t="s">
        <v>409</v>
      </c>
      <c r="T7632" s="5">
        <v>2011</v>
      </c>
      <c r="U7632" s="233">
        <v>40868</v>
      </c>
      <c r="V7632" s="233" t="str">
        <f t="shared" si="243"/>
        <v>1121</v>
      </c>
      <c r="W7632" s="4">
        <f t="shared" si="244"/>
        <v>2011</v>
      </c>
    </row>
    <row r="7633" spans="19:23" x14ac:dyDescent="0.2">
      <c r="S7633" s="28" t="s">
        <v>410</v>
      </c>
      <c r="T7633" s="5">
        <v>2011</v>
      </c>
      <c r="U7633" s="233">
        <v>40869</v>
      </c>
      <c r="V7633" s="233" t="str">
        <f t="shared" si="243"/>
        <v>1122</v>
      </c>
      <c r="W7633" s="4">
        <f t="shared" si="244"/>
        <v>2011</v>
      </c>
    </row>
    <row r="7634" spans="19:23" x14ac:dyDescent="0.2">
      <c r="S7634" s="28" t="s">
        <v>411</v>
      </c>
      <c r="T7634" s="5">
        <v>2011</v>
      </c>
      <c r="U7634" s="233">
        <v>40870</v>
      </c>
      <c r="V7634" s="233" t="str">
        <f t="shared" si="243"/>
        <v>1123</v>
      </c>
      <c r="W7634" s="4">
        <f t="shared" si="244"/>
        <v>2011</v>
      </c>
    </row>
    <row r="7635" spans="19:23" x14ac:dyDescent="0.2">
      <c r="S7635" s="28" t="s">
        <v>412</v>
      </c>
      <c r="T7635" s="5">
        <v>2011</v>
      </c>
      <c r="U7635" s="233">
        <v>40871</v>
      </c>
      <c r="V7635" s="233" t="str">
        <f t="shared" si="243"/>
        <v>1124</v>
      </c>
      <c r="W7635" s="4">
        <f t="shared" si="244"/>
        <v>2011</v>
      </c>
    </row>
    <row r="7636" spans="19:23" x14ac:dyDescent="0.2">
      <c r="S7636" s="28" t="s">
        <v>413</v>
      </c>
      <c r="T7636" s="5">
        <v>2011</v>
      </c>
      <c r="U7636" s="233">
        <v>40872</v>
      </c>
      <c r="V7636" s="233" t="str">
        <f t="shared" si="243"/>
        <v>1125</v>
      </c>
      <c r="W7636" s="4">
        <f t="shared" si="244"/>
        <v>2011</v>
      </c>
    </row>
    <row r="7637" spans="19:23" x14ac:dyDescent="0.2">
      <c r="S7637" s="28" t="s">
        <v>414</v>
      </c>
      <c r="T7637" s="5">
        <v>2011</v>
      </c>
      <c r="U7637" s="233">
        <v>40873</v>
      </c>
      <c r="V7637" s="233" t="str">
        <f t="shared" si="243"/>
        <v>1126</v>
      </c>
      <c r="W7637" s="4">
        <f t="shared" si="244"/>
        <v>2011</v>
      </c>
    </row>
    <row r="7638" spans="19:23" x14ac:dyDescent="0.2">
      <c r="S7638" s="28" t="s">
        <v>415</v>
      </c>
      <c r="T7638" s="5">
        <v>2011</v>
      </c>
      <c r="U7638" s="233">
        <v>40874</v>
      </c>
      <c r="V7638" s="233" t="str">
        <f t="shared" si="243"/>
        <v>1127</v>
      </c>
      <c r="W7638" s="4">
        <f t="shared" si="244"/>
        <v>2011</v>
      </c>
    </row>
    <row r="7639" spans="19:23" x14ac:dyDescent="0.2">
      <c r="S7639" s="28" t="s">
        <v>416</v>
      </c>
      <c r="T7639" s="5">
        <v>2011</v>
      </c>
      <c r="U7639" s="233">
        <v>40875</v>
      </c>
      <c r="V7639" s="233" t="str">
        <f t="shared" si="243"/>
        <v>1128</v>
      </c>
      <c r="W7639" s="4">
        <f t="shared" si="244"/>
        <v>2011</v>
      </c>
    </row>
    <row r="7640" spans="19:23" x14ac:dyDescent="0.2">
      <c r="S7640" s="28" t="s">
        <v>417</v>
      </c>
      <c r="T7640" s="5">
        <v>2011</v>
      </c>
      <c r="U7640" s="233">
        <v>40876</v>
      </c>
      <c r="V7640" s="233" t="str">
        <f t="shared" si="243"/>
        <v>1129</v>
      </c>
      <c r="W7640" s="4">
        <f t="shared" si="244"/>
        <v>2011</v>
      </c>
    </row>
    <row r="7641" spans="19:23" x14ac:dyDescent="0.2">
      <c r="S7641" s="28" t="s">
        <v>418</v>
      </c>
      <c r="T7641" s="5">
        <v>2011</v>
      </c>
      <c r="U7641" s="233">
        <v>40877</v>
      </c>
      <c r="V7641" s="233" t="str">
        <f t="shared" si="243"/>
        <v>1130</v>
      </c>
      <c r="W7641" s="4">
        <f t="shared" si="244"/>
        <v>2011</v>
      </c>
    </row>
    <row r="7642" spans="19:23" x14ac:dyDescent="0.2">
      <c r="S7642" s="28" t="s">
        <v>419</v>
      </c>
      <c r="T7642" s="5">
        <v>2011</v>
      </c>
      <c r="U7642" s="233">
        <v>40878</v>
      </c>
      <c r="V7642" s="233" t="str">
        <f t="shared" si="243"/>
        <v>1201</v>
      </c>
      <c r="W7642" s="4">
        <f t="shared" si="244"/>
        <v>2011</v>
      </c>
    </row>
    <row r="7643" spans="19:23" x14ac:dyDescent="0.2">
      <c r="S7643" s="28" t="s">
        <v>420</v>
      </c>
      <c r="T7643" s="5">
        <v>2011</v>
      </c>
      <c r="U7643" s="233">
        <v>40879</v>
      </c>
      <c r="V7643" s="233" t="str">
        <f t="shared" si="243"/>
        <v>1202</v>
      </c>
      <c r="W7643" s="4">
        <f t="shared" si="244"/>
        <v>2011</v>
      </c>
    </row>
    <row r="7644" spans="19:23" x14ac:dyDescent="0.2">
      <c r="S7644" s="28" t="s">
        <v>421</v>
      </c>
      <c r="T7644" s="5">
        <v>2011</v>
      </c>
      <c r="U7644" s="233">
        <v>40880</v>
      </c>
      <c r="V7644" s="233" t="str">
        <f t="shared" si="243"/>
        <v>1203</v>
      </c>
      <c r="W7644" s="4">
        <f t="shared" si="244"/>
        <v>2011</v>
      </c>
    </row>
    <row r="7645" spans="19:23" x14ac:dyDescent="0.2">
      <c r="S7645" s="28" t="s">
        <v>422</v>
      </c>
      <c r="T7645" s="5">
        <v>2011</v>
      </c>
      <c r="U7645" s="233">
        <v>40881</v>
      </c>
      <c r="V7645" s="233" t="str">
        <f t="shared" si="243"/>
        <v>1204</v>
      </c>
      <c r="W7645" s="4">
        <f t="shared" si="244"/>
        <v>2011</v>
      </c>
    </row>
    <row r="7646" spans="19:23" x14ac:dyDescent="0.2">
      <c r="S7646" s="28" t="s">
        <v>423</v>
      </c>
      <c r="T7646" s="5">
        <v>2011</v>
      </c>
      <c r="U7646" s="233">
        <v>40882</v>
      </c>
      <c r="V7646" s="233" t="str">
        <f t="shared" si="243"/>
        <v>1205</v>
      </c>
      <c r="W7646" s="4">
        <f t="shared" si="244"/>
        <v>2011</v>
      </c>
    </row>
    <row r="7647" spans="19:23" x14ac:dyDescent="0.2">
      <c r="S7647" s="28" t="s">
        <v>424</v>
      </c>
      <c r="T7647" s="5">
        <v>2011</v>
      </c>
      <c r="U7647" s="233">
        <v>40883</v>
      </c>
      <c r="V7647" s="233" t="str">
        <f t="shared" si="243"/>
        <v>1206</v>
      </c>
      <c r="W7647" s="4">
        <f t="shared" si="244"/>
        <v>2011</v>
      </c>
    </row>
    <row r="7648" spans="19:23" x14ac:dyDescent="0.2">
      <c r="S7648" s="28" t="s">
        <v>425</v>
      </c>
      <c r="T7648" s="5">
        <v>2011</v>
      </c>
      <c r="U7648" s="233">
        <v>40884</v>
      </c>
      <c r="V7648" s="233" t="str">
        <f t="shared" si="243"/>
        <v>1207</v>
      </c>
      <c r="W7648" s="4">
        <f t="shared" si="244"/>
        <v>2011</v>
      </c>
    </row>
    <row r="7649" spans="19:23" x14ac:dyDescent="0.2">
      <c r="S7649" s="28" t="s">
        <v>426</v>
      </c>
      <c r="T7649" s="5">
        <v>2011</v>
      </c>
      <c r="U7649" s="233">
        <v>40885</v>
      </c>
      <c r="V7649" s="233" t="str">
        <f t="shared" si="243"/>
        <v>1208</v>
      </c>
      <c r="W7649" s="4">
        <f t="shared" si="244"/>
        <v>2011</v>
      </c>
    </row>
    <row r="7650" spans="19:23" x14ac:dyDescent="0.2">
      <c r="S7650" s="28" t="s">
        <v>427</v>
      </c>
      <c r="T7650" s="5">
        <v>2011</v>
      </c>
      <c r="U7650" s="233">
        <v>40886</v>
      </c>
      <c r="V7650" s="233" t="str">
        <f t="shared" si="243"/>
        <v>1209</v>
      </c>
      <c r="W7650" s="4">
        <f t="shared" si="244"/>
        <v>2011</v>
      </c>
    </row>
    <row r="7651" spans="19:23" x14ac:dyDescent="0.2">
      <c r="S7651" s="28" t="s">
        <v>428</v>
      </c>
      <c r="T7651" s="5">
        <v>2011</v>
      </c>
      <c r="U7651" s="233">
        <v>40887</v>
      </c>
      <c r="V7651" s="233" t="str">
        <f t="shared" si="243"/>
        <v>1210</v>
      </c>
      <c r="W7651" s="4">
        <f t="shared" si="244"/>
        <v>2011</v>
      </c>
    </row>
    <row r="7652" spans="19:23" x14ac:dyDescent="0.2">
      <c r="S7652" s="28" t="s">
        <v>429</v>
      </c>
      <c r="T7652" s="5">
        <v>2011</v>
      </c>
      <c r="U7652" s="233">
        <v>40888</v>
      </c>
      <c r="V7652" s="233" t="str">
        <f t="shared" si="243"/>
        <v>1211</v>
      </c>
      <c r="W7652" s="4">
        <f t="shared" si="244"/>
        <v>2011</v>
      </c>
    </row>
    <row r="7653" spans="19:23" x14ac:dyDescent="0.2">
      <c r="S7653" s="28" t="s">
        <v>430</v>
      </c>
      <c r="T7653" s="5">
        <v>2011</v>
      </c>
      <c r="U7653" s="233">
        <v>40889</v>
      </c>
      <c r="V7653" s="233" t="str">
        <f t="shared" si="243"/>
        <v>1212</v>
      </c>
      <c r="W7653" s="4">
        <f t="shared" si="244"/>
        <v>2011</v>
      </c>
    </row>
    <row r="7654" spans="19:23" x14ac:dyDescent="0.2">
      <c r="S7654" s="28" t="s">
        <v>431</v>
      </c>
      <c r="T7654" s="5">
        <v>2011</v>
      </c>
      <c r="U7654" s="233">
        <v>40890</v>
      </c>
      <c r="V7654" s="233" t="str">
        <f t="shared" si="243"/>
        <v>1213</v>
      </c>
      <c r="W7654" s="4">
        <f t="shared" si="244"/>
        <v>2011</v>
      </c>
    </row>
    <row r="7655" spans="19:23" x14ac:dyDescent="0.2">
      <c r="S7655" s="28" t="s">
        <v>432</v>
      </c>
      <c r="T7655" s="5">
        <v>2011</v>
      </c>
      <c r="U7655" s="233">
        <v>40891</v>
      </c>
      <c r="V7655" s="233" t="str">
        <f t="shared" si="243"/>
        <v>1214</v>
      </c>
      <c r="W7655" s="4">
        <f t="shared" si="244"/>
        <v>2011</v>
      </c>
    </row>
    <row r="7656" spans="19:23" x14ac:dyDescent="0.2">
      <c r="S7656" s="28" t="s">
        <v>433</v>
      </c>
      <c r="T7656" s="5">
        <v>2011</v>
      </c>
      <c r="U7656" s="233">
        <v>40892</v>
      </c>
      <c r="V7656" s="233" t="str">
        <f t="shared" si="243"/>
        <v>1215</v>
      </c>
      <c r="W7656" s="4">
        <f t="shared" si="244"/>
        <v>2011</v>
      </c>
    </row>
    <row r="7657" spans="19:23" x14ac:dyDescent="0.2">
      <c r="S7657" s="28" t="s">
        <v>434</v>
      </c>
      <c r="T7657" s="5">
        <v>2011</v>
      </c>
      <c r="U7657" s="233">
        <v>40893</v>
      </c>
      <c r="V7657" s="233" t="str">
        <f t="shared" si="243"/>
        <v>1216</v>
      </c>
      <c r="W7657" s="4">
        <f t="shared" si="244"/>
        <v>2011</v>
      </c>
    </row>
    <row r="7658" spans="19:23" x14ac:dyDescent="0.2">
      <c r="S7658" s="28" t="s">
        <v>435</v>
      </c>
      <c r="T7658" s="5">
        <v>2011</v>
      </c>
      <c r="U7658" s="233">
        <v>40894</v>
      </c>
      <c r="V7658" s="233" t="str">
        <f t="shared" si="243"/>
        <v>1217</v>
      </c>
      <c r="W7658" s="4">
        <f t="shared" si="244"/>
        <v>2011</v>
      </c>
    </row>
    <row r="7659" spans="19:23" x14ac:dyDescent="0.2">
      <c r="S7659" s="28" t="s">
        <v>436</v>
      </c>
      <c r="T7659" s="5">
        <v>2011</v>
      </c>
      <c r="U7659" s="233">
        <v>40895</v>
      </c>
      <c r="V7659" s="233" t="str">
        <f t="shared" si="243"/>
        <v>1218</v>
      </c>
      <c r="W7659" s="4">
        <f t="shared" si="244"/>
        <v>2011</v>
      </c>
    </row>
    <row r="7660" spans="19:23" x14ac:dyDescent="0.2">
      <c r="S7660" s="28" t="s">
        <v>437</v>
      </c>
      <c r="T7660" s="5">
        <v>2011</v>
      </c>
      <c r="U7660" s="233">
        <v>40896</v>
      </c>
      <c r="V7660" s="233" t="str">
        <f t="shared" si="243"/>
        <v>1219</v>
      </c>
      <c r="W7660" s="4">
        <f t="shared" si="244"/>
        <v>2011</v>
      </c>
    </row>
    <row r="7661" spans="19:23" x14ac:dyDescent="0.2">
      <c r="S7661" s="28" t="s">
        <v>438</v>
      </c>
      <c r="T7661" s="5">
        <v>2011</v>
      </c>
      <c r="U7661" s="233">
        <v>40897</v>
      </c>
      <c r="V7661" s="233" t="str">
        <f t="shared" si="243"/>
        <v>1220</v>
      </c>
      <c r="W7661" s="4">
        <f t="shared" si="244"/>
        <v>2011</v>
      </c>
    </row>
    <row r="7662" spans="19:23" x14ac:dyDescent="0.2">
      <c r="S7662" s="28" t="s">
        <v>439</v>
      </c>
      <c r="T7662" s="5">
        <v>2011</v>
      </c>
      <c r="U7662" s="233">
        <v>40898</v>
      </c>
      <c r="V7662" s="233" t="str">
        <f t="shared" si="243"/>
        <v>1221</v>
      </c>
      <c r="W7662" s="4">
        <f t="shared" si="244"/>
        <v>2011</v>
      </c>
    </row>
    <row r="7663" spans="19:23" x14ac:dyDescent="0.2">
      <c r="S7663" s="28" t="s">
        <v>440</v>
      </c>
      <c r="T7663" s="5">
        <v>2011</v>
      </c>
      <c r="U7663" s="233">
        <v>40899</v>
      </c>
      <c r="V7663" s="233" t="str">
        <f t="shared" si="243"/>
        <v>1222</v>
      </c>
      <c r="W7663" s="4">
        <f t="shared" si="244"/>
        <v>2011</v>
      </c>
    </row>
    <row r="7664" spans="19:23" x14ac:dyDescent="0.2">
      <c r="S7664" s="28" t="s">
        <v>441</v>
      </c>
      <c r="T7664" s="5">
        <v>2011</v>
      </c>
      <c r="U7664" s="233">
        <v>40900</v>
      </c>
      <c r="V7664" s="233" t="str">
        <f t="shared" si="243"/>
        <v>1223</v>
      </c>
      <c r="W7664" s="4">
        <f t="shared" si="244"/>
        <v>2011</v>
      </c>
    </row>
    <row r="7665" spans="19:23" x14ac:dyDescent="0.2">
      <c r="S7665" s="28" t="s">
        <v>442</v>
      </c>
      <c r="T7665" s="5">
        <v>2011</v>
      </c>
      <c r="U7665" s="233">
        <v>40901</v>
      </c>
      <c r="V7665" s="233" t="str">
        <f t="shared" si="243"/>
        <v>1224</v>
      </c>
      <c r="W7665" s="4">
        <f t="shared" si="244"/>
        <v>2011</v>
      </c>
    </row>
    <row r="7666" spans="19:23" x14ac:dyDescent="0.2">
      <c r="S7666" s="28" t="s">
        <v>443</v>
      </c>
      <c r="T7666" s="5">
        <v>2011</v>
      </c>
      <c r="U7666" s="233">
        <v>40902</v>
      </c>
      <c r="V7666" s="233" t="str">
        <f t="shared" si="243"/>
        <v>1225</v>
      </c>
      <c r="W7666" s="4">
        <f t="shared" si="244"/>
        <v>2011</v>
      </c>
    </row>
    <row r="7667" spans="19:23" x14ac:dyDescent="0.2">
      <c r="S7667" s="28" t="s">
        <v>444</v>
      </c>
      <c r="T7667" s="5">
        <v>2011</v>
      </c>
      <c r="U7667" s="233">
        <v>40903</v>
      </c>
      <c r="V7667" s="233" t="str">
        <f t="shared" si="243"/>
        <v>1226</v>
      </c>
      <c r="W7667" s="4">
        <f t="shared" si="244"/>
        <v>2011</v>
      </c>
    </row>
    <row r="7668" spans="19:23" x14ac:dyDescent="0.2">
      <c r="S7668" s="28" t="s">
        <v>445</v>
      </c>
      <c r="T7668" s="5">
        <v>2011</v>
      </c>
      <c r="U7668" s="233">
        <v>40904</v>
      </c>
      <c r="V7668" s="233" t="str">
        <f t="shared" si="243"/>
        <v>1227</v>
      </c>
      <c r="W7668" s="4">
        <f t="shared" si="244"/>
        <v>2011</v>
      </c>
    </row>
    <row r="7669" spans="19:23" x14ac:dyDescent="0.2">
      <c r="S7669" s="28" t="s">
        <v>446</v>
      </c>
      <c r="T7669" s="5">
        <v>2011</v>
      </c>
      <c r="U7669" s="233">
        <v>40905</v>
      </c>
      <c r="V7669" s="233" t="str">
        <f t="shared" si="243"/>
        <v>1228</v>
      </c>
      <c r="W7669" s="4">
        <f t="shared" si="244"/>
        <v>2011</v>
      </c>
    </row>
    <row r="7670" spans="19:23" x14ac:dyDescent="0.2">
      <c r="S7670" s="28" t="s">
        <v>447</v>
      </c>
      <c r="T7670" s="5">
        <v>2011</v>
      </c>
      <c r="U7670" s="233">
        <v>40906</v>
      </c>
      <c r="V7670" s="233" t="str">
        <f t="shared" si="243"/>
        <v>1229</v>
      </c>
      <c r="W7670" s="4">
        <f t="shared" si="244"/>
        <v>2011</v>
      </c>
    </row>
    <row r="7671" spans="19:23" x14ac:dyDescent="0.2">
      <c r="S7671" s="28" t="s">
        <v>448</v>
      </c>
      <c r="T7671" s="5">
        <v>2011</v>
      </c>
      <c r="U7671" s="233">
        <v>40907</v>
      </c>
      <c r="V7671" s="233" t="str">
        <f t="shared" si="243"/>
        <v>1230</v>
      </c>
      <c r="W7671" s="4">
        <f t="shared" si="244"/>
        <v>2011</v>
      </c>
    </row>
    <row r="7672" spans="19:23" x14ac:dyDescent="0.2">
      <c r="S7672" s="28" t="s">
        <v>449</v>
      </c>
      <c r="T7672" s="5">
        <v>2011</v>
      </c>
      <c r="U7672" s="233">
        <v>40908</v>
      </c>
      <c r="V7672" s="233" t="str">
        <f t="shared" si="243"/>
        <v>1231</v>
      </c>
      <c r="W7672" s="4">
        <f t="shared" si="244"/>
        <v>2011</v>
      </c>
    </row>
    <row r="7673" spans="19:23" x14ac:dyDescent="0.2">
      <c r="S7673" s="28" t="s">
        <v>450</v>
      </c>
      <c r="T7673" s="5">
        <v>2012</v>
      </c>
      <c r="U7673" s="233">
        <v>40909</v>
      </c>
      <c r="V7673" s="233" t="str">
        <f t="shared" si="243"/>
        <v>0101</v>
      </c>
      <c r="W7673" s="4">
        <f t="shared" si="244"/>
        <v>2012</v>
      </c>
    </row>
    <row r="7674" spans="19:23" x14ac:dyDescent="0.2">
      <c r="S7674" s="28" t="s">
        <v>90</v>
      </c>
      <c r="T7674" s="5">
        <v>2012</v>
      </c>
      <c r="U7674" s="233">
        <v>40910</v>
      </c>
      <c r="V7674" s="233" t="str">
        <f t="shared" si="243"/>
        <v>0102</v>
      </c>
      <c r="W7674" s="4">
        <f t="shared" si="244"/>
        <v>2012</v>
      </c>
    </row>
    <row r="7675" spans="19:23" x14ac:dyDescent="0.2">
      <c r="S7675" s="28" t="s">
        <v>91</v>
      </c>
      <c r="T7675" s="5">
        <v>2012</v>
      </c>
      <c r="U7675" s="233">
        <v>40911</v>
      </c>
      <c r="V7675" s="233" t="str">
        <f t="shared" si="243"/>
        <v>0103</v>
      </c>
      <c r="W7675" s="4">
        <f t="shared" si="244"/>
        <v>2012</v>
      </c>
    </row>
    <row r="7676" spans="19:23" x14ac:dyDescent="0.2">
      <c r="S7676" s="28" t="s">
        <v>92</v>
      </c>
      <c r="T7676" s="5">
        <v>2012</v>
      </c>
      <c r="U7676" s="233">
        <v>40912</v>
      </c>
      <c r="V7676" s="233" t="str">
        <f t="shared" si="243"/>
        <v>0104</v>
      </c>
      <c r="W7676" s="4">
        <f t="shared" si="244"/>
        <v>2012</v>
      </c>
    </row>
    <row r="7677" spans="19:23" x14ac:dyDescent="0.2">
      <c r="S7677" s="28" t="s">
        <v>93</v>
      </c>
      <c r="T7677" s="5">
        <v>2012</v>
      </c>
      <c r="U7677" s="233">
        <v>40913</v>
      </c>
      <c r="V7677" s="233" t="str">
        <f t="shared" si="243"/>
        <v>0105</v>
      </c>
      <c r="W7677" s="4">
        <f t="shared" si="244"/>
        <v>2012</v>
      </c>
    </row>
    <row r="7678" spans="19:23" x14ac:dyDescent="0.2">
      <c r="S7678" s="28" t="s">
        <v>94</v>
      </c>
      <c r="T7678" s="5">
        <v>2012</v>
      </c>
      <c r="U7678" s="233">
        <v>40914</v>
      </c>
      <c r="V7678" s="233" t="str">
        <f t="shared" si="243"/>
        <v>0106</v>
      </c>
      <c r="W7678" s="4">
        <f t="shared" si="244"/>
        <v>2012</v>
      </c>
    </row>
    <row r="7679" spans="19:23" x14ac:dyDescent="0.2">
      <c r="S7679" s="28" t="s">
        <v>95</v>
      </c>
      <c r="T7679" s="5">
        <v>2012</v>
      </c>
      <c r="U7679" s="233">
        <v>40915</v>
      </c>
      <c r="V7679" s="233" t="str">
        <f t="shared" si="243"/>
        <v>0107</v>
      </c>
      <c r="W7679" s="4">
        <f t="shared" si="244"/>
        <v>2012</v>
      </c>
    </row>
    <row r="7680" spans="19:23" x14ac:dyDescent="0.2">
      <c r="S7680" s="28" t="s">
        <v>96</v>
      </c>
      <c r="T7680" s="5">
        <v>2012</v>
      </c>
      <c r="U7680" s="233">
        <v>40916</v>
      </c>
      <c r="V7680" s="233" t="str">
        <f t="shared" si="243"/>
        <v>0108</v>
      </c>
      <c r="W7680" s="4">
        <f t="shared" si="244"/>
        <v>2012</v>
      </c>
    </row>
    <row r="7681" spans="19:23" x14ac:dyDescent="0.2">
      <c r="S7681" s="28" t="s">
        <v>97</v>
      </c>
      <c r="T7681" s="5">
        <v>2012</v>
      </c>
      <c r="U7681" s="233">
        <v>40917</v>
      </c>
      <c r="V7681" s="233" t="str">
        <f t="shared" si="243"/>
        <v>0109</v>
      </c>
      <c r="W7681" s="4">
        <f t="shared" si="244"/>
        <v>2012</v>
      </c>
    </row>
    <row r="7682" spans="19:23" x14ac:dyDescent="0.2">
      <c r="S7682" s="28" t="s">
        <v>98</v>
      </c>
      <c r="T7682" s="5">
        <v>2012</v>
      </c>
      <c r="U7682" s="233">
        <v>40918</v>
      </c>
      <c r="V7682" s="233" t="str">
        <f t="shared" si="243"/>
        <v>0110</v>
      </c>
      <c r="W7682" s="4">
        <f t="shared" si="244"/>
        <v>2012</v>
      </c>
    </row>
    <row r="7683" spans="19:23" x14ac:dyDescent="0.2">
      <c r="S7683" s="28" t="s">
        <v>99</v>
      </c>
      <c r="T7683" s="5">
        <v>2012</v>
      </c>
      <c r="U7683" s="233">
        <v>40919</v>
      </c>
      <c r="V7683" s="233" t="str">
        <f t="shared" si="243"/>
        <v>0111</v>
      </c>
      <c r="W7683" s="4">
        <f t="shared" si="244"/>
        <v>2012</v>
      </c>
    </row>
    <row r="7684" spans="19:23" x14ac:dyDescent="0.2">
      <c r="S7684" s="28" t="s">
        <v>100</v>
      </c>
      <c r="T7684" s="5">
        <v>2012</v>
      </c>
      <c r="U7684" s="233">
        <v>40920</v>
      </c>
      <c r="V7684" s="233" t="str">
        <f t="shared" ref="V7684:V7747" si="245">TEXT(MONTH(U7684),"00") &amp;TEXT(DAY(U7684),"00")</f>
        <v>0112</v>
      </c>
      <c r="W7684" s="4">
        <f t="shared" ref="W7684:W7747" si="246">YEAR(U7684)</f>
        <v>2012</v>
      </c>
    </row>
    <row r="7685" spans="19:23" x14ac:dyDescent="0.2">
      <c r="S7685" s="28" t="s">
        <v>101</v>
      </c>
      <c r="T7685" s="5">
        <v>2012</v>
      </c>
      <c r="U7685" s="233">
        <v>40921</v>
      </c>
      <c r="V7685" s="233" t="str">
        <f t="shared" si="245"/>
        <v>0113</v>
      </c>
      <c r="W7685" s="4">
        <f t="shared" si="246"/>
        <v>2012</v>
      </c>
    </row>
    <row r="7686" spans="19:23" x14ac:dyDescent="0.2">
      <c r="S7686" s="28" t="s">
        <v>102</v>
      </c>
      <c r="T7686" s="5">
        <v>2012</v>
      </c>
      <c r="U7686" s="233">
        <v>40922</v>
      </c>
      <c r="V7686" s="233" t="str">
        <f t="shared" si="245"/>
        <v>0114</v>
      </c>
      <c r="W7686" s="4">
        <f t="shared" si="246"/>
        <v>2012</v>
      </c>
    </row>
    <row r="7687" spans="19:23" x14ac:dyDescent="0.2">
      <c r="S7687" s="28" t="s">
        <v>103</v>
      </c>
      <c r="T7687" s="5">
        <v>2012</v>
      </c>
      <c r="U7687" s="233">
        <v>40923</v>
      </c>
      <c r="V7687" s="233" t="str">
        <f t="shared" si="245"/>
        <v>0115</v>
      </c>
      <c r="W7687" s="4">
        <f t="shared" si="246"/>
        <v>2012</v>
      </c>
    </row>
    <row r="7688" spans="19:23" x14ac:dyDescent="0.2">
      <c r="S7688" s="28" t="s">
        <v>104</v>
      </c>
      <c r="T7688" s="5">
        <v>2012</v>
      </c>
      <c r="U7688" s="233">
        <v>40924</v>
      </c>
      <c r="V7688" s="233" t="str">
        <f t="shared" si="245"/>
        <v>0116</v>
      </c>
      <c r="W7688" s="4">
        <f t="shared" si="246"/>
        <v>2012</v>
      </c>
    </row>
    <row r="7689" spans="19:23" x14ac:dyDescent="0.2">
      <c r="S7689" s="28" t="s">
        <v>105</v>
      </c>
      <c r="T7689" s="5">
        <v>2012</v>
      </c>
      <c r="U7689" s="233">
        <v>40925</v>
      </c>
      <c r="V7689" s="233" t="str">
        <f t="shared" si="245"/>
        <v>0117</v>
      </c>
      <c r="W7689" s="4">
        <f t="shared" si="246"/>
        <v>2012</v>
      </c>
    </row>
    <row r="7690" spans="19:23" x14ac:dyDescent="0.2">
      <c r="S7690" s="28" t="s">
        <v>106</v>
      </c>
      <c r="T7690" s="5">
        <v>2012</v>
      </c>
      <c r="U7690" s="233">
        <v>40926</v>
      </c>
      <c r="V7690" s="233" t="str">
        <f t="shared" si="245"/>
        <v>0118</v>
      </c>
      <c r="W7690" s="4">
        <f t="shared" si="246"/>
        <v>2012</v>
      </c>
    </row>
    <row r="7691" spans="19:23" x14ac:dyDescent="0.2">
      <c r="S7691" s="28" t="s">
        <v>107</v>
      </c>
      <c r="T7691" s="5">
        <v>2012</v>
      </c>
      <c r="U7691" s="233">
        <v>40927</v>
      </c>
      <c r="V7691" s="233" t="str">
        <f t="shared" si="245"/>
        <v>0119</v>
      </c>
      <c r="W7691" s="4">
        <f t="shared" si="246"/>
        <v>2012</v>
      </c>
    </row>
    <row r="7692" spans="19:23" x14ac:dyDescent="0.2">
      <c r="S7692" s="28" t="s">
        <v>108</v>
      </c>
      <c r="T7692" s="5">
        <v>2012</v>
      </c>
      <c r="U7692" s="233">
        <v>40928</v>
      </c>
      <c r="V7692" s="233" t="str">
        <f t="shared" si="245"/>
        <v>0120</v>
      </c>
      <c r="W7692" s="4">
        <f t="shared" si="246"/>
        <v>2012</v>
      </c>
    </row>
    <row r="7693" spans="19:23" x14ac:dyDescent="0.2">
      <c r="S7693" s="28" t="s">
        <v>109</v>
      </c>
      <c r="T7693" s="5">
        <v>2012</v>
      </c>
      <c r="U7693" s="233">
        <v>40929</v>
      </c>
      <c r="V7693" s="233" t="str">
        <f t="shared" si="245"/>
        <v>0121</v>
      </c>
      <c r="W7693" s="4">
        <f t="shared" si="246"/>
        <v>2012</v>
      </c>
    </row>
    <row r="7694" spans="19:23" x14ac:dyDescent="0.2">
      <c r="S7694" s="28" t="s">
        <v>110</v>
      </c>
      <c r="T7694" s="5">
        <v>2012</v>
      </c>
      <c r="U7694" s="233">
        <v>40930</v>
      </c>
      <c r="V7694" s="233" t="str">
        <f t="shared" si="245"/>
        <v>0122</v>
      </c>
      <c r="W7694" s="4">
        <f t="shared" si="246"/>
        <v>2012</v>
      </c>
    </row>
    <row r="7695" spans="19:23" x14ac:dyDescent="0.2">
      <c r="S7695" s="28" t="s">
        <v>111</v>
      </c>
      <c r="T7695" s="5">
        <v>2012</v>
      </c>
      <c r="U7695" s="233">
        <v>40931</v>
      </c>
      <c r="V7695" s="233" t="str">
        <f t="shared" si="245"/>
        <v>0123</v>
      </c>
      <c r="W7695" s="4">
        <f t="shared" si="246"/>
        <v>2012</v>
      </c>
    </row>
    <row r="7696" spans="19:23" x14ac:dyDescent="0.2">
      <c r="S7696" s="28" t="s">
        <v>112</v>
      </c>
      <c r="T7696" s="5">
        <v>2012</v>
      </c>
      <c r="U7696" s="233">
        <v>40932</v>
      </c>
      <c r="V7696" s="233" t="str">
        <f t="shared" si="245"/>
        <v>0124</v>
      </c>
      <c r="W7696" s="4">
        <f t="shared" si="246"/>
        <v>2012</v>
      </c>
    </row>
    <row r="7697" spans="19:23" x14ac:dyDescent="0.2">
      <c r="S7697" s="28" t="s">
        <v>113</v>
      </c>
      <c r="T7697" s="5">
        <v>2012</v>
      </c>
      <c r="U7697" s="233">
        <v>40933</v>
      </c>
      <c r="V7697" s="233" t="str">
        <f t="shared" si="245"/>
        <v>0125</v>
      </c>
      <c r="W7697" s="4">
        <f t="shared" si="246"/>
        <v>2012</v>
      </c>
    </row>
    <row r="7698" spans="19:23" x14ac:dyDescent="0.2">
      <c r="S7698" s="28" t="s">
        <v>114</v>
      </c>
      <c r="T7698" s="5">
        <v>2012</v>
      </c>
      <c r="U7698" s="233">
        <v>40934</v>
      </c>
      <c r="V7698" s="233" t="str">
        <f t="shared" si="245"/>
        <v>0126</v>
      </c>
      <c r="W7698" s="4">
        <f t="shared" si="246"/>
        <v>2012</v>
      </c>
    </row>
    <row r="7699" spans="19:23" x14ac:dyDescent="0.2">
      <c r="S7699" s="28" t="s">
        <v>115</v>
      </c>
      <c r="T7699" s="5">
        <v>2012</v>
      </c>
      <c r="U7699" s="233">
        <v>40935</v>
      </c>
      <c r="V7699" s="233" t="str">
        <f t="shared" si="245"/>
        <v>0127</v>
      </c>
      <c r="W7699" s="4">
        <f t="shared" si="246"/>
        <v>2012</v>
      </c>
    </row>
    <row r="7700" spans="19:23" x14ac:dyDescent="0.2">
      <c r="S7700" s="28" t="s">
        <v>116</v>
      </c>
      <c r="T7700" s="5">
        <v>2012</v>
      </c>
      <c r="U7700" s="233">
        <v>40936</v>
      </c>
      <c r="V7700" s="233" t="str">
        <f t="shared" si="245"/>
        <v>0128</v>
      </c>
      <c r="W7700" s="4">
        <f t="shared" si="246"/>
        <v>2012</v>
      </c>
    </row>
    <row r="7701" spans="19:23" x14ac:dyDescent="0.2">
      <c r="S7701" s="28" t="s">
        <v>117</v>
      </c>
      <c r="T7701" s="5">
        <v>2012</v>
      </c>
      <c r="U7701" s="233">
        <v>40937</v>
      </c>
      <c r="V7701" s="233" t="str">
        <f t="shared" si="245"/>
        <v>0129</v>
      </c>
      <c r="W7701" s="4">
        <f t="shared" si="246"/>
        <v>2012</v>
      </c>
    </row>
    <row r="7702" spans="19:23" x14ac:dyDescent="0.2">
      <c r="S7702" s="28" t="s">
        <v>118</v>
      </c>
      <c r="T7702" s="5">
        <v>2012</v>
      </c>
      <c r="U7702" s="233">
        <v>40938</v>
      </c>
      <c r="V7702" s="233" t="str">
        <f t="shared" si="245"/>
        <v>0130</v>
      </c>
      <c r="W7702" s="4">
        <f t="shared" si="246"/>
        <v>2012</v>
      </c>
    </row>
    <row r="7703" spans="19:23" x14ac:dyDescent="0.2">
      <c r="S7703" s="28" t="s">
        <v>119</v>
      </c>
      <c r="T7703" s="5">
        <v>2012</v>
      </c>
      <c r="U7703" s="233">
        <v>40939</v>
      </c>
      <c r="V7703" s="233" t="str">
        <f t="shared" si="245"/>
        <v>0131</v>
      </c>
      <c r="W7703" s="4">
        <f t="shared" si="246"/>
        <v>2012</v>
      </c>
    </row>
    <row r="7704" spans="19:23" x14ac:dyDescent="0.2">
      <c r="S7704" s="28" t="s">
        <v>120</v>
      </c>
      <c r="T7704" s="5">
        <v>2012</v>
      </c>
      <c r="U7704" s="233">
        <v>40940</v>
      </c>
      <c r="V7704" s="233" t="str">
        <f t="shared" si="245"/>
        <v>0201</v>
      </c>
      <c r="W7704" s="4">
        <f t="shared" si="246"/>
        <v>2012</v>
      </c>
    </row>
    <row r="7705" spans="19:23" x14ac:dyDescent="0.2">
      <c r="S7705" s="28" t="s">
        <v>121</v>
      </c>
      <c r="T7705" s="5">
        <v>2012</v>
      </c>
      <c r="U7705" s="233">
        <v>40941</v>
      </c>
      <c r="V7705" s="233" t="str">
        <f t="shared" si="245"/>
        <v>0202</v>
      </c>
      <c r="W7705" s="4">
        <f t="shared" si="246"/>
        <v>2012</v>
      </c>
    </row>
    <row r="7706" spans="19:23" x14ac:dyDescent="0.2">
      <c r="S7706" s="28" t="s">
        <v>122</v>
      </c>
      <c r="T7706" s="5">
        <v>2012</v>
      </c>
      <c r="U7706" s="233">
        <v>40942</v>
      </c>
      <c r="V7706" s="233" t="str">
        <f t="shared" si="245"/>
        <v>0203</v>
      </c>
      <c r="W7706" s="4">
        <f t="shared" si="246"/>
        <v>2012</v>
      </c>
    </row>
    <row r="7707" spans="19:23" x14ac:dyDescent="0.2">
      <c r="S7707" s="28" t="s">
        <v>123</v>
      </c>
      <c r="T7707" s="5">
        <v>2012</v>
      </c>
      <c r="U7707" s="233">
        <v>40943</v>
      </c>
      <c r="V7707" s="233" t="str">
        <f t="shared" si="245"/>
        <v>0204</v>
      </c>
      <c r="W7707" s="4">
        <f t="shared" si="246"/>
        <v>2012</v>
      </c>
    </row>
    <row r="7708" spans="19:23" x14ac:dyDescent="0.2">
      <c r="S7708" s="28" t="s">
        <v>124</v>
      </c>
      <c r="T7708" s="5">
        <v>2012</v>
      </c>
      <c r="U7708" s="233">
        <v>40944</v>
      </c>
      <c r="V7708" s="233" t="str">
        <f t="shared" si="245"/>
        <v>0205</v>
      </c>
      <c r="W7708" s="4">
        <f t="shared" si="246"/>
        <v>2012</v>
      </c>
    </row>
    <row r="7709" spans="19:23" x14ac:dyDescent="0.2">
      <c r="S7709" s="28" t="s">
        <v>125</v>
      </c>
      <c r="T7709" s="5">
        <v>2012</v>
      </c>
      <c r="U7709" s="233">
        <v>40945</v>
      </c>
      <c r="V7709" s="233" t="str">
        <f t="shared" si="245"/>
        <v>0206</v>
      </c>
      <c r="W7709" s="4">
        <f t="shared" si="246"/>
        <v>2012</v>
      </c>
    </row>
    <row r="7710" spans="19:23" x14ac:dyDescent="0.2">
      <c r="S7710" s="28" t="s">
        <v>126</v>
      </c>
      <c r="T7710" s="5">
        <v>2012</v>
      </c>
      <c r="U7710" s="233">
        <v>40946</v>
      </c>
      <c r="V7710" s="233" t="str">
        <f t="shared" si="245"/>
        <v>0207</v>
      </c>
      <c r="W7710" s="4">
        <f t="shared" si="246"/>
        <v>2012</v>
      </c>
    </row>
    <row r="7711" spans="19:23" x14ac:dyDescent="0.2">
      <c r="S7711" s="28" t="s">
        <v>86</v>
      </c>
      <c r="T7711" s="5">
        <v>2012</v>
      </c>
      <c r="U7711" s="233">
        <v>40947</v>
      </c>
      <c r="V7711" s="233" t="str">
        <f t="shared" si="245"/>
        <v>0208</v>
      </c>
      <c r="W7711" s="4">
        <f t="shared" si="246"/>
        <v>2012</v>
      </c>
    </row>
    <row r="7712" spans="19:23" x14ac:dyDescent="0.2">
      <c r="S7712" s="28" t="s">
        <v>87</v>
      </c>
      <c r="T7712" s="5">
        <v>2012</v>
      </c>
      <c r="U7712" s="233">
        <v>40948</v>
      </c>
      <c r="V7712" s="233" t="str">
        <f t="shared" si="245"/>
        <v>0209</v>
      </c>
      <c r="W7712" s="4">
        <f t="shared" si="246"/>
        <v>2012</v>
      </c>
    </row>
    <row r="7713" spans="19:23" x14ac:dyDescent="0.2">
      <c r="S7713" s="28" t="s">
        <v>88</v>
      </c>
      <c r="T7713" s="5">
        <v>2012</v>
      </c>
      <c r="U7713" s="233">
        <v>40949</v>
      </c>
      <c r="V7713" s="233" t="str">
        <f t="shared" si="245"/>
        <v>0210</v>
      </c>
      <c r="W7713" s="4">
        <f t="shared" si="246"/>
        <v>2012</v>
      </c>
    </row>
    <row r="7714" spans="19:23" x14ac:dyDescent="0.2">
      <c r="S7714" s="28" t="s">
        <v>89</v>
      </c>
      <c r="T7714" s="5">
        <v>2012</v>
      </c>
      <c r="U7714" s="233">
        <v>40950</v>
      </c>
      <c r="V7714" s="233" t="str">
        <f t="shared" si="245"/>
        <v>0211</v>
      </c>
      <c r="W7714" s="4">
        <f t="shared" si="246"/>
        <v>2012</v>
      </c>
    </row>
    <row r="7715" spans="19:23" x14ac:dyDescent="0.2">
      <c r="S7715" s="28" t="s">
        <v>127</v>
      </c>
      <c r="T7715" s="5">
        <v>2012</v>
      </c>
      <c r="U7715" s="233">
        <v>40951</v>
      </c>
      <c r="V7715" s="233" t="str">
        <f t="shared" si="245"/>
        <v>0212</v>
      </c>
      <c r="W7715" s="4">
        <f t="shared" si="246"/>
        <v>2012</v>
      </c>
    </row>
    <row r="7716" spans="19:23" x14ac:dyDescent="0.2">
      <c r="S7716" s="28" t="s">
        <v>128</v>
      </c>
      <c r="T7716" s="5">
        <v>2012</v>
      </c>
      <c r="U7716" s="233">
        <v>40952</v>
      </c>
      <c r="V7716" s="233" t="str">
        <f t="shared" si="245"/>
        <v>0213</v>
      </c>
      <c r="W7716" s="4">
        <f t="shared" si="246"/>
        <v>2012</v>
      </c>
    </row>
    <row r="7717" spans="19:23" x14ac:dyDescent="0.2">
      <c r="S7717" s="28" t="s">
        <v>129</v>
      </c>
      <c r="T7717" s="5">
        <v>2012</v>
      </c>
      <c r="U7717" s="233">
        <v>40953</v>
      </c>
      <c r="V7717" s="233" t="str">
        <f t="shared" si="245"/>
        <v>0214</v>
      </c>
      <c r="W7717" s="4">
        <f t="shared" si="246"/>
        <v>2012</v>
      </c>
    </row>
    <row r="7718" spans="19:23" x14ac:dyDescent="0.2">
      <c r="S7718" s="28" t="s">
        <v>130</v>
      </c>
      <c r="T7718" s="5">
        <v>2012</v>
      </c>
      <c r="U7718" s="233">
        <v>40954</v>
      </c>
      <c r="V7718" s="233" t="str">
        <f t="shared" si="245"/>
        <v>0215</v>
      </c>
      <c r="W7718" s="4">
        <f t="shared" si="246"/>
        <v>2012</v>
      </c>
    </row>
    <row r="7719" spans="19:23" x14ac:dyDescent="0.2">
      <c r="S7719" s="28" t="s">
        <v>131</v>
      </c>
      <c r="T7719" s="5">
        <v>2012</v>
      </c>
      <c r="U7719" s="233">
        <v>40955</v>
      </c>
      <c r="V7719" s="233" t="str">
        <f t="shared" si="245"/>
        <v>0216</v>
      </c>
      <c r="W7719" s="4">
        <f t="shared" si="246"/>
        <v>2012</v>
      </c>
    </row>
    <row r="7720" spans="19:23" x14ac:dyDescent="0.2">
      <c r="S7720" s="28" t="s">
        <v>132</v>
      </c>
      <c r="T7720" s="5">
        <v>2012</v>
      </c>
      <c r="U7720" s="233">
        <v>40956</v>
      </c>
      <c r="V7720" s="233" t="str">
        <f t="shared" si="245"/>
        <v>0217</v>
      </c>
      <c r="W7720" s="4">
        <f t="shared" si="246"/>
        <v>2012</v>
      </c>
    </row>
    <row r="7721" spans="19:23" x14ac:dyDescent="0.2">
      <c r="S7721" s="28" t="s">
        <v>133</v>
      </c>
      <c r="T7721" s="5">
        <v>2012</v>
      </c>
      <c r="U7721" s="233">
        <v>40957</v>
      </c>
      <c r="V7721" s="233" t="str">
        <f t="shared" si="245"/>
        <v>0218</v>
      </c>
      <c r="W7721" s="4">
        <f t="shared" si="246"/>
        <v>2012</v>
      </c>
    </row>
    <row r="7722" spans="19:23" x14ac:dyDescent="0.2">
      <c r="S7722" s="28" t="s">
        <v>134</v>
      </c>
      <c r="T7722" s="5">
        <v>2012</v>
      </c>
      <c r="U7722" s="233">
        <v>40958</v>
      </c>
      <c r="V7722" s="233" t="str">
        <f t="shared" si="245"/>
        <v>0219</v>
      </c>
      <c r="W7722" s="4">
        <f t="shared" si="246"/>
        <v>2012</v>
      </c>
    </row>
    <row r="7723" spans="19:23" x14ac:dyDescent="0.2">
      <c r="S7723" s="28" t="s">
        <v>135</v>
      </c>
      <c r="T7723" s="5">
        <v>2012</v>
      </c>
      <c r="U7723" s="233">
        <v>40959</v>
      </c>
      <c r="V7723" s="233" t="str">
        <f t="shared" si="245"/>
        <v>0220</v>
      </c>
      <c r="W7723" s="4">
        <f t="shared" si="246"/>
        <v>2012</v>
      </c>
    </row>
    <row r="7724" spans="19:23" x14ac:dyDescent="0.2">
      <c r="S7724" s="28" t="s">
        <v>136</v>
      </c>
      <c r="T7724" s="5">
        <v>2012</v>
      </c>
      <c r="U7724" s="233">
        <v>40960</v>
      </c>
      <c r="V7724" s="233" t="str">
        <f t="shared" si="245"/>
        <v>0221</v>
      </c>
      <c r="W7724" s="4">
        <f t="shared" si="246"/>
        <v>2012</v>
      </c>
    </row>
    <row r="7725" spans="19:23" x14ac:dyDescent="0.2">
      <c r="S7725" s="28" t="s">
        <v>137</v>
      </c>
      <c r="T7725" s="5">
        <v>2012</v>
      </c>
      <c r="U7725" s="233">
        <v>40961</v>
      </c>
      <c r="V7725" s="233" t="str">
        <f t="shared" si="245"/>
        <v>0222</v>
      </c>
      <c r="W7725" s="4">
        <f t="shared" si="246"/>
        <v>2012</v>
      </c>
    </row>
    <row r="7726" spans="19:23" x14ac:dyDescent="0.2">
      <c r="S7726" s="28" t="s">
        <v>138</v>
      </c>
      <c r="T7726" s="5">
        <v>2012</v>
      </c>
      <c r="U7726" s="233">
        <v>40962</v>
      </c>
      <c r="V7726" s="233" t="str">
        <f t="shared" si="245"/>
        <v>0223</v>
      </c>
      <c r="W7726" s="4">
        <f t="shared" si="246"/>
        <v>2012</v>
      </c>
    </row>
    <row r="7727" spans="19:23" x14ac:dyDescent="0.2">
      <c r="S7727" s="28" t="s">
        <v>139</v>
      </c>
      <c r="T7727" s="5">
        <v>2012</v>
      </c>
      <c r="U7727" s="233">
        <v>40963</v>
      </c>
      <c r="V7727" s="233" t="str">
        <f t="shared" si="245"/>
        <v>0224</v>
      </c>
      <c r="W7727" s="4">
        <f t="shared" si="246"/>
        <v>2012</v>
      </c>
    </row>
    <row r="7728" spans="19:23" x14ac:dyDescent="0.2">
      <c r="S7728" s="28" t="s">
        <v>140</v>
      </c>
      <c r="T7728" s="5">
        <v>2012</v>
      </c>
      <c r="U7728" s="233">
        <v>40964</v>
      </c>
      <c r="V7728" s="233" t="str">
        <f t="shared" si="245"/>
        <v>0225</v>
      </c>
      <c r="W7728" s="4">
        <f t="shared" si="246"/>
        <v>2012</v>
      </c>
    </row>
    <row r="7729" spans="19:23" x14ac:dyDescent="0.2">
      <c r="S7729" s="28" t="s">
        <v>141</v>
      </c>
      <c r="T7729" s="5">
        <v>2012</v>
      </c>
      <c r="U7729" s="233">
        <v>40965</v>
      </c>
      <c r="V7729" s="233" t="str">
        <f t="shared" si="245"/>
        <v>0226</v>
      </c>
      <c r="W7729" s="4">
        <f t="shared" si="246"/>
        <v>2012</v>
      </c>
    </row>
    <row r="7730" spans="19:23" x14ac:dyDescent="0.2">
      <c r="S7730" s="28" t="s">
        <v>142</v>
      </c>
      <c r="T7730" s="5">
        <v>2012</v>
      </c>
      <c r="U7730" s="233">
        <v>40966</v>
      </c>
      <c r="V7730" s="233" t="str">
        <f t="shared" si="245"/>
        <v>0227</v>
      </c>
      <c r="W7730" s="4">
        <f t="shared" si="246"/>
        <v>2012</v>
      </c>
    </row>
    <row r="7731" spans="19:23" x14ac:dyDescent="0.2">
      <c r="S7731" s="28" t="s">
        <v>143</v>
      </c>
      <c r="T7731" s="5">
        <v>2012</v>
      </c>
      <c r="U7731" s="233">
        <v>40967</v>
      </c>
      <c r="V7731" s="233" t="str">
        <f t="shared" si="245"/>
        <v>0228</v>
      </c>
      <c r="W7731" s="4">
        <f t="shared" si="246"/>
        <v>2012</v>
      </c>
    </row>
    <row r="7732" spans="19:23" x14ac:dyDescent="0.2">
      <c r="S7732" s="28" t="s">
        <v>451</v>
      </c>
      <c r="T7732" s="5">
        <v>2012</v>
      </c>
      <c r="U7732" s="233">
        <v>40968</v>
      </c>
      <c r="V7732" s="233" t="str">
        <f t="shared" si="245"/>
        <v>0229</v>
      </c>
      <c r="W7732" s="4">
        <f t="shared" si="246"/>
        <v>2012</v>
      </c>
    </row>
    <row r="7733" spans="19:23" x14ac:dyDescent="0.2">
      <c r="S7733" s="28" t="s">
        <v>144</v>
      </c>
      <c r="T7733" s="5">
        <v>2012</v>
      </c>
      <c r="U7733" s="233">
        <v>40969</v>
      </c>
      <c r="V7733" s="233" t="str">
        <f t="shared" si="245"/>
        <v>0301</v>
      </c>
      <c r="W7733" s="4">
        <f t="shared" si="246"/>
        <v>2012</v>
      </c>
    </row>
    <row r="7734" spans="19:23" x14ac:dyDescent="0.2">
      <c r="S7734" s="28" t="s">
        <v>145</v>
      </c>
      <c r="T7734" s="5">
        <v>2012</v>
      </c>
      <c r="U7734" s="233">
        <v>40970</v>
      </c>
      <c r="V7734" s="233" t="str">
        <f t="shared" si="245"/>
        <v>0302</v>
      </c>
      <c r="W7734" s="4">
        <f t="shared" si="246"/>
        <v>2012</v>
      </c>
    </row>
    <row r="7735" spans="19:23" x14ac:dyDescent="0.2">
      <c r="S7735" s="28" t="s">
        <v>146</v>
      </c>
      <c r="T7735" s="5">
        <v>2012</v>
      </c>
      <c r="U7735" s="233">
        <v>40971</v>
      </c>
      <c r="V7735" s="233" t="str">
        <f t="shared" si="245"/>
        <v>0303</v>
      </c>
      <c r="W7735" s="4">
        <f t="shared" si="246"/>
        <v>2012</v>
      </c>
    </row>
    <row r="7736" spans="19:23" x14ac:dyDescent="0.2">
      <c r="S7736" s="28" t="s">
        <v>147</v>
      </c>
      <c r="T7736" s="5">
        <v>2012</v>
      </c>
      <c r="U7736" s="233">
        <v>40972</v>
      </c>
      <c r="V7736" s="233" t="str">
        <f t="shared" si="245"/>
        <v>0304</v>
      </c>
      <c r="W7736" s="4">
        <f t="shared" si="246"/>
        <v>2012</v>
      </c>
    </row>
    <row r="7737" spans="19:23" x14ac:dyDescent="0.2">
      <c r="S7737" s="28" t="s">
        <v>148</v>
      </c>
      <c r="T7737" s="5">
        <v>2012</v>
      </c>
      <c r="U7737" s="233">
        <v>40973</v>
      </c>
      <c r="V7737" s="233" t="str">
        <f t="shared" si="245"/>
        <v>0305</v>
      </c>
      <c r="W7737" s="4">
        <f t="shared" si="246"/>
        <v>2012</v>
      </c>
    </row>
    <row r="7738" spans="19:23" x14ac:dyDescent="0.2">
      <c r="S7738" s="28" t="s">
        <v>149</v>
      </c>
      <c r="T7738" s="5">
        <v>2012</v>
      </c>
      <c r="U7738" s="233">
        <v>40974</v>
      </c>
      <c r="V7738" s="233" t="str">
        <f t="shared" si="245"/>
        <v>0306</v>
      </c>
      <c r="W7738" s="4">
        <f t="shared" si="246"/>
        <v>2012</v>
      </c>
    </row>
    <row r="7739" spans="19:23" x14ac:dyDescent="0.2">
      <c r="S7739" s="28" t="s">
        <v>150</v>
      </c>
      <c r="T7739" s="5">
        <v>2012</v>
      </c>
      <c r="U7739" s="233">
        <v>40975</v>
      </c>
      <c r="V7739" s="233" t="str">
        <f t="shared" si="245"/>
        <v>0307</v>
      </c>
      <c r="W7739" s="4">
        <f t="shared" si="246"/>
        <v>2012</v>
      </c>
    </row>
    <row r="7740" spans="19:23" x14ac:dyDescent="0.2">
      <c r="S7740" s="28" t="s">
        <v>151</v>
      </c>
      <c r="T7740" s="5">
        <v>2012</v>
      </c>
      <c r="U7740" s="233">
        <v>40976</v>
      </c>
      <c r="V7740" s="233" t="str">
        <f t="shared" si="245"/>
        <v>0308</v>
      </c>
      <c r="W7740" s="4">
        <f t="shared" si="246"/>
        <v>2012</v>
      </c>
    </row>
    <row r="7741" spans="19:23" x14ac:dyDescent="0.2">
      <c r="S7741" s="28" t="s">
        <v>152</v>
      </c>
      <c r="T7741" s="5">
        <v>2012</v>
      </c>
      <c r="U7741" s="233">
        <v>40977</v>
      </c>
      <c r="V7741" s="233" t="str">
        <f t="shared" si="245"/>
        <v>0309</v>
      </c>
      <c r="W7741" s="4">
        <f t="shared" si="246"/>
        <v>2012</v>
      </c>
    </row>
    <row r="7742" spans="19:23" x14ac:dyDescent="0.2">
      <c r="S7742" s="28" t="s">
        <v>153</v>
      </c>
      <c r="T7742" s="5">
        <v>2012</v>
      </c>
      <c r="U7742" s="233">
        <v>40978</v>
      </c>
      <c r="V7742" s="233" t="str">
        <f t="shared" si="245"/>
        <v>0310</v>
      </c>
      <c r="W7742" s="4">
        <f t="shared" si="246"/>
        <v>2012</v>
      </c>
    </row>
    <row r="7743" spans="19:23" x14ac:dyDescent="0.2">
      <c r="S7743" s="28" t="s">
        <v>154</v>
      </c>
      <c r="T7743" s="5">
        <v>2012</v>
      </c>
      <c r="U7743" s="233">
        <v>40979</v>
      </c>
      <c r="V7743" s="233" t="str">
        <f t="shared" si="245"/>
        <v>0311</v>
      </c>
      <c r="W7743" s="4">
        <f t="shared" si="246"/>
        <v>2012</v>
      </c>
    </row>
    <row r="7744" spans="19:23" x14ac:dyDescent="0.2">
      <c r="S7744" s="28" t="s">
        <v>155</v>
      </c>
      <c r="T7744" s="5">
        <v>2012</v>
      </c>
      <c r="U7744" s="233">
        <v>40980</v>
      </c>
      <c r="V7744" s="233" t="str">
        <f t="shared" si="245"/>
        <v>0312</v>
      </c>
      <c r="W7744" s="4">
        <f t="shared" si="246"/>
        <v>2012</v>
      </c>
    </row>
    <row r="7745" spans="19:23" x14ac:dyDescent="0.2">
      <c r="S7745" s="28" t="s">
        <v>156</v>
      </c>
      <c r="T7745" s="5">
        <v>2012</v>
      </c>
      <c r="U7745" s="233">
        <v>40981</v>
      </c>
      <c r="V7745" s="233" t="str">
        <f t="shared" si="245"/>
        <v>0313</v>
      </c>
      <c r="W7745" s="4">
        <f t="shared" si="246"/>
        <v>2012</v>
      </c>
    </row>
    <row r="7746" spans="19:23" x14ac:dyDescent="0.2">
      <c r="S7746" s="28" t="s">
        <v>157</v>
      </c>
      <c r="T7746" s="5">
        <v>2012</v>
      </c>
      <c r="U7746" s="233">
        <v>40982</v>
      </c>
      <c r="V7746" s="233" t="str">
        <f t="shared" si="245"/>
        <v>0314</v>
      </c>
      <c r="W7746" s="4">
        <f t="shared" si="246"/>
        <v>2012</v>
      </c>
    </row>
    <row r="7747" spans="19:23" x14ac:dyDescent="0.2">
      <c r="S7747" s="28" t="s">
        <v>158</v>
      </c>
      <c r="T7747" s="5">
        <v>2012</v>
      </c>
      <c r="U7747" s="233">
        <v>40983</v>
      </c>
      <c r="V7747" s="233" t="str">
        <f t="shared" si="245"/>
        <v>0315</v>
      </c>
      <c r="W7747" s="4">
        <f t="shared" si="246"/>
        <v>2012</v>
      </c>
    </row>
    <row r="7748" spans="19:23" x14ac:dyDescent="0.2">
      <c r="S7748" s="28" t="s">
        <v>159</v>
      </c>
      <c r="T7748" s="5">
        <v>2012</v>
      </c>
      <c r="U7748" s="233">
        <v>40984</v>
      </c>
      <c r="V7748" s="233" t="str">
        <f t="shared" ref="V7748:V7811" si="247">TEXT(MONTH(U7748),"00") &amp;TEXT(DAY(U7748),"00")</f>
        <v>0316</v>
      </c>
      <c r="W7748" s="4">
        <f t="shared" ref="W7748:W7811" si="248">YEAR(U7748)</f>
        <v>2012</v>
      </c>
    </row>
    <row r="7749" spans="19:23" x14ac:dyDescent="0.2">
      <c r="S7749" s="28" t="s">
        <v>160</v>
      </c>
      <c r="T7749" s="5">
        <v>2012</v>
      </c>
      <c r="U7749" s="233">
        <v>40985</v>
      </c>
      <c r="V7749" s="233" t="str">
        <f t="shared" si="247"/>
        <v>0317</v>
      </c>
      <c r="W7749" s="4">
        <f t="shared" si="248"/>
        <v>2012</v>
      </c>
    </row>
    <row r="7750" spans="19:23" x14ac:dyDescent="0.2">
      <c r="S7750" s="28" t="s">
        <v>161</v>
      </c>
      <c r="T7750" s="5">
        <v>2012</v>
      </c>
      <c r="U7750" s="233">
        <v>40986</v>
      </c>
      <c r="V7750" s="233" t="str">
        <f t="shared" si="247"/>
        <v>0318</v>
      </c>
      <c r="W7750" s="4">
        <f t="shared" si="248"/>
        <v>2012</v>
      </c>
    </row>
    <row r="7751" spans="19:23" x14ac:dyDescent="0.2">
      <c r="S7751" s="28" t="s">
        <v>162</v>
      </c>
      <c r="T7751" s="5">
        <v>2012</v>
      </c>
      <c r="U7751" s="233">
        <v>40987</v>
      </c>
      <c r="V7751" s="233" t="str">
        <f t="shared" si="247"/>
        <v>0319</v>
      </c>
      <c r="W7751" s="4">
        <f t="shared" si="248"/>
        <v>2012</v>
      </c>
    </row>
    <row r="7752" spans="19:23" x14ac:dyDescent="0.2">
      <c r="S7752" s="28" t="s">
        <v>163</v>
      </c>
      <c r="T7752" s="5">
        <v>2012</v>
      </c>
      <c r="U7752" s="233">
        <v>40988</v>
      </c>
      <c r="V7752" s="233" t="str">
        <f t="shared" si="247"/>
        <v>0320</v>
      </c>
      <c r="W7752" s="4">
        <f t="shared" si="248"/>
        <v>2012</v>
      </c>
    </row>
    <row r="7753" spans="19:23" x14ac:dyDescent="0.2">
      <c r="S7753" s="28" t="s">
        <v>164</v>
      </c>
      <c r="T7753" s="5">
        <v>2012</v>
      </c>
      <c r="U7753" s="233">
        <v>40989</v>
      </c>
      <c r="V7753" s="233" t="str">
        <f t="shared" si="247"/>
        <v>0321</v>
      </c>
      <c r="W7753" s="4">
        <f t="shared" si="248"/>
        <v>2012</v>
      </c>
    </row>
    <row r="7754" spans="19:23" x14ac:dyDescent="0.2">
      <c r="S7754" s="28" t="s">
        <v>165</v>
      </c>
      <c r="T7754" s="5">
        <v>2012</v>
      </c>
      <c r="U7754" s="233">
        <v>40990</v>
      </c>
      <c r="V7754" s="233" t="str">
        <f t="shared" si="247"/>
        <v>0322</v>
      </c>
      <c r="W7754" s="4">
        <f t="shared" si="248"/>
        <v>2012</v>
      </c>
    </row>
    <row r="7755" spans="19:23" x14ac:dyDescent="0.2">
      <c r="S7755" s="28" t="s">
        <v>166</v>
      </c>
      <c r="T7755" s="5">
        <v>2012</v>
      </c>
      <c r="U7755" s="233">
        <v>40991</v>
      </c>
      <c r="V7755" s="233" t="str">
        <f t="shared" si="247"/>
        <v>0323</v>
      </c>
      <c r="W7755" s="4">
        <f t="shared" si="248"/>
        <v>2012</v>
      </c>
    </row>
    <row r="7756" spans="19:23" x14ac:dyDescent="0.2">
      <c r="S7756" s="28" t="s">
        <v>167</v>
      </c>
      <c r="T7756" s="5">
        <v>2012</v>
      </c>
      <c r="U7756" s="233">
        <v>40992</v>
      </c>
      <c r="V7756" s="233" t="str">
        <f t="shared" si="247"/>
        <v>0324</v>
      </c>
      <c r="W7756" s="4">
        <f t="shared" si="248"/>
        <v>2012</v>
      </c>
    </row>
    <row r="7757" spans="19:23" x14ac:dyDescent="0.2">
      <c r="S7757" s="28" t="s">
        <v>168</v>
      </c>
      <c r="T7757" s="5">
        <v>2012</v>
      </c>
      <c r="U7757" s="233">
        <v>40993</v>
      </c>
      <c r="V7757" s="233" t="str">
        <f t="shared" si="247"/>
        <v>0325</v>
      </c>
      <c r="W7757" s="4">
        <f t="shared" si="248"/>
        <v>2012</v>
      </c>
    </row>
    <row r="7758" spans="19:23" x14ac:dyDescent="0.2">
      <c r="S7758" s="28" t="s">
        <v>169</v>
      </c>
      <c r="T7758" s="5">
        <v>2012</v>
      </c>
      <c r="U7758" s="233">
        <v>40994</v>
      </c>
      <c r="V7758" s="233" t="str">
        <f t="shared" si="247"/>
        <v>0326</v>
      </c>
      <c r="W7758" s="4">
        <f t="shared" si="248"/>
        <v>2012</v>
      </c>
    </row>
    <row r="7759" spans="19:23" x14ac:dyDescent="0.2">
      <c r="S7759" s="28" t="s">
        <v>170</v>
      </c>
      <c r="T7759" s="5">
        <v>2012</v>
      </c>
      <c r="U7759" s="233">
        <v>40995</v>
      </c>
      <c r="V7759" s="233" t="str">
        <f t="shared" si="247"/>
        <v>0327</v>
      </c>
      <c r="W7759" s="4">
        <f t="shared" si="248"/>
        <v>2012</v>
      </c>
    </row>
    <row r="7760" spans="19:23" x14ac:dyDescent="0.2">
      <c r="S7760" s="28" t="s">
        <v>171</v>
      </c>
      <c r="T7760" s="5">
        <v>2012</v>
      </c>
      <c r="U7760" s="233">
        <v>40996</v>
      </c>
      <c r="V7760" s="233" t="str">
        <f t="shared" si="247"/>
        <v>0328</v>
      </c>
      <c r="W7760" s="4">
        <f t="shared" si="248"/>
        <v>2012</v>
      </c>
    </row>
    <row r="7761" spans="19:23" x14ac:dyDescent="0.2">
      <c r="S7761" s="28" t="s">
        <v>172</v>
      </c>
      <c r="T7761" s="5">
        <v>2012</v>
      </c>
      <c r="U7761" s="233">
        <v>40997</v>
      </c>
      <c r="V7761" s="233" t="str">
        <f t="shared" si="247"/>
        <v>0329</v>
      </c>
      <c r="W7761" s="4">
        <f t="shared" si="248"/>
        <v>2012</v>
      </c>
    </row>
    <row r="7762" spans="19:23" x14ac:dyDescent="0.2">
      <c r="S7762" s="28" t="s">
        <v>173</v>
      </c>
      <c r="T7762" s="5">
        <v>2012</v>
      </c>
      <c r="U7762" s="233">
        <v>40998</v>
      </c>
      <c r="V7762" s="233" t="str">
        <f t="shared" si="247"/>
        <v>0330</v>
      </c>
      <c r="W7762" s="4">
        <f t="shared" si="248"/>
        <v>2012</v>
      </c>
    </row>
    <row r="7763" spans="19:23" x14ac:dyDescent="0.2">
      <c r="S7763" s="28" t="s">
        <v>174</v>
      </c>
      <c r="T7763" s="5">
        <v>2012</v>
      </c>
      <c r="U7763" s="233">
        <v>40999</v>
      </c>
      <c r="V7763" s="233" t="str">
        <f t="shared" si="247"/>
        <v>0331</v>
      </c>
      <c r="W7763" s="4">
        <f t="shared" si="248"/>
        <v>2012</v>
      </c>
    </row>
    <row r="7764" spans="19:23" x14ac:dyDescent="0.2">
      <c r="S7764" s="28" t="s">
        <v>175</v>
      </c>
      <c r="T7764" s="5">
        <v>2012</v>
      </c>
      <c r="U7764" s="233">
        <v>41000</v>
      </c>
      <c r="V7764" s="233" t="str">
        <f t="shared" si="247"/>
        <v>0401</v>
      </c>
      <c r="W7764" s="4">
        <f t="shared" si="248"/>
        <v>2012</v>
      </c>
    </row>
    <row r="7765" spans="19:23" x14ac:dyDescent="0.2">
      <c r="S7765" s="28" t="s">
        <v>176</v>
      </c>
      <c r="T7765" s="5">
        <v>2012</v>
      </c>
      <c r="U7765" s="233">
        <v>41001</v>
      </c>
      <c r="V7765" s="233" t="str">
        <f t="shared" si="247"/>
        <v>0402</v>
      </c>
      <c r="W7765" s="4">
        <f t="shared" si="248"/>
        <v>2012</v>
      </c>
    </row>
    <row r="7766" spans="19:23" x14ac:dyDescent="0.2">
      <c r="S7766" s="28" t="s">
        <v>177</v>
      </c>
      <c r="T7766" s="5">
        <v>2012</v>
      </c>
      <c r="U7766" s="233">
        <v>41002</v>
      </c>
      <c r="V7766" s="233" t="str">
        <f t="shared" si="247"/>
        <v>0403</v>
      </c>
      <c r="W7766" s="4">
        <f t="shared" si="248"/>
        <v>2012</v>
      </c>
    </row>
    <row r="7767" spans="19:23" x14ac:dyDescent="0.2">
      <c r="S7767" s="28" t="s">
        <v>178</v>
      </c>
      <c r="T7767" s="5">
        <v>2012</v>
      </c>
      <c r="U7767" s="233">
        <v>41003</v>
      </c>
      <c r="V7767" s="233" t="str">
        <f t="shared" si="247"/>
        <v>0404</v>
      </c>
      <c r="W7767" s="4">
        <f t="shared" si="248"/>
        <v>2012</v>
      </c>
    </row>
    <row r="7768" spans="19:23" x14ac:dyDescent="0.2">
      <c r="S7768" s="28" t="s">
        <v>179</v>
      </c>
      <c r="T7768" s="5">
        <v>2012</v>
      </c>
      <c r="U7768" s="233">
        <v>41004</v>
      </c>
      <c r="V7768" s="233" t="str">
        <f t="shared" si="247"/>
        <v>0405</v>
      </c>
      <c r="W7768" s="4">
        <f t="shared" si="248"/>
        <v>2012</v>
      </c>
    </row>
    <row r="7769" spans="19:23" x14ac:dyDescent="0.2">
      <c r="S7769" s="28" t="s">
        <v>180</v>
      </c>
      <c r="T7769" s="5">
        <v>2012</v>
      </c>
      <c r="U7769" s="233">
        <v>41005</v>
      </c>
      <c r="V7769" s="233" t="str">
        <f t="shared" si="247"/>
        <v>0406</v>
      </c>
      <c r="W7769" s="4">
        <f t="shared" si="248"/>
        <v>2012</v>
      </c>
    </row>
    <row r="7770" spans="19:23" x14ac:dyDescent="0.2">
      <c r="S7770" s="28" t="s">
        <v>181</v>
      </c>
      <c r="T7770" s="5">
        <v>2012</v>
      </c>
      <c r="U7770" s="233">
        <v>41006</v>
      </c>
      <c r="V7770" s="233" t="str">
        <f t="shared" si="247"/>
        <v>0407</v>
      </c>
      <c r="W7770" s="4">
        <f t="shared" si="248"/>
        <v>2012</v>
      </c>
    </row>
    <row r="7771" spans="19:23" x14ac:dyDescent="0.2">
      <c r="S7771" s="28" t="s">
        <v>182</v>
      </c>
      <c r="T7771" s="5">
        <v>2012</v>
      </c>
      <c r="U7771" s="233">
        <v>41007</v>
      </c>
      <c r="V7771" s="233" t="str">
        <f t="shared" si="247"/>
        <v>0408</v>
      </c>
      <c r="W7771" s="4">
        <f t="shared" si="248"/>
        <v>2012</v>
      </c>
    </row>
    <row r="7772" spans="19:23" x14ac:dyDescent="0.2">
      <c r="S7772" s="28" t="s">
        <v>183</v>
      </c>
      <c r="T7772" s="5">
        <v>2012</v>
      </c>
      <c r="U7772" s="233">
        <v>41008</v>
      </c>
      <c r="V7772" s="233" t="str">
        <f t="shared" si="247"/>
        <v>0409</v>
      </c>
      <c r="W7772" s="4">
        <f t="shared" si="248"/>
        <v>2012</v>
      </c>
    </row>
    <row r="7773" spans="19:23" x14ac:dyDescent="0.2">
      <c r="S7773" s="28" t="s">
        <v>184</v>
      </c>
      <c r="T7773" s="5">
        <v>2012</v>
      </c>
      <c r="U7773" s="233">
        <v>41009</v>
      </c>
      <c r="V7773" s="233" t="str">
        <f t="shared" si="247"/>
        <v>0410</v>
      </c>
      <c r="W7773" s="4">
        <f t="shared" si="248"/>
        <v>2012</v>
      </c>
    </row>
    <row r="7774" spans="19:23" x14ac:dyDescent="0.2">
      <c r="S7774" s="28" t="s">
        <v>185</v>
      </c>
      <c r="T7774" s="5">
        <v>2012</v>
      </c>
      <c r="U7774" s="233">
        <v>41010</v>
      </c>
      <c r="V7774" s="233" t="str">
        <f t="shared" si="247"/>
        <v>0411</v>
      </c>
      <c r="W7774" s="4">
        <f t="shared" si="248"/>
        <v>2012</v>
      </c>
    </row>
    <row r="7775" spans="19:23" x14ac:dyDescent="0.2">
      <c r="S7775" s="28" t="s">
        <v>186</v>
      </c>
      <c r="T7775" s="5">
        <v>2012</v>
      </c>
      <c r="U7775" s="233">
        <v>41011</v>
      </c>
      <c r="V7775" s="233" t="str">
        <f t="shared" si="247"/>
        <v>0412</v>
      </c>
      <c r="W7775" s="4">
        <f t="shared" si="248"/>
        <v>2012</v>
      </c>
    </row>
    <row r="7776" spans="19:23" x14ac:dyDescent="0.2">
      <c r="S7776" s="28" t="s">
        <v>187</v>
      </c>
      <c r="T7776" s="5">
        <v>2012</v>
      </c>
      <c r="U7776" s="233">
        <v>41012</v>
      </c>
      <c r="V7776" s="233" t="str">
        <f t="shared" si="247"/>
        <v>0413</v>
      </c>
      <c r="W7776" s="4">
        <f t="shared" si="248"/>
        <v>2012</v>
      </c>
    </row>
    <row r="7777" spans="19:23" x14ac:dyDescent="0.2">
      <c r="S7777" s="28" t="s">
        <v>188</v>
      </c>
      <c r="T7777" s="5">
        <v>2012</v>
      </c>
      <c r="U7777" s="233">
        <v>41013</v>
      </c>
      <c r="V7777" s="233" t="str">
        <f t="shared" si="247"/>
        <v>0414</v>
      </c>
      <c r="W7777" s="4">
        <f t="shared" si="248"/>
        <v>2012</v>
      </c>
    </row>
    <row r="7778" spans="19:23" x14ac:dyDescent="0.2">
      <c r="S7778" s="28" t="s">
        <v>189</v>
      </c>
      <c r="T7778" s="5">
        <v>2012</v>
      </c>
      <c r="U7778" s="233">
        <v>41014</v>
      </c>
      <c r="V7778" s="233" t="str">
        <f t="shared" si="247"/>
        <v>0415</v>
      </c>
      <c r="W7778" s="4">
        <f t="shared" si="248"/>
        <v>2012</v>
      </c>
    </row>
    <row r="7779" spans="19:23" x14ac:dyDescent="0.2">
      <c r="S7779" s="28" t="s">
        <v>190</v>
      </c>
      <c r="T7779" s="5">
        <v>2012</v>
      </c>
      <c r="U7779" s="233">
        <v>41015</v>
      </c>
      <c r="V7779" s="233" t="str">
        <f t="shared" si="247"/>
        <v>0416</v>
      </c>
      <c r="W7779" s="4">
        <f t="shared" si="248"/>
        <v>2012</v>
      </c>
    </row>
    <row r="7780" spans="19:23" x14ac:dyDescent="0.2">
      <c r="S7780" s="28" t="s">
        <v>191</v>
      </c>
      <c r="T7780" s="5">
        <v>2012</v>
      </c>
      <c r="U7780" s="233">
        <v>41016</v>
      </c>
      <c r="V7780" s="233" t="str">
        <f t="shared" si="247"/>
        <v>0417</v>
      </c>
      <c r="W7780" s="4">
        <f t="shared" si="248"/>
        <v>2012</v>
      </c>
    </row>
    <row r="7781" spans="19:23" x14ac:dyDescent="0.2">
      <c r="S7781" s="28" t="s">
        <v>192</v>
      </c>
      <c r="T7781" s="5">
        <v>2012</v>
      </c>
      <c r="U7781" s="233">
        <v>41017</v>
      </c>
      <c r="V7781" s="233" t="str">
        <f t="shared" si="247"/>
        <v>0418</v>
      </c>
      <c r="W7781" s="4">
        <f t="shared" si="248"/>
        <v>2012</v>
      </c>
    </row>
    <row r="7782" spans="19:23" x14ac:dyDescent="0.2">
      <c r="S7782" s="28" t="s">
        <v>193</v>
      </c>
      <c r="T7782" s="5">
        <v>2012</v>
      </c>
      <c r="U7782" s="233">
        <v>41018</v>
      </c>
      <c r="V7782" s="233" t="str">
        <f t="shared" si="247"/>
        <v>0419</v>
      </c>
      <c r="W7782" s="4">
        <f t="shared" si="248"/>
        <v>2012</v>
      </c>
    </row>
    <row r="7783" spans="19:23" x14ac:dyDescent="0.2">
      <c r="S7783" s="28" t="s">
        <v>194</v>
      </c>
      <c r="T7783" s="5">
        <v>2012</v>
      </c>
      <c r="U7783" s="233">
        <v>41019</v>
      </c>
      <c r="V7783" s="233" t="str">
        <f t="shared" si="247"/>
        <v>0420</v>
      </c>
      <c r="W7783" s="4">
        <f t="shared" si="248"/>
        <v>2012</v>
      </c>
    </row>
    <row r="7784" spans="19:23" x14ac:dyDescent="0.2">
      <c r="S7784" s="28" t="s">
        <v>195</v>
      </c>
      <c r="T7784" s="5">
        <v>2012</v>
      </c>
      <c r="U7784" s="233">
        <v>41020</v>
      </c>
      <c r="V7784" s="233" t="str">
        <f t="shared" si="247"/>
        <v>0421</v>
      </c>
      <c r="W7784" s="4">
        <f t="shared" si="248"/>
        <v>2012</v>
      </c>
    </row>
    <row r="7785" spans="19:23" x14ac:dyDescent="0.2">
      <c r="S7785" s="28" t="s">
        <v>196</v>
      </c>
      <c r="T7785" s="5">
        <v>2012</v>
      </c>
      <c r="U7785" s="233">
        <v>41021</v>
      </c>
      <c r="V7785" s="233" t="str">
        <f t="shared" si="247"/>
        <v>0422</v>
      </c>
      <c r="W7785" s="4">
        <f t="shared" si="248"/>
        <v>2012</v>
      </c>
    </row>
    <row r="7786" spans="19:23" x14ac:dyDescent="0.2">
      <c r="S7786" s="28" t="s">
        <v>197</v>
      </c>
      <c r="T7786" s="5">
        <v>2012</v>
      </c>
      <c r="U7786" s="233">
        <v>41022</v>
      </c>
      <c r="V7786" s="233" t="str">
        <f t="shared" si="247"/>
        <v>0423</v>
      </c>
      <c r="W7786" s="4">
        <f t="shared" si="248"/>
        <v>2012</v>
      </c>
    </row>
    <row r="7787" spans="19:23" x14ac:dyDescent="0.2">
      <c r="S7787" s="28" t="s">
        <v>198</v>
      </c>
      <c r="T7787" s="5">
        <v>2012</v>
      </c>
      <c r="U7787" s="233">
        <v>41023</v>
      </c>
      <c r="V7787" s="233" t="str">
        <f t="shared" si="247"/>
        <v>0424</v>
      </c>
      <c r="W7787" s="4">
        <f t="shared" si="248"/>
        <v>2012</v>
      </c>
    </row>
    <row r="7788" spans="19:23" x14ac:dyDescent="0.2">
      <c r="S7788" s="28" t="s">
        <v>199</v>
      </c>
      <c r="T7788" s="5">
        <v>2012</v>
      </c>
      <c r="U7788" s="233">
        <v>41024</v>
      </c>
      <c r="V7788" s="233" t="str">
        <f t="shared" si="247"/>
        <v>0425</v>
      </c>
      <c r="W7788" s="4">
        <f t="shared" si="248"/>
        <v>2012</v>
      </c>
    </row>
    <row r="7789" spans="19:23" x14ac:dyDescent="0.2">
      <c r="S7789" s="28" t="s">
        <v>200</v>
      </c>
      <c r="T7789" s="5">
        <v>2012</v>
      </c>
      <c r="U7789" s="233">
        <v>41025</v>
      </c>
      <c r="V7789" s="233" t="str">
        <f t="shared" si="247"/>
        <v>0426</v>
      </c>
      <c r="W7789" s="4">
        <f t="shared" si="248"/>
        <v>2012</v>
      </c>
    </row>
    <row r="7790" spans="19:23" x14ac:dyDescent="0.2">
      <c r="S7790" s="28" t="s">
        <v>201</v>
      </c>
      <c r="T7790" s="5">
        <v>2012</v>
      </c>
      <c r="U7790" s="233">
        <v>41026</v>
      </c>
      <c r="V7790" s="233" t="str">
        <f t="shared" si="247"/>
        <v>0427</v>
      </c>
      <c r="W7790" s="4">
        <f t="shared" si="248"/>
        <v>2012</v>
      </c>
    </row>
    <row r="7791" spans="19:23" x14ac:dyDescent="0.2">
      <c r="S7791" s="28" t="s">
        <v>202</v>
      </c>
      <c r="T7791" s="5">
        <v>2012</v>
      </c>
      <c r="U7791" s="233">
        <v>41027</v>
      </c>
      <c r="V7791" s="233" t="str">
        <f t="shared" si="247"/>
        <v>0428</v>
      </c>
      <c r="W7791" s="4">
        <f t="shared" si="248"/>
        <v>2012</v>
      </c>
    </row>
    <row r="7792" spans="19:23" x14ac:dyDescent="0.2">
      <c r="S7792" s="28" t="s">
        <v>203</v>
      </c>
      <c r="T7792" s="5">
        <v>2012</v>
      </c>
      <c r="U7792" s="233">
        <v>41028</v>
      </c>
      <c r="V7792" s="233" t="str">
        <f t="shared" si="247"/>
        <v>0429</v>
      </c>
      <c r="W7792" s="4">
        <f t="shared" si="248"/>
        <v>2012</v>
      </c>
    </row>
    <row r="7793" spans="19:23" x14ac:dyDescent="0.2">
      <c r="S7793" s="28" t="s">
        <v>204</v>
      </c>
      <c r="T7793" s="5">
        <v>2012</v>
      </c>
      <c r="U7793" s="233">
        <v>41029</v>
      </c>
      <c r="V7793" s="233" t="str">
        <f t="shared" si="247"/>
        <v>0430</v>
      </c>
      <c r="W7793" s="4">
        <f t="shared" si="248"/>
        <v>2012</v>
      </c>
    </row>
    <row r="7794" spans="19:23" x14ac:dyDescent="0.2">
      <c r="S7794" s="28" t="s">
        <v>205</v>
      </c>
      <c r="T7794" s="5">
        <v>2012</v>
      </c>
      <c r="U7794" s="233">
        <v>41030</v>
      </c>
      <c r="V7794" s="233" t="str">
        <f t="shared" si="247"/>
        <v>0501</v>
      </c>
      <c r="W7794" s="4">
        <f t="shared" si="248"/>
        <v>2012</v>
      </c>
    </row>
    <row r="7795" spans="19:23" x14ac:dyDescent="0.2">
      <c r="S7795" s="28" t="s">
        <v>206</v>
      </c>
      <c r="T7795" s="5">
        <v>2012</v>
      </c>
      <c r="U7795" s="233">
        <v>41031</v>
      </c>
      <c r="V7795" s="233" t="str">
        <f t="shared" si="247"/>
        <v>0502</v>
      </c>
      <c r="W7795" s="4">
        <f t="shared" si="248"/>
        <v>2012</v>
      </c>
    </row>
    <row r="7796" spans="19:23" x14ac:dyDescent="0.2">
      <c r="S7796" s="28" t="s">
        <v>207</v>
      </c>
      <c r="T7796" s="5">
        <v>2012</v>
      </c>
      <c r="U7796" s="233">
        <v>41032</v>
      </c>
      <c r="V7796" s="233" t="str">
        <f t="shared" si="247"/>
        <v>0503</v>
      </c>
      <c r="W7796" s="4">
        <f t="shared" si="248"/>
        <v>2012</v>
      </c>
    </row>
    <row r="7797" spans="19:23" x14ac:dyDescent="0.2">
      <c r="S7797" s="28" t="s">
        <v>208</v>
      </c>
      <c r="T7797" s="5">
        <v>2012</v>
      </c>
      <c r="U7797" s="233">
        <v>41033</v>
      </c>
      <c r="V7797" s="233" t="str">
        <f t="shared" si="247"/>
        <v>0504</v>
      </c>
      <c r="W7797" s="4">
        <f t="shared" si="248"/>
        <v>2012</v>
      </c>
    </row>
    <row r="7798" spans="19:23" x14ac:dyDescent="0.2">
      <c r="S7798" s="28" t="s">
        <v>209</v>
      </c>
      <c r="T7798" s="5">
        <v>2012</v>
      </c>
      <c r="U7798" s="233">
        <v>41034</v>
      </c>
      <c r="V7798" s="233" t="str">
        <f t="shared" si="247"/>
        <v>0505</v>
      </c>
      <c r="W7798" s="4">
        <f t="shared" si="248"/>
        <v>2012</v>
      </c>
    </row>
    <row r="7799" spans="19:23" x14ac:dyDescent="0.2">
      <c r="S7799" s="28" t="s">
        <v>210</v>
      </c>
      <c r="T7799" s="5">
        <v>2012</v>
      </c>
      <c r="U7799" s="233">
        <v>41035</v>
      </c>
      <c r="V7799" s="233" t="str">
        <f t="shared" si="247"/>
        <v>0506</v>
      </c>
      <c r="W7799" s="4">
        <f t="shared" si="248"/>
        <v>2012</v>
      </c>
    </row>
    <row r="7800" spans="19:23" x14ac:dyDescent="0.2">
      <c r="S7800" s="28" t="s">
        <v>211</v>
      </c>
      <c r="T7800" s="5">
        <v>2012</v>
      </c>
      <c r="U7800" s="233">
        <v>41036</v>
      </c>
      <c r="V7800" s="233" t="str">
        <f t="shared" si="247"/>
        <v>0507</v>
      </c>
      <c r="W7800" s="4">
        <f t="shared" si="248"/>
        <v>2012</v>
      </c>
    </row>
    <row r="7801" spans="19:23" x14ac:dyDescent="0.2">
      <c r="S7801" s="28" t="s">
        <v>212</v>
      </c>
      <c r="T7801" s="5">
        <v>2012</v>
      </c>
      <c r="U7801" s="233">
        <v>41037</v>
      </c>
      <c r="V7801" s="233" t="str">
        <f t="shared" si="247"/>
        <v>0508</v>
      </c>
      <c r="W7801" s="4">
        <f t="shared" si="248"/>
        <v>2012</v>
      </c>
    </row>
    <row r="7802" spans="19:23" x14ac:dyDescent="0.2">
      <c r="S7802" s="28" t="s">
        <v>213</v>
      </c>
      <c r="T7802" s="5">
        <v>2012</v>
      </c>
      <c r="U7802" s="233">
        <v>41038</v>
      </c>
      <c r="V7802" s="233" t="str">
        <f t="shared" si="247"/>
        <v>0509</v>
      </c>
      <c r="W7802" s="4">
        <f t="shared" si="248"/>
        <v>2012</v>
      </c>
    </row>
    <row r="7803" spans="19:23" x14ac:dyDescent="0.2">
      <c r="S7803" s="28" t="s">
        <v>214</v>
      </c>
      <c r="T7803" s="5">
        <v>2012</v>
      </c>
      <c r="U7803" s="233">
        <v>41039</v>
      </c>
      <c r="V7803" s="233" t="str">
        <f t="shared" si="247"/>
        <v>0510</v>
      </c>
      <c r="W7803" s="4">
        <f t="shared" si="248"/>
        <v>2012</v>
      </c>
    </row>
    <row r="7804" spans="19:23" x14ac:dyDescent="0.2">
      <c r="S7804" s="28" t="s">
        <v>215</v>
      </c>
      <c r="T7804" s="5">
        <v>2012</v>
      </c>
      <c r="U7804" s="233">
        <v>41040</v>
      </c>
      <c r="V7804" s="233" t="str">
        <f t="shared" si="247"/>
        <v>0511</v>
      </c>
      <c r="W7804" s="4">
        <f t="shared" si="248"/>
        <v>2012</v>
      </c>
    </row>
    <row r="7805" spans="19:23" x14ac:dyDescent="0.2">
      <c r="S7805" s="28" t="s">
        <v>216</v>
      </c>
      <c r="T7805" s="5">
        <v>2012</v>
      </c>
      <c r="U7805" s="233">
        <v>41041</v>
      </c>
      <c r="V7805" s="233" t="str">
        <f t="shared" si="247"/>
        <v>0512</v>
      </c>
      <c r="W7805" s="4">
        <f t="shared" si="248"/>
        <v>2012</v>
      </c>
    </row>
    <row r="7806" spans="19:23" x14ac:dyDescent="0.2">
      <c r="S7806" s="28" t="s">
        <v>217</v>
      </c>
      <c r="T7806" s="5">
        <v>2012</v>
      </c>
      <c r="U7806" s="233">
        <v>41042</v>
      </c>
      <c r="V7806" s="233" t="str">
        <f t="shared" si="247"/>
        <v>0513</v>
      </c>
      <c r="W7806" s="4">
        <f t="shared" si="248"/>
        <v>2012</v>
      </c>
    </row>
    <row r="7807" spans="19:23" x14ac:dyDescent="0.2">
      <c r="S7807" s="28" t="s">
        <v>218</v>
      </c>
      <c r="T7807" s="5">
        <v>2012</v>
      </c>
      <c r="U7807" s="233">
        <v>41043</v>
      </c>
      <c r="V7807" s="233" t="str">
        <f t="shared" si="247"/>
        <v>0514</v>
      </c>
      <c r="W7807" s="4">
        <f t="shared" si="248"/>
        <v>2012</v>
      </c>
    </row>
    <row r="7808" spans="19:23" x14ac:dyDescent="0.2">
      <c r="S7808" s="28" t="s">
        <v>219</v>
      </c>
      <c r="T7808" s="5">
        <v>2012</v>
      </c>
      <c r="U7808" s="233">
        <v>41044</v>
      </c>
      <c r="V7808" s="233" t="str">
        <f t="shared" si="247"/>
        <v>0515</v>
      </c>
      <c r="W7808" s="4">
        <f t="shared" si="248"/>
        <v>2012</v>
      </c>
    </row>
    <row r="7809" spans="19:23" x14ac:dyDescent="0.2">
      <c r="S7809" s="28" t="s">
        <v>220</v>
      </c>
      <c r="T7809" s="5">
        <v>2012</v>
      </c>
      <c r="U7809" s="233">
        <v>41045</v>
      </c>
      <c r="V7809" s="233" t="str">
        <f t="shared" si="247"/>
        <v>0516</v>
      </c>
      <c r="W7809" s="4">
        <f t="shared" si="248"/>
        <v>2012</v>
      </c>
    </row>
    <row r="7810" spans="19:23" x14ac:dyDescent="0.2">
      <c r="S7810" s="28" t="s">
        <v>221</v>
      </c>
      <c r="T7810" s="5">
        <v>2012</v>
      </c>
      <c r="U7810" s="233">
        <v>41046</v>
      </c>
      <c r="V7810" s="233" t="str">
        <f t="shared" si="247"/>
        <v>0517</v>
      </c>
      <c r="W7810" s="4">
        <f t="shared" si="248"/>
        <v>2012</v>
      </c>
    </row>
    <row r="7811" spans="19:23" x14ac:dyDescent="0.2">
      <c r="S7811" s="28" t="s">
        <v>222</v>
      </c>
      <c r="T7811" s="5">
        <v>2012</v>
      </c>
      <c r="U7811" s="233">
        <v>41047</v>
      </c>
      <c r="V7811" s="233" t="str">
        <f t="shared" si="247"/>
        <v>0518</v>
      </c>
      <c r="W7811" s="4">
        <f t="shared" si="248"/>
        <v>2012</v>
      </c>
    </row>
    <row r="7812" spans="19:23" x14ac:dyDescent="0.2">
      <c r="S7812" s="28" t="s">
        <v>223</v>
      </c>
      <c r="T7812" s="5">
        <v>2012</v>
      </c>
      <c r="U7812" s="233">
        <v>41048</v>
      </c>
      <c r="V7812" s="233" t="str">
        <f t="shared" ref="V7812:V7875" si="249">TEXT(MONTH(U7812),"00") &amp;TEXT(DAY(U7812),"00")</f>
        <v>0519</v>
      </c>
      <c r="W7812" s="4">
        <f t="shared" ref="W7812:W7875" si="250">YEAR(U7812)</f>
        <v>2012</v>
      </c>
    </row>
    <row r="7813" spans="19:23" x14ac:dyDescent="0.2">
      <c r="S7813" s="28" t="s">
        <v>224</v>
      </c>
      <c r="T7813" s="5">
        <v>2012</v>
      </c>
      <c r="U7813" s="233">
        <v>41049</v>
      </c>
      <c r="V7813" s="233" t="str">
        <f t="shared" si="249"/>
        <v>0520</v>
      </c>
      <c r="W7813" s="4">
        <f t="shared" si="250"/>
        <v>2012</v>
      </c>
    </row>
    <row r="7814" spans="19:23" x14ac:dyDescent="0.2">
      <c r="S7814" s="28" t="s">
        <v>225</v>
      </c>
      <c r="T7814" s="5">
        <v>2012</v>
      </c>
      <c r="U7814" s="233">
        <v>41050</v>
      </c>
      <c r="V7814" s="233" t="str">
        <f t="shared" si="249"/>
        <v>0521</v>
      </c>
      <c r="W7814" s="4">
        <f t="shared" si="250"/>
        <v>2012</v>
      </c>
    </row>
    <row r="7815" spans="19:23" x14ac:dyDescent="0.2">
      <c r="S7815" s="28" t="s">
        <v>226</v>
      </c>
      <c r="T7815" s="5">
        <v>2012</v>
      </c>
      <c r="U7815" s="233">
        <v>41051</v>
      </c>
      <c r="V7815" s="233" t="str">
        <f t="shared" si="249"/>
        <v>0522</v>
      </c>
      <c r="W7815" s="4">
        <f t="shared" si="250"/>
        <v>2012</v>
      </c>
    </row>
    <row r="7816" spans="19:23" x14ac:dyDescent="0.2">
      <c r="S7816" s="28" t="s">
        <v>227</v>
      </c>
      <c r="T7816" s="5">
        <v>2012</v>
      </c>
      <c r="U7816" s="233">
        <v>41052</v>
      </c>
      <c r="V7816" s="233" t="str">
        <f t="shared" si="249"/>
        <v>0523</v>
      </c>
      <c r="W7816" s="4">
        <f t="shared" si="250"/>
        <v>2012</v>
      </c>
    </row>
    <row r="7817" spans="19:23" x14ac:dyDescent="0.2">
      <c r="S7817" s="28" t="s">
        <v>228</v>
      </c>
      <c r="T7817" s="5">
        <v>2012</v>
      </c>
      <c r="U7817" s="233">
        <v>41053</v>
      </c>
      <c r="V7817" s="233" t="str">
        <f t="shared" si="249"/>
        <v>0524</v>
      </c>
      <c r="W7817" s="4">
        <f t="shared" si="250"/>
        <v>2012</v>
      </c>
    </row>
    <row r="7818" spans="19:23" x14ac:dyDescent="0.2">
      <c r="S7818" s="28" t="s">
        <v>229</v>
      </c>
      <c r="T7818" s="5">
        <v>2012</v>
      </c>
      <c r="U7818" s="233">
        <v>41054</v>
      </c>
      <c r="V7818" s="233" t="str">
        <f t="shared" si="249"/>
        <v>0525</v>
      </c>
      <c r="W7818" s="4">
        <f t="shared" si="250"/>
        <v>2012</v>
      </c>
    </row>
    <row r="7819" spans="19:23" x14ac:dyDescent="0.2">
      <c r="S7819" s="28" t="s">
        <v>230</v>
      </c>
      <c r="T7819" s="5">
        <v>2012</v>
      </c>
      <c r="U7819" s="233">
        <v>41055</v>
      </c>
      <c r="V7819" s="233" t="str">
        <f t="shared" si="249"/>
        <v>0526</v>
      </c>
      <c r="W7819" s="4">
        <f t="shared" si="250"/>
        <v>2012</v>
      </c>
    </row>
    <row r="7820" spans="19:23" x14ac:dyDescent="0.2">
      <c r="S7820" s="28" t="s">
        <v>231</v>
      </c>
      <c r="T7820" s="5">
        <v>2012</v>
      </c>
      <c r="U7820" s="233">
        <v>41056</v>
      </c>
      <c r="V7820" s="233" t="str">
        <f t="shared" si="249"/>
        <v>0527</v>
      </c>
      <c r="W7820" s="4">
        <f t="shared" si="250"/>
        <v>2012</v>
      </c>
    </row>
    <row r="7821" spans="19:23" x14ac:dyDescent="0.2">
      <c r="S7821" s="28" t="s">
        <v>232</v>
      </c>
      <c r="T7821" s="5">
        <v>2012</v>
      </c>
      <c r="U7821" s="233">
        <v>41057</v>
      </c>
      <c r="V7821" s="233" t="str">
        <f t="shared" si="249"/>
        <v>0528</v>
      </c>
      <c r="W7821" s="4">
        <f t="shared" si="250"/>
        <v>2012</v>
      </c>
    </row>
    <row r="7822" spans="19:23" x14ac:dyDescent="0.2">
      <c r="S7822" s="28" t="s">
        <v>233</v>
      </c>
      <c r="T7822" s="5">
        <v>2012</v>
      </c>
      <c r="U7822" s="233">
        <v>41058</v>
      </c>
      <c r="V7822" s="233" t="str">
        <f t="shared" si="249"/>
        <v>0529</v>
      </c>
      <c r="W7822" s="4">
        <f t="shared" si="250"/>
        <v>2012</v>
      </c>
    </row>
    <row r="7823" spans="19:23" x14ac:dyDescent="0.2">
      <c r="S7823" s="28" t="s">
        <v>234</v>
      </c>
      <c r="T7823" s="5">
        <v>2012</v>
      </c>
      <c r="U7823" s="233">
        <v>41059</v>
      </c>
      <c r="V7823" s="233" t="str">
        <f t="shared" si="249"/>
        <v>0530</v>
      </c>
      <c r="W7823" s="4">
        <f t="shared" si="250"/>
        <v>2012</v>
      </c>
    </row>
    <row r="7824" spans="19:23" x14ac:dyDescent="0.2">
      <c r="S7824" s="28" t="s">
        <v>235</v>
      </c>
      <c r="T7824" s="5">
        <v>2012</v>
      </c>
      <c r="U7824" s="233">
        <v>41060</v>
      </c>
      <c r="V7824" s="233" t="str">
        <f t="shared" si="249"/>
        <v>0531</v>
      </c>
      <c r="W7824" s="4">
        <f t="shared" si="250"/>
        <v>2012</v>
      </c>
    </row>
    <row r="7825" spans="19:23" x14ac:dyDescent="0.2">
      <c r="S7825" s="28" t="s">
        <v>236</v>
      </c>
      <c r="T7825" s="5">
        <v>2012</v>
      </c>
      <c r="U7825" s="233">
        <v>41061</v>
      </c>
      <c r="V7825" s="233" t="str">
        <f t="shared" si="249"/>
        <v>0601</v>
      </c>
      <c r="W7825" s="4">
        <f t="shared" si="250"/>
        <v>2012</v>
      </c>
    </row>
    <row r="7826" spans="19:23" x14ac:dyDescent="0.2">
      <c r="S7826" s="28" t="s">
        <v>237</v>
      </c>
      <c r="T7826" s="5">
        <v>2012</v>
      </c>
      <c r="U7826" s="233">
        <v>41062</v>
      </c>
      <c r="V7826" s="233" t="str">
        <f t="shared" si="249"/>
        <v>0602</v>
      </c>
      <c r="W7826" s="4">
        <f t="shared" si="250"/>
        <v>2012</v>
      </c>
    </row>
    <row r="7827" spans="19:23" x14ac:dyDescent="0.2">
      <c r="S7827" s="28" t="s">
        <v>238</v>
      </c>
      <c r="T7827" s="5">
        <v>2012</v>
      </c>
      <c r="U7827" s="233">
        <v>41063</v>
      </c>
      <c r="V7827" s="233" t="str">
        <f t="shared" si="249"/>
        <v>0603</v>
      </c>
      <c r="W7827" s="4">
        <f t="shared" si="250"/>
        <v>2012</v>
      </c>
    </row>
    <row r="7828" spans="19:23" x14ac:dyDescent="0.2">
      <c r="S7828" s="28" t="s">
        <v>239</v>
      </c>
      <c r="T7828" s="5">
        <v>2012</v>
      </c>
      <c r="U7828" s="233">
        <v>41064</v>
      </c>
      <c r="V7828" s="233" t="str">
        <f t="shared" si="249"/>
        <v>0604</v>
      </c>
      <c r="W7828" s="4">
        <f t="shared" si="250"/>
        <v>2012</v>
      </c>
    </row>
    <row r="7829" spans="19:23" x14ac:dyDescent="0.2">
      <c r="S7829" s="28" t="s">
        <v>240</v>
      </c>
      <c r="T7829" s="5">
        <v>2012</v>
      </c>
      <c r="U7829" s="233">
        <v>41065</v>
      </c>
      <c r="V7829" s="233" t="str">
        <f t="shared" si="249"/>
        <v>0605</v>
      </c>
      <c r="W7829" s="4">
        <f t="shared" si="250"/>
        <v>2012</v>
      </c>
    </row>
    <row r="7830" spans="19:23" x14ac:dyDescent="0.2">
      <c r="S7830" s="28" t="s">
        <v>241</v>
      </c>
      <c r="T7830" s="5">
        <v>2012</v>
      </c>
      <c r="U7830" s="233">
        <v>41066</v>
      </c>
      <c r="V7830" s="233" t="str">
        <f t="shared" si="249"/>
        <v>0606</v>
      </c>
      <c r="W7830" s="4">
        <f t="shared" si="250"/>
        <v>2012</v>
      </c>
    </row>
    <row r="7831" spans="19:23" x14ac:dyDescent="0.2">
      <c r="S7831" s="28" t="s">
        <v>242</v>
      </c>
      <c r="T7831" s="5">
        <v>2012</v>
      </c>
      <c r="U7831" s="233">
        <v>41067</v>
      </c>
      <c r="V7831" s="233" t="str">
        <f t="shared" si="249"/>
        <v>0607</v>
      </c>
      <c r="W7831" s="4">
        <f t="shared" si="250"/>
        <v>2012</v>
      </c>
    </row>
    <row r="7832" spans="19:23" x14ac:dyDescent="0.2">
      <c r="S7832" s="28" t="s">
        <v>243</v>
      </c>
      <c r="T7832" s="5">
        <v>2012</v>
      </c>
      <c r="U7832" s="233">
        <v>41068</v>
      </c>
      <c r="V7832" s="233" t="str">
        <f t="shared" si="249"/>
        <v>0608</v>
      </c>
      <c r="W7832" s="4">
        <f t="shared" si="250"/>
        <v>2012</v>
      </c>
    </row>
    <row r="7833" spans="19:23" x14ac:dyDescent="0.2">
      <c r="S7833" s="28" t="s">
        <v>244</v>
      </c>
      <c r="T7833" s="5">
        <v>2012</v>
      </c>
      <c r="U7833" s="233">
        <v>41069</v>
      </c>
      <c r="V7833" s="233" t="str">
        <f t="shared" si="249"/>
        <v>0609</v>
      </c>
      <c r="W7833" s="4">
        <f t="shared" si="250"/>
        <v>2012</v>
      </c>
    </row>
    <row r="7834" spans="19:23" x14ac:dyDescent="0.2">
      <c r="S7834" s="28" t="s">
        <v>245</v>
      </c>
      <c r="T7834" s="5">
        <v>2012</v>
      </c>
      <c r="U7834" s="233">
        <v>41070</v>
      </c>
      <c r="V7834" s="233" t="str">
        <f t="shared" si="249"/>
        <v>0610</v>
      </c>
      <c r="W7834" s="4">
        <f t="shared" si="250"/>
        <v>2012</v>
      </c>
    </row>
    <row r="7835" spans="19:23" x14ac:dyDescent="0.2">
      <c r="S7835" s="28" t="s">
        <v>246</v>
      </c>
      <c r="T7835" s="5">
        <v>2012</v>
      </c>
      <c r="U7835" s="233">
        <v>41071</v>
      </c>
      <c r="V7835" s="233" t="str">
        <f t="shared" si="249"/>
        <v>0611</v>
      </c>
      <c r="W7835" s="4">
        <f t="shared" si="250"/>
        <v>2012</v>
      </c>
    </row>
    <row r="7836" spans="19:23" x14ac:dyDescent="0.2">
      <c r="S7836" s="28" t="s">
        <v>247</v>
      </c>
      <c r="T7836" s="5">
        <v>2012</v>
      </c>
      <c r="U7836" s="233">
        <v>41072</v>
      </c>
      <c r="V7836" s="233" t="str">
        <f t="shared" si="249"/>
        <v>0612</v>
      </c>
      <c r="W7836" s="4">
        <f t="shared" si="250"/>
        <v>2012</v>
      </c>
    </row>
    <row r="7837" spans="19:23" x14ac:dyDescent="0.2">
      <c r="S7837" s="28" t="s">
        <v>248</v>
      </c>
      <c r="T7837" s="5">
        <v>2012</v>
      </c>
      <c r="U7837" s="233">
        <v>41073</v>
      </c>
      <c r="V7837" s="233" t="str">
        <f t="shared" si="249"/>
        <v>0613</v>
      </c>
      <c r="W7837" s="4">
        <f t="shared" si="250"/>
        <v>2012</v>
      </c>
    </row>
    <row r="7838" spans="19:23" x14ac:dyDescent="0.2">
      <c r="S7838" s="28" t="s">
        <v>249</v>
      </c>
      <c r="T7838" s="5">
        <v>2012</v>
      </c>
      <c r="U7838" s="233">
        <v>41074</v>
      </c>
      <c r="V7838" s="233" t="str">
        <f t="shared" si="249"/>
        <v>0614</v>
      </c>
      <c r="W7838" s="4">
        <f t="shared" si="250"/>
        <v>2012</v>
      </c>
    </row>
    <row r="7839" spans="19:23" x14ac:dyDescent="0.2">
      <c r="S7839" s="28" t="s">
        <v>250</v>
      </c>
      <c r="T7839" s="5">
        <v>2012</v>
      </c>
      <c r="U7839" s="233">
        <v>41075</v>
      </c>
      <c r="V7839" s="233" t="str">
        <f t="shared" si="249"/>
        <v>0615</v>
      </c>
      <c r="W7839" s="4">
        <f t="shared" si="250"/>
        <v>2012</v>
      </c>
    </row>
    <row r="7840" spans="19:23" x14ac:dyDescent="0.2">
      <c r="S7840" s="28" t="s">
        <v>251</v>
      </c>
      <c r="T7840" s="5">
        <v>2012</v>
      </c>
      <c r="U7840" s="233">
        <v>41076</v>
      </c>
      <c r="V7840" s="233" t="str">
        <f t="shared" si="249"/>
        <v>0616</v>
      </c>
      <c r="W7840" s="4">
        <f t="shared" si="250"/>
        <v>2012</v>
      </c>
    </row>
    <row r="7841" spans="19:23" x14ac:dyDescent="0.2">
      <c r="S7841" s="28" t="s">
        <v>252</v>
      </c>
      <c r="T7841" s="5">
        <v>2012</v>
      </c>
      <c r="U7841" s="233">
        <v>41077</v>
      </c>
      <c r="V7841" s="233" t="str">
        <f t="shared" si="249"/>
        <v>0617</v>
      </c>
      <c r="W7841" s="4">
        <f t="shared" si="250"/>
        <v>2012</v>
      </c>
    </row>
    <row r="7842" spans="19:23" x14ac:dyDescent="0.2">
      <c r="S7842" s="28" t="s">
        <v>253</v>
      </c>
      <c r="T7842" s="5">
        <v>2012</v>
      </c>
      <c r="U7842" s="233">
        <v>41078</v>
      </c>
      <c r="V7842" s="233" t="str">
        <f t="shared" si="249"/>
        <v>0618</v>
      </c>
      <c r="W7842" s="4">
        <f t="shared" si="250"/>
        <v>2012</v>
      </c>
    </row>
    <row r="7843" spans="19:23" x14ac:dyDescent="0.2">
      <c r="S7843" s="28" t="s">
        <v>254</v>
      </c>
      <c r="T7843" s="5">
        <v>2012</v>
      </c>
      <c r="U7843" s="233">
        <v>41079</v>
      </c>
      <c r="V7843" s="233" t="str">
        <f t="shared" si="249"/>
        <v>0619</v>
      </c>
      <c r="W7843" s="4">
        <f t="shared" si="250"/>
        <v>2012</v>
      </c>
    </row>
    <row r="7844" spans="19:23" x14ac:dyDescent="0.2">
      <c r="S7844" s="28" t="s">
        <v>255</v>
      </c>
      <c r="T7844" s="5">
        <v>2012</v>
      </c>
      <c r="U7844" s="233">
        <v>41080</v>
      </c>
      <c r="V7844" s="233" t="str">
        <f t="shared" si="249"/>
        <v>0620</v>
      </c>
      <c r="W7844" s="4">
        <f t="shared" si="250"/>
        <v>2012</v>
      </c>
    </row>
    <row r="7845" spans="19:23" x14ac:dyDescent="0.2">
      <c r="S7845" s="28" t="s">
        <v>256</v>
      </c>
      <c r="T7845" s="5">
        <v>2012</v>
      </c>
      <c r="U7845" s="233">
        <v>41081</v>
      </c>
      <c r="V7845" s="233" t="str">
        <f t="shared" si="249"/>
        <v>0621</v>
      </c>
      <c r="W7845" s="4">
        <f t="shared" si="250"/>
        <v>2012</v>
      </c>
    </row>
    <row r="7846" spans="19:23" x14ac:dyDescent="0.2">
      <c r="S7846" s="28" t="s">
        <v>257</v>
      </c>
      <c r="T7846" s="5">
        <v>2012</v>
      </c>
      <c r="U7846" s="233">
        <v>41082</v>
      </c>
      <c r="V7846" s="233" t="str">
        <f t="shared" si="249"/>
        <v>0622</v>
      </c>
      <c r="W7846" s="4">
        <f t="shared" si="250"/>
        <v>2012</v>
      </c>
    </row>
    <row r="7847" spans="19:23" x14ac:dyDescent="0.2">
      <c r="S7847" s="28" t="s">
        <v>258</v>
      </c>
      <c r="T7847" s="5">
        <v>2012</v>
      </c>
      <c r="U7847" s="233">
        <v>41083</v>
      </c>
      <c r="V7847" s="233" t="str">
        <f t="shared" si="249"/>
        <v>0623</v>
      </c>
      <c r="W7847" s="4">
        <f t="shared" si="250"/>
        <v>2012</v>
      </c>
    </row>
    <row r="7848" spans="19:23" x14ac:dyDescent="0.2">
      <c r="S7848" s="28" t="s">
        <v>259</v>
      </c>
      <c r="T7848" s="5">
        <v>2012</v>
      </c>
      <c r="U7848" s="233">
        <v>41084</v>
      </c>
      <c r="V7848" s="233" t="str">
        <f t="shared" si="249"/>
        <v>0624</v>
      </c>
      <c r="W7848" s="4">
        <f t="shared" si="250"/>
        <v>2012</v>
      </c>
    </row>
    <row r="7849" spans="19:23" x14ac:dyDescent="0.2">
      <c r="S7849" s="28" t="s">
        <v>260</v>
      </c>
      <c r="T7849" s="5">
        <v>2012</v>
      </c>
      <c r="U7849" s="233">
        <v>41085</v>
      </c>
      <c r="V7849" s="233" t="str">
        <f t="shared" si="249"/>
        <v>0625</v>
      </c>
      <c r="W7849" s="4">
        <f t="shared" si="250"/>
        <v>2012</v>
      </c>
    </row>
    <row r="7850" spans="19:23" x14ac:dyDescent="0.2">
      <c r="S7850" s="28" t="s">
        <v>261</v>
      </c>
      <c r="T7850" s="5">
        <v>2012</v>
      </c>
      <c r="U7850" s="233">
        <v>41086</v>
      </c>
      <c r="V7850" s="233" t="str">
        <f t="shared" si="249"/>
        <v>0626</v>
      </c>
      <c r="W7850" s="4">
        <f t="shared" si="250"/>
        <v>2012</v>
      </c>
    </row>
    <row r="7851" spans="19:23" x14ac:dyDescent="0.2">
      <c r="S7851" s="28" t="s">
        <v>262</v>
      </c>
      <c r="T7851" s="5">
        <v>2012</v>
      </c>
      <c r="U7851" s="233">
        <v>41087</v>
      </c>
      <c r="V7851" s="233" t="str">
        <f t="shared" si="249"/>
        <v>0627</v>
      </c>
      <c r="W7851" s="4">
        <f t="shared" si="250"/>
        <v>2012</v>
      </c>
    </row>
    <row r="7852" spans="19:23" x14ac:dyDescent="0.2">
      <c r="S7852" s="28" t="s">
        <v>263</v>
      </c>
      <c r="T7852" s="5">
        <v>2012</v>
      </c>
      <c r="U7852" s="233">
        <v>41088</v>
      </c>
      <c r="V7852" s="233" t="str">
        <f t="shared" si="249"/>
        <v>0628</v>
      </c>
      <c r="W7852" s="4">
        <f t="shared" si="250"/>
        <v>2012</v>
      </c>
    </row>
    <row r="7853" spans="19:23" x14ac:dyDescent="0.2">
      <c r="S7853" s="28" t="s">
        <v>264</v>
      </c>
      <c r="T7853" s="5">
        <v>2012</v>
      </c>
      <c r="U7853" s="233">
        <v>41089</v>
      </c>
      <c r="V7853" s="233" t="str">
        <f t="shared" si="249"/>
        <v>0629</v>
      </c>
      <c r="W7853" s="4">
        <f t="shared" si="250"/>
        <v>2012</v>
      </c>
    </row>
    <row r="7854" spans="19:23" x14ac:dyDescent="0.2">
      <c r="S7854" s="28" t="s">
        <v>265</v>
      </c>
      <c r="T7854" s="5">
        <v>2012</v>
      </c>
      <c r="U7854" s="233">
        <v>41090</v>
      </c>
      <c r="V7854" s="233" t="str">
        <f t="shared" si="249"/>
        <v>0630</v>
      </c>
      <c r="W7854" s="4">
        <f t="shared" si="250"/>
        <v>2012</v>
      </c>
    </row>
    <row r="7855" spans="19:23" x14ac:dyDescent="0.2">
      <c r="S7855" s="28" t="s">
        <v>266</v>
      </c>
      <c r="T7855" s="5">
        <v>2012</v>
      </c>
      <c r="U7855" s="233">
        <v>41091</v>
      </c>
      <c r="V7855" s="233" t="str">
        <f t="shared" si="249"/>
        <v>0701</v>
      </c>
      <c r="W7855" s="4">
        <f t="shared" si="250"/>
        <v>2012</v>
      </c>
    </row>
    <row r="7856" spans="19:23" x14ac:dyDescent="0.2">
      <c r="S7856" s="28" t="s">
        <v>267</v>
      </c>
      <c r="T7856" s="5">
        <v>2012</v>
      </c>
      <c r="U7856" s="233">
        <v>41092</v>
      </c>
      <c r="V7856" s="233" t="str">
        <f t="shared" si="249"/>
        <v>0702</v>
      </c>
      <c r="W7856" s="4">
        <f t="shared" si="250"/>
        <v>2012</v>
      </c>
    </row>
    <row r="7857" spans="19:23" x14ac:dyDescent="0.2">
      <c r="S7857" s="28" t="s">
        <v>268</v>
      </c>
      <c r="T7857" s="5">
        <v>2012</v>
      </c>
      <c r="U7857" s="233">
        <v>41093</v>
      </c>
      <c r="V7857" s="233" t="str">
        <f t="shared" si="249"/>
        <v>0703</v>
      </c>
      <c r="W7857" s="4">
        <f t="shared" si="250"/>
        <v>2012</v>
      </c>
    </row>
    <row r="7858" spans="19:23" x14ac:dyDescent="0.2">
      <c r="S7858" s="28" t="s">
        <v>269</v>
      </c>
      <c r="T7858" s="5">
        <v>2012</v>
      </c>
      <c r="U7858" s="233">
        <v>41094</v>
      </c>
      <c r="V7858" s="233" t="str">
        <f t="shared" si="249"/>
        <v>0704</v>
      </c>
      <c r="W7858" s="4">
        <f t="shared" si="250"/>
        <v>2012</v>
      </c>
    </row>
    <row r="7859" spans="19:23" x14ac:dyDescent="0.2">
      <c r="S7859" s="28" t="s">
        <v>270</v>
      </c>
      <c r="T7859" s="5">
        <v>2012</v>
      </c>
      <c r="U7859" s="233">
        <v>41095</v>
      </c>
      <c r="V7859" s="233" t="str">
        <f t="shared" si="249"/>
        <v>0705</v>
      </c>
      <c r="W7859" s="4">
        <f t="shared" si="250"/>
        <v>2012</v>
      </c>
    </row>
    <row r="7860" spans="19:23" x14ac:dyDescent="0.2">
      <c r="S7860" s="28" t="s">
        <v>271</v>
      </c>
      <c r="T7860" s="5">
        <v>2012</v>
      </c>
      <c r="U7860" s="233">
        <v>41096</v>
      </c>
      <c r="V7860" s="233" t="str">
        <f t="shared" si="249"/>
        <v>0706</v>
      </c>
      <c r="W7860" s="4">
        <f t="shared" si="250"/>
        <v>2012</v>
      </c>
    </row>
    <row r="7861" spans="19:23" x14ac:dyDescent="0.2">
      <c r="S7861" s="28" t="s">
        <v>272</v>
      </c>
      <c r="T7861" s="5">
        <v>2012</v>
      </c>
      <c r="U7861" s="233">
        <v>41097</v>
      </c>
      <c r="V7861" s="233" t="str">
        <f t="shared" si="249"/>
        <v>0707</v>
      </c>
      <c r="W7861" s="4">
        <f t="shared" si="250"/>
        <v>2012</v>
      </c>
    </row>
    <row r="7862" spans="19:23" x14ac:dyDescent="0.2">
      <c r="S7862" s="28" t="s">
        <v>273</v>
      </c>
      <c r="T7862" s="5">
        <v>2012</v>
      </c>
      <c r="U7862" s="233">
        <v>41098</v>
      </c>
      <c r="V7862" s="233" t="str">
        <f t="shared" si="249"/>
        <v>0708</v>
      </c>
      <c r="W7862" s="4">
        <f t="shared" si="250"/>
        <v>2012</v>
      </c>
    </row>
    <row r="7863" spans="19:23" x14ac:dyDescent="0.2">
      <c r="S7863" s="28" t="s">
        <v>274</v>
      </c>
      <c r="T7863" s="5">
        <v>2012</v>
      </c>
      <c r="U7863" s="233">
        <v>41099</v>
      </c>
      <c r="V7863" s="233" t="str">
        <f t="shared" si="249"/>
        <v>0709</v>
      </c>
      <c r="W7863" s="4">
        <f t="shared" si="250"/>
        <v>2012</v>
      </c>
    </row>
    <row r="7864" spans="19:23" x14ac:dyDescent="0.2">
      <c r="S7864" s="28" t="s">
        <v>275</v>
      </c>
      <c r="T7864" s="5">
        <v>2012</v>
      </c>
      <c r="U7864" s="233">
        <v>41100</v>
      </c>
      <c r="V7864" s="233" t="str">
        <f t="shared" si="249"/>
        <v>0710</v>
      </c>
      <c r="W7864" s="4">
        <f t="shared" si="250"/>
        <v>2012</v>
      </c>
    </row>
    <row r="7865" spans="19:23" x14ac:dyDescent="0.2">
      <c r="S7865" s="28" t="s">
        <v>276</v>
      </c>
      <c r="T7865" s="5">
        <v>2012</v>
      </c>
      <c r="U7865" s="233">
        <v>41101</v>
      </c>
      <c r="V7865" s="233" t="str">
        <f t="shared" si="249"/>
        <v>0711</v>
      </c>
      <c r="W7865" s="4">
        <f t="shared" si="250"/>
        <v>2012</v>
      </c>
    </row>
    <row r="7866" spans="19:23" x14ac:dyDescent="0.2">
      <c r="S7866" s="28" t="s">
        <v>277</v>
      </c>
      <c r="T7866" s="5">
        <v>2012</v>
      </c>
      <c r="U7866" s="233">
        <v>41102</v>
      </c>
      <c r="V7866" s="233" t="str">
        <f t="shared" si="249"/>
        <v>0712</v>
      </c>
      <c r="W7866" s="4">
        <f t="shared" si="250"/>
        <v>2012</v>
      </c>
    </row>
    <row r="7867" spans="19:23" x14ac:dyDescent="0.2">
      <c r="S7867" s="28" t="s">
        <v>278</v>
      </c>
      <c r="T7867" s="5">
        <v>2012</v>
      </c>
      <c r="U7867" s="233">
        <v>41103</v>
      </c>
      <c r="V7867" s="233" t="str">
        <f t="shared" si="249"/>
        <v>0713</v>
      </c>
      <c r="W7867" s="4">
        <f t="shared" si="250"/>
        <v>2012</v>
      </c>
    </row>
    <row r="7868" spans="19:23" x14ac:dyDescent="0.2">
      <c r="S7868" s="28" t="s">
        <v>279</v>
      </c>
      <c r="T7868" s="5">
        <v>2012</v>
      </c>
      <c r="U7868" s="233">
        <v>41104</v>
      </c>
      <c r="V7868" s="233" t="str">
        <f t="shared" si="249"/>
        <v>0714</v>
      </c>
      <c r="W7868" s="4">
        <f t="shared" si="250"/>
        <v>2012</v>
      </c>
    </row>
    <row r="7869" spans="19:23" x14ac:dyDescent="0.2">
      <c r="S7869" s="28" t="s">
        <v>280</v>
      </c>
      <c r="T7869" s="5">
        <v>2012</v>
      </c>
      <c r="U7869" s="233">
        <v>41105</v>
      </c>
      <c r="V7869" s="233" t="str">
        <f t="shared" si="249"/>
        <v>0715</v>
      </c>
      <c r="W7869" s="4">
        <f t="shared" si="250"/>
        <v>2012</v>
      </c>
    </row>
    <row r="7870" spans="19:23" x14ac:dyDescent="0.2">
      <c r="S7870" s="28" t="s">
        <v>281</v>
      </c>
      <c r="T7870" s="5">
        <v>2012</v>
      </c>
      <c r="U7870" s="233">
        <v>41106</v>
      </c>
      <c r="V7870" s="233" t="str">
        <f t="shared" si="249"/>
        <v>0716</v>
      </c>
      <c r="W7870" s="4">
        <f t="shared" si="250"/>
        <v>2012</v>
      </c>
    </row>
    <row r="7871" spans="19:23" x14ac:dyDescent="0.2">
      <c r="S7871" s="28" t="s">
        <v>282</v>
      </c>
      <c r="T7871" s="5">
        <v>2012</v>
      </c>
      <c r="U7871" s="233">
        <v>41107</v>
      </c>
      <c r="V7871" s="233" t="str">
        <f t="shared" si="249"/>
        <v>0717</v>
      </c>
      <c r="W7871" s="4">
        <f t="shared" si="250"/>
        <v>2012</v>
      </c>
    </row>
    <row r="7872" spans="19:23" x14ac:dyDescent="0.2">
      <c r="S7872" s="28" t="s">
        <v>283</v>
      </c>
      <c r="T7872" s="5">
        <v>2012</v>
      </c>
      <c r="U7872" s="233">
        <v>41108</v>
      </c>
      <c r="V7872" s="233" t="str">
        <f t="shared" si="249"/>
        <v>0718</v>
      </c>
      <c r="W7872" s="4">
        <f t="shared" si="250"/>
        <v>2012</v>
      </c>
    </row>
    <row r="7873" spans="19:23" x14ac:dyDescent="0.2">
      <c r="S7873" s="28" t="s">
        <v>284</v>
      </c>
      <c r="T7873" s="5">
        <v>2012</v>
      </c>
      <c r="U7873" s="233">
        <v>41109</v>
      </c>
      <c r="V7873" s="233" t="str">
        <f t="shared" si="249"/>
        <v>0719</v>
      </c>
      <c r="W7873" s="4">
        <f t="shared" si="250"/>
        <v>2012</v>
      </c>
    </row>
    <row r="7874" spans="19:23" x14ac:dyDescent="0.2">
      <c r="S7874" s="28" t="s">
        <v>285</v>
      </c>
      <c r="T7874" s="5">
        <v>2012</v>
      </c>
      <c r="U7874" s="233">
        <v>41110</v>
      </c>
      <c r="V7874" s="233" t="str">
        <f t="shared" si="249"/>
        <v>0720</v>
      </c>
      <c r="W7874" s="4">
        <f t="shared" si="250"/>
        <v>2012</v>
      </c>
    </row>
    <row r="7875" spans="19:23" x14ac:dyDescent="0.2">
      <c r="S7875" s="28" t="s">
        <v>286</v>
      </c>
      <c r="T7875" s="5">
        <v>2012</v>
      </c>
      <c r="U7875" s="233">
        <v>41111</v>
      </c>
      <c r="V7875" s="233" t="str">
        <f t="shared" si="249"/>
        <v>0721</v>
      </c>
      <c r="W7875" s="4">
        <f t="shared" si="250"/>
        <v>2012</v>
      </c>
    </row>
    <row r="7876" spans="19:23" x14ac:dyDescent="0.2">
      <c r="S7876" s="28" t="s">
        <v>287</v>
      </c>
      <c r="T7876" s="5">
        <v>2012</v>
      </c>
      <c r="U7876" s="233">
        <v>41112</v>
      </c>
      <c r="V7876" s="233" t="str">
        <f t="shared" ref="V7876:V7939" si="251">TEXT(MONTH(U7876),"00") &amp;TEXT(DAY(U7876),"00")</f>
        <v>0722</v>
      </c>
      <c r="W7876" s="4">
        <f t="shared" ref="W7876:W7939" si="252">YEAR(U7876)</f>
        <v>2012</v>
      </c>
    </row>
    <row r="7877" spans="19:23" x14ac:dyDescent="0.2">
      <c r="S7877" s="28" t="s">
        <v>288</v>
      </c>
      <c r="T7877" s="5">
        <v>2012</v>
      </c>
      <c r="U7877" s="233">
        <v>41113</v>
      </c>
      <c r="V7877" s="233" t="str">
        <f t="shared" si="251"/>
        <v>0723</v>
      </c>
      <c r="W7877" s="4">
        <f t="shared" si="252"/>
        <v>2012</v>
      </c>
    </row>
    <row r="7878" spans="19:23" x14ac:dyDescent="0.2">
      <c r="S7878" s="28" t="s">
        <v>289</v>
      </c>
      <c r="T7878" s="5">
        <v>2012</v>
      </c>
      <c r="U7878" s="233">
        <v>41114</v>
      </c>
      <c r="V7878" s="233" t="str">
        <f t="shared" si="251"/>
        <v>0724</v>
      </c>
      <c r="W7878" s="4">
        <f t="shared" si="252"/>
        <v>2012</v>
      </c>
    </row>
    <row r="7879" spans="19:23" x14ac:dyDescent="0.2">
      <c r="S7879" s="28" t="s">
        <v>290</v>
      </c>
      <c r="T7879" s="5">
        <v>2012</v>
      </c>
      <c r="U7879" s="233">
        <v>41115</v>
      </c>
      <c r="V7879" s="233" t="str">
        <f t="shared" si="251"/>
        <v>0725</v>
      </c>
      <c r="W7879" s="4">
        <f t="shared" si="252"/>
        <v>2012</v>
      </c>
    </row>
    <row r="7880" spans="19:23" x14ac:dyDescent="0.2">
      <c r="S7880" s="28" t="s">
        <v>291</v>
      </c>
      <c r="T7880" s="5">
        <v>2012</v>
      </c>
      <c r="U7880" s="233">
        <v>41116</v>
      </c>
      <c r="V7880" s="233" t="str">
        <f t="shared" si="251"/>
        <v>0726</v>
      </c>
      <c r="W7880" s="4">
        <f t="shared" si="252"/>
        <v>2012</v>
      </c>
    </row>
    <row r="7881" spans="19:23" x14ac:dyDescent="0.2">
      <c r="S7881" s="28" t="s">
        <v>292</v>
      </c>
      <c r="T7881" s="5">
        <v>2012</v>
      </c>
      <c r="U7881" s="233">
        <v>41117</v>
      </c>
      <c r="V7881" s="233" t="str">
        <f t="shared" si="251"/>
        <v>0727</v>
      </c>
      <c r="W7881" s="4">
        <f t="shared" si="252"/>
        <v>2012</v>
      </c>
    </row>
    <row r="7882" spans="19:23" x14ac:dyDescent="0.2">
      <c r="S7882" s="28" t="s">
        <v>293</v>
      </c>
      <c r="T7882" s="5">
        <v>2012</v>
      </c>
      <c r="U7882" s="233">
        <v>41118</v>
      </c>
      <c r="V7882" s="233" t="str">
        <f t="shared" si="251"/>
        <v>0728</v>
      </c>
      <c r="W7882" s="4">
        <f t="shared" si="252"/>
        <v>2012</v>
      </c>
    </row>
    <row r="7883" spans="19:23" x14ac:dyDescent="0.2">
      <c r="S7883" s="28" t="s">
        <v>294</v>
      </c>
      <c r="T7883" s="5">
        <v>2012</v>
      </c>
      <c r="U7883" s="233">
        <v>41119</v>
      </c>
      <c r="V7883" s="233" t="str">
        <f t="shared" si="251"/>
        <v>0729</v>
      </c>
      <c r="W7883" s="4">
        <f t="shared" si="252"/>
        <v>2012</v>
      </c>
    </row>
    <row r="7884" spans="19:23" x14ac:dyDescent="0.2">
      <c r="S7884" s="28" t="s">
        <v>295</v>
      </c>
      <c r="T7884" s="5">
        <v>2012</v>
      </c>
      <c r="U7884" s="233">
        <v>41120</v>
      </c>
      <c r="V7884" s="233" t="str">
        <f t="shared" si="251"/>
        <v>0730</v>
      </c>
      <c r="W7884" s="4">
        <f t="shared" si="252"/>
        <v>2012</v>
      </c>
    </row>
    <row r="7885" spans="19:23" x14ac:dyDescent="0.2">
      <c r="S7885" s="28" t="s">
        <v>296</v>
      </c>
      <c r="T7885" s="5">
        <v>2012</v>
      </c>
      <c r="U7885" s="233">
        <v>41121</v>
      </c>
      <c r="V7885" s="233" t="str">
        <f t="shared" si="251"/>
        <v>0731</v>
      </c>
      <c r="W7885" s="4">
        <f t="shared" si="252"/>
        <v>2012</v>
      </c>
    </row>
    <row r="7886" spans="19:23" x14ac:dyDescent="0.2">
      <c r="S7886" s="28" t="s">
        <v>297</v>
      </c>
      <c r="T7886" s="5">
        <v>2012</v>
      </c>
      <c r="U7886" s="233">
        <v>41122</v>
      </c>
      <c r="V7886" s="233" t="str">
        <f t="shared" si="251"/>
        <v>0801</v>
      </c>
      <c r="W7886" s="4">
        <f t="shared" si="252"/>
        <v>2012</v>
      </c>
    </row>
    <row r="7887" spans="19:23" x14ac:dyDescent="0.2">
      <c r="S7887" s="28" t="s">
        <v>298</v>
      </c>
      <c r="T7887" s="5">
        <v>2012</v>
      </c>
      <c r="U7887" s="233">
        <v>41123</v>
      </c>
      <c r="V7887" s="233" t="str">
        <f t="shared" si="251"/>
        <v>0802</v>
      </c>
      <c r="W7887" s="4">
        <f t="shared" si="252"/>
        <v>2012</v>
      </c>
    </row>
    <row r="7888" spans="19:23" x14ac:dyDescent="0.2">
      <c r="S7888" s="28" t="s">
        <v>299</v>
      </c>
      <c r="T7888" s="5">
        <v>2012</v>
      </c>
      <c r="U7888" s="233">
        <v>41124</v>
      </c>
      <c r="V7888" s="233" t="str">
        <f t="shared" si="251"/>
        <v>0803</v>
      </c>
      <c r="W7888" s="4">
        <f t="shared" si="252"/>
        <v>2012</v>
      </c>
    </row>
    <row r="7889" spans="19:23" x14ac:dyDescent="0.2">
      <c r="S7889" s="28" t="s">
        <v>300</v>
      </c>
      <c r="T7889" s="5">
        <v>2012</v>
      </c>
      <c r="U7889" s="233">
        <v>41125</v>
      </c>
      <c r="V7889" s="233" t="str">
        <f t="shared" si="251"/>
        <v>0804</v>
      </c>
      <c r="W7889" s="4">
        <f t="shared" si="252"/>
        <v>2012</v>
      </c>
    </row>
    <row r="7890" spans="19:23" x14ac:dyDescent="0.2">
      <c r="S7890" s="28" t="s">
        <v>301</v>
      </c>
      <c r="T7890" s="5">
        <v>2012</v>
      </c>
      <c r="U7890" s="233">
        <v>41126</v>
      </c>
      <c r="V7890" s="233" t="str">
        <f t="shared" si="251"/>
        <v>0805</v>
      </c>
      <c r="W7890" s="4">
        <f t="shared" si="252"/>
        <v>2012</v>
      </c>
    </row>
    <row r="7891" spans="19:23" x14ac:dyDescent="0.2">
      <c r="S7891" s="28" t="s">
        <v>302</v>
      </c>
      <c r="T7891" s="5">
        <v>2012</v>
      </c>
      <c r="U7891" s="233">
        <v>41127</v>
      </c>
      <c r="V7891" s="233" t="str">
        <f t="shared" si="251"/>
        <v>0806</v>
      </c>
      <c r="W7891" s="4">
        <f t="shared" si="252"/>
        <v>2012</v>
      </c>
    </row>
    <row r="7892" spans="19:23" x14ac:dyDescent="0.2">
      <c r="S7892" s="28" t="s">
        <v>303</v>
      </c>
      <c r="T7892" s="5">
        <v>2012</v>
      </c>
      <c r="U7892" s="233">
        <v>41128</v>
      </c>
      <c r="V7892" s="233" t="str">
        <f t="shared" si="251"/>
        <v>0807</v>
      </c>
      <c r="W7892" s="4">
        <f t="shared" si="252"/>
        <v>2012</v>
      </c>
    </row>
    <row r="7893" spans="19:23" x14ac:dyDescent="0.2">
      <c r="S7893" s="28" t="s">
        <v>304</v>
      </c>
      <c r="T7893" s="5">
        <v>2012</v>
      </c>
      <c r="U7893" s="233">
        <v>41129</v>
      </c>
      <c r="V7893" s="233" t="str">
        <f t="shared" si="251"/>
        <v>0808</v>
      </c>
      <c r="W7893" s="4">
        <f t="shared" si="252"/>
        <v>2012</v>
      </c>
    </row>
    <row r="7894" spans="19:23" x14ac:dyDescent="0.2">
      <c r="S7894" s="28" t="s">
        <v>305</v>
      </c>
      <c r="T7894" s="5">
        <v>2012</v>
      </c>
      <c r="U7894" s="233">
        <v>41130</v>
      </c>
      <c r="V7894" s="233" t="str">
        <f t="shared" si="251"/>
        <v>0809</v>
      </c>
      <c r="W7894" s="4">
        <f t="shared" si="252"/>
        <v>2012</v>
      </c>
    </row>
    <row r="7895" spans="19:23" x14ac:dyDescent="0.2">
      <c r="S7895" s="28" t="s">
        <v>306</v>
      </c>
      <c r="T7895" s="5">
        <v>2012</v>
      </c>
      <c r="U7895" s="233">
        <v>41131</v>
      </c>
      <c r="V7895" s="233" t="str">
        <f t="shared" si="251"/>
        <v>0810</v>
      </c>
      <c r="W7895" s="4">
        <f t="shared" si="252"/>
        <v>2012</v>
      </c>
    </row>
    <row r="7896" spans="19:23" x14ac:dyDescent="0.2">
      <c r="S7896" s="28" t="s">
        <v>307</v>
      </c>
      <c r="T7896" s="5">
        <v>2012</v>
      </c>
      <c r="U7896" s="233">
        <v>41132</v>
      </c>
      <c r="V7896" s="233" t="str">
        <f t="shared" si="251"/>
        <v>0811</v>
      </c>
      <c r="W7896" s="4">
        <f t="shared" si="252"/>
        <v>2012</v>
      </c>
    </row>
    <row r="7897" spans="19:23" x14ac:dyDescent="0.2">
      <c r="S7897" s="28" t="s">
        <v>308</v>
      </c>
      <c r="T7897" s="5">
        <v>2012</v>
      </c>
      <c r="U7897" s="233">
        <v>41133</v>
      </c>
      <c r="V7897" s="233" t="str">
        <f t="shared" si="251"/>
        <v>0812</v>
      </c>
      <c r="W7897" s="4">
        <f t="shared" si="252"/>
        <v>2012</v>
      </c>
    </row>
    <row r="7898" spans="19:23" x14ac:dyDescent="0.2">
      <c r="S7898" s="28" t="s">
        <v>309</v>
      </c>
      <c r="T7898" s="5">
        <v>2012</v>
      </c>
      <c r="U7898" s="233">
        <v>41134</v>
      </c>
      <c r="V7898" s="233" t="str">
        <f t="shared" si="251"/>
        <v>0813</v>
      </c>
      <c r="W7898" s="4">
        <f t="shared" si="252"/>
        <v>2012</v>
      </c>
    </row>
    <row r="7899" spans="19:23" x14ac:dyDescent="0.2">
      <c r="S7899" s="28" t="s">
        <v>310</v>
      </c>
      <c r="T7899" s="5">
        <v>2012</v>
      </c>
      <c r="U7899" s="233">
        <v>41135</v>
      </c>
      <c r="V7899" s="233" t="str">
        <f t="shared" si="251"/>
        <v>0814</v>
      </c>
      <c r="W7899" s="4">
        <f t="shared" si="252"/>
        <v>2012</v>
      </c>
    </row>
    <row r="7900" spans="19:23" x14ac:dyDescent="0.2">
      <c r="S7900" s="28" t="s">
        <v>311</v>
      </c>
      <c r="T7900" s="5">
        <v>2012</v>
      </c>
      <c r="U7900" s="233">
        <v>41136</v>
      </c>
      <c r="V7900" s="233" t="str">
        <f t="shared" si="251"/>
        <v>0815</v>
      </c>
      <c r="W7900" s="4">
        <f t="shared" si="252"/>
        <v>2012</v>
      </c>
    </row>
    <row r="7901" spans="19:23" x14ac:dyDescent="0.2">
      <c r="S7901" s="28" t="s">
        <v>312</v>
      </c>
      <c r="T7901" s="5">
        <v>2012</v>
      </c>
      <c r="U7901" s="233">
        <v>41137</v>
      </c>
      <c r="V7901" s="233" t="str">
        <f t="shared" si="251"/>
        <v>0816</v>
      </c>
      <c r="W7901" s="4">
        <f t="shared" si="252"/>
        <v>2012</v>
      </c>
    </row>
    <row r="7902" spans="19:23" x14ac:dyDescent="0.2">
      <c r="S7902" s="28" t="s">
        <v>313</v>
      </c>
      <c r="T7902" s="5">
        <v>2012</v>
      </c>
      <c r="U7902" s="233">
        <v>41138</v>
      </c>
      <c r="V7902" s="233" t="str">
        <f t="shared" si="251"/>
        <v>0817</v>
      </c>
      <c r="W7902" s="4">
        <f t="shared" si="252"/>
        <v>2012</v>
      </c>
    </row>
    <row r="7903" spans="19:23" x14ac:dyDescent="0.2">
      <c r="S7903" s="28" t="s">
        <v>314</v>
      </c>
      <c r="T7903" s="5">
        <v>2012</v>
      </c>
      <c r="U7903" s="233">
        <v>41139</v>
      </c>
      <c r="V7903" s="233" t="str">
        <f t="shared" si="251"/>
        <v>0818</v>
      </c>
      <c r="W7903" s="4">
        <f t="shared" si="252"/>
        <v>2012</v>
      </c>
    </row>
    <row r="7904" spans="19:23" x14ac:dyDescent="0.2">
      <c r="S7904" s="28" t="s">
        <v>315</v>
      </c>
      <c r="T7904" s="5">
        <v>2012</v>
      </c>
      <c r="U7904" s="233">
        <v>41140</v>
      </c>
      <c r="V7904" s="233" t="str">
        <f t="shared" si="251"/>
        <v>0819</v>
      </c>
      <c r="W7904" s="4">
        <f t="shared" si="252"/>
        <v>2012</v>
      </c>
    </row>
    <row r="7905" spans="19:23" x14ac:dyDescent="0.2">
      <c r="S7905" s="28" t="s">
        <v>316</v>
      </c>
      <c r="T7905" s="5">
        <v>2012</v>
      </c>
      <c r="U7905" s="233">
        <v>41141</v>
      </c>
      <c r="V7905" s="233" t="str">
        <f t="shared" si="251"/>
        <v>0820</v>
      </c>
      <c r="W7905" s="4">
        <f t="shared" si="252"/>
        <v>2012</v>
      </c>
    </row>
    <row r="7906" spans="19:23" x14ac:dyDescent="0.2">
      <c r="S7906" s="28" t="s">
        <v>317</v>
      </c>
      <c r="T7906" s="5">
        <v>2012</v>
      </c>
      <c r="U7906" s="233">
        <v>41142</v>
      </c>
      <c r="V7906" s="233" t="str">
        <f t="shared" si="251"/>
        <v>0821</v>
      </c>
      <c r="W7906" s="4">
        <f t="shared" si="252"/>
        <v>2012</v>
      </c>
    </row>
    <row r="7907" spans="19:23" x14ac:dyDescent="0.2">
      <c r="S7907" s="28" t="s">
        <v>318</v>
      </c>
      <c r="T7907" s="5">
        <v>2012</v>
      </c>
      <c r="U7907" s="233">
        <v>41143</v>
      </c>
      <c r="V7907" s="233" t="str">
        <f t="shared" si="251"/>
        <v>0822</v>
      </c>
      <c r="W7907" s="4">
        <f t="shared" si="252"/>
        <v>2012</v>
      </c>
    </row>
    <row r="7908" spans="19:23" x14ac:dyDescent="0.2">
      <c r="S7908" s="28" t="s">
        <v>319</v>
      </c>
      <c r="T7908" s="5">
        <v>2012</v>
      </c>
      <c r="U7908" s="233">
        <v>41144</v>
      </c>
      <c r="V7908" s="233" t="str">
        <f t="shared" si="251"/>
        <v>0823</v>
      </c>
      <c r="W7908" s="4">
        <f t="shared" si="252"/>
        <v>2012</v>
      </c>
    </row>
    <row r="7909" spans="19:23" x14ac:dyDescent="0.2">
      <c r="S7909" s="28" t="s">
        <v>320</v>
      </c>
      <c r="T7909" s="5">
        <v>2012</v>
      </c>
      <c r="U7909" s="233">
        <v>41145</v>
      </c>
      <c r="V7909" s="233" t="str">
        <f t="shared" si="251"/>
        <v>0824</v>
      </c>
      <c r="W7909" s="4">
        <f t="shared" si="252"/>
        <v>2012</v>
      </c>
    </row>
    <row r="7910" spans="19:23" x14ac:dyDescent="0.2">
      <c r="S7910" s="28" t="s">
        <v>321</v>
      </c>
      <c r="T7910" s="5">
        <v>2012</v>
      </c>
      <c r="U7910" s="233">
        <v>41146</v>
      </c>
      <c r="V7910" s="233" t="str">
        <f t="shared" si="251"/>
        <v>0825</v>
      </c>
      <c r="W7910" s="4">
        <f t="shared" si="252"/>
        <v>2012</v>
      </c>
    </row>
    <row r="7911" spans="19:23" x14ac:dyDescent="0.2">
      <c r="S7911" s="28" t="s">
        <v>322</v>
      </c>
      <c r="T7911" s="5">
        <v>2012</v>
      </c>
      <c r="U7911" s="233">
        <v>41147</v>
      </c>
      <c r="V7911" s="233" t="str">
        <f t="shared" si="251"/>
        <v>0826</v>
      </c>
      <c r="W7911" s="4">
        <f t="shared" si="252"/>
        <v>2012</v>
      </c>
    </row>
    <row r="7912" spans="19:23" x14ac:dyDescent="0.2">
      <c r="S7912" s="28" t="s">
        <v>323</v>
      </c>
      <c r="T7912" s="5">
        <v>2012</v>
      </c>
      <c r="U7912" s="233">
        <v>41148</v>
      </c>
      <c r="V7912" s="233" t="str">
        <f t="shared" si="251"/>
        <v>0827</v>
      </c>
      <c r="W7912" s="4">
        <f t="shared" si="252"/>
        <v>2012</v>
      </c>
    </row>
    <row r="7913" spans="19:23" x14ac:dyDescent="0.2">
      <c r="S7913" s="28" t="s">
        <v>324</v>
      </c>
      <c r="T7913" s="5">
        <v>2012</v>
      </c>
      <c r="U7913" s="233">
        <v>41149</v>
      </c>
      <c r="V7913" s="233" t="str">
        <f t="shared" si="251"/>
        <v>0828</v>
      </c>
      <c r="W7913" s="4">
        <f t="shared" si="252"/>
        <v>2012</v>
      </c>
    </row>
    <row r="7914" spans="19:23" x14ac:dyDescent="0.2">
      <c r="S7914" s="28" t="s">
        <v>325</v>
      </c>
      <c r="T7914" s="5">
        <v>2012</v>
      </c>
      <c r="U7914" s="233">
        <v>41150</v>
      </c>
      <c r="V7914" s="233" t="str">
        <f t="shared" si="251"/>
        <v>0829</v>
      </c>
      <c r="W7914" s="4">
        <f t="shared" si="252"/>
        <v>2012</v>
      </c>
    </row>
    <row r="7915" spans="19:23" x14ac:dyDescent="0.2">
      <c r="S7915" s="28" t="s">
        <v>326</v>
      </c>
      <c r="T7915" s="5">
        <v>2012</v>
      </c>
      <c r="U7915" s="233">
        <v>41151</v>
      </c>
      <c r="V7915" s="233" t="str">
        <f t="shared" si="251"/>
        <v>0830</v>
      </c>
      <c r="W7915" s="4">
        <f t="shared" si="252"/>
        <v>2012</v>
      </c>
    </row>
    <row r="7916" spans="19:23" x14ac:dyDescent="0.2">
      <c r="S7916" s="28" t="s">
        <v>327</v>
      </c>
      <c r="T7916" s="5">
        <v>2012</v>
      </c>
      <c r="U7916" s="233">
        <v>41152</v>
      </c>
      <c r="V7916" s="233" t="str">
        <f t="shared" si="251"/>
        <v>0831</v>
      </c>
      <c r="W7916" s="4">
        <f t="shared" si="252"/>
        <v>2012</v>
      </c>
    </row>
    <row r="7917" spans="19:23" x14ac:dyDescent="0.2">
      <c r="S7917" s="28" t="s">
        <v>328</v>
      </c>
      <c r="T7917" s="5">
        <v>2012</v>
      </c>
      <c r="U7917" s="233">
        <v>41153</v>
      </c>
      <c r="V7917" s="233" t="str">
        <f t="shared" si="251"/>
        <v>0901</v>
      </c>
      <c r="W7917" s="4">
        <f t="shared" si="252"/>
        <v>2012</v>
      </c>
    </row>
    <row r="7918" spans="19:23" x14ac:dyDescent="0.2">
      <c r="S7918" s="28" t="s">
        <v>329</v>
      </c>
      <c r="T7918" s="5">
        <v>2012</v>
      </c>
      <c r="U7918" s="233">
        <v>41154</v>
      </c>
      <c r="V7918" s="233" t="str">
        <f t="shared" si="251"/>
        <v>0902</v>
      </c>
      <c r="W7918" s="4">
        <f t="shared" si="252"/>
        <v>2012</v>
      </c>
    </row>
    <row r="7919" spans="19:23" x14ac:dyDescent="0.2">
      <c r="S7919" s="28" t="s">
        <v>330</v>
      </c>
      <c r="T7919" s="5">
        <v>2012</v>
      </c>
      <c r="U7919" s="233">
        <v>41155</v>
      </c>
      <c r="V7919" s="233" t="str">
        <f t="shared" si="251"/>
        <v>0903</v>
      </c>
      <c r="W7919" s="4">
        <f t="shared" si="252"/>
        <v>2012</v>
      </c>
    </row>
    <row r="7920" spans="19:23" x14ac:dyDescent="0.2">
      <c r="S7920" s="28" t="s">
        <v>331</v>
      </c>
      <c r="T7920" s="5">
        <v>2012</v>
      </c>
      <c r="U7920" s="233">
        <v>41156</v>
      </c>
      <c r="V7920" s="233" t="str">
        <f t="shared" si="251"/>
        <v>0904</v>
      </c>
      <c r="W7920" s="4">
        <f t="shared" si="252"/>
        <v>2012</v>
      </c>
    </row>
    <row r="7921" spans="19:23" x14ac:dyDescent="0.2">
      <c r="S7921" s="28" t="s">
        <v>332</v>
      </c>
      <c r="T7921" s="5">
        <v>2012</v>
      </c>
      <c r="U7921" s="233">
        <v>41157</v>
      </c>
      <c r="V7921" s="233" t="str">
        <f t="shared" si="251"/>
        <v>0905</v>
      </c>
      <c r="W7921" s="4">
        <f t="shared" si="252"/>
        <v>2012</v>
      </c>
    </row>
    <row r="7922" spans="19:23" x14ac:dyDescent="0.2">
      <c r="S7922" s="28" t="s">
        <v>333</v>
      </c>
      <c r="T7922" s="5">
        <v>2012</v>
      </c>
      <c r="U7922" s="233">
        <v>41158</v>
      </c>
      <c r="V7922" s="233" t="str">
        <f t="shared" si="251"/>
        <v>0906</v>
      </c>
      <c r="W7922" s="4">
        <f t="shared" si="252"/>
        <v>2012</v>
      </c>
    </row>
    <row r="7923" spans="19:23" x14ac:dyDescent="0.2">
      <c r="S7923" s="28" t="s">
        <v>334</v>
      </c>
      <c r="T7923" s="5">
        <v>2012</v>
      </c>
      <c r="U7923" s="233">
        <v>41159</v>
      </c>
      <c r="V7923" s="233" t="str">
        <f t="shared" si="251"/>
        <v>0907</v>
      </c>
      <c r="W7923" s="4">
        <f t="shared" si="252"/>
        <v>2012</v>
      </c>
    </row>
    <row r="7924" spans="19:23" x14ac:dyDescent="0.2">
      <c r="S7924" s="28" t="s">
        <v>335</v>
      </c>
      <c r="T7924" s="5">
        <v>2012</v>
      </c>
      <c r="U7924" s="233">
        <v>41160</v>
      </c>
      <c r="V7924" s="233" t="str">
        <f t="shared" si="251"/>
        <v>0908</v>
      </c>
      <c r="W7924" s="4">
        <f t="shared" si="252"/>
        <v>2012</v>
      </c>
    </row>
    <row r="7925" spans="19:23" x14ac:dyDescent="0.2">
      <c r="S7925" s="28" t="s">
        <v>336</v>
      </c>
      <c r="T7925" s="5">
        <v>2012</v>
      </c>
      <c r="U7925" s="233">
        <v>41161</v>
      </c>
      <c r="V7925" s="233" t="str">
        <f t="shared" si="251"/>
        <v>0909</v>
      </c>
      <c r="W7925" s="4">
        <f t="shared" si="252"/>
        <v>2012</v>
      </c>
    </row>
    <row r="7926" spans="19:23" x14ac:dyDescent="0.2">
      <c r="S7926" s="28" t="s">
        <v>337</v>
      </c>
      <c r="T7926" s="5">
        <v>2012</v>
      </c>
      <c r="U7926" s="233">
        <v>41162</v>
      </c>
      <c r="V7926" s="233" t="str">
        <f t="shared" si="251"/>
        <v>0910</v>
      </c>
      <c r="W7926" s="4">
        <f t="shared" si="252"/>
        <v>2012</v>
      </c>
    </row>
    <row r="7927" spans="19:23" x14ac:dyDescent="0.2">
      <c r="S7927" s="28" t="s">
        <v>338</v>
      </c>
      <c r="T7927" s="5">
        <v>2012</v>
      </c>
      <c r="U7927" s="233">
        <v>41163</v>
      </c>
      <c r="V7927" s="233" t="str">
        <f t="shared" si="251"/>
        <v>0911</v>
      </c>
      <c r="W7927" s="4">
        <f t="shared" si="252"/>
        <v>2012</v>
      </c>
    </row>
    <row r="7928" spans="19:23" x14ac:dyDescent="0.2">
      <c r="S7928" s="28" t="s">
        <v>339</v>
      </c>
      <c r="T7928" s="5">
        <v>2012</v>
      </c>
      <c r="U7928" s="233">
        <v>41164</v>
      </c>
      <c r="V7928" s="233" t="str">
        <f t="shared" si="251"/>
        <v>0912</v>
      </c>
      <c r="W7928" s="4">
        <f t="shared" si="252"/>
        <v>2012</v>
      </c>
    </row>
    <row r="7929" spans="19:23" x14ac:dyDescent="0.2">
      <c r="S7929" s="28" t="s">
        <v>340</v>
      </c>
      <c r="T7929" s="5">
        <v>2012</v>
      </c>
      <c r="U7929" s="233">
        <v>41165</v>
      </c>
      <c r="V7929" s="233" t="str">
        <f t="shared" si="251"/>
        <v>0913</v>
      </c>
      <c r="W7929" s="4">
        <f t="shared" si="252"/>
        <v>2012</v>
      </c>
    </row>
    <row r="7930" spans="19:23" x14ac:dyDescent="0.2">
      <c r="S7930" s="28" t="s">
        <v>341</v>
      </c>
      <c r="T7930" s="5">
        <v>2012</v>
      </c>
      <c r="U7930" s="233">
        <v>41166</v>
      </c>
      <c r="V7930" s="233" t="str">
        <f t="shared" si="251"/>
        <v>0914</v>
      </c>
      <c r="W7930" s="4">
        <f t="shared" si="252"/>
        <v>2012</v>
      </c>
    </row>
    <row r="7931" spans="19:23" x14ac:dyDescent="0.2">
      <c r="S7931" s="28" t="s">
        <v>342</v>
      </c>
      <c r="T7931" s="5">
        <v>2012</v>
      </c>
      <c r="U7931" s="233">
        <v>41167</v>
      </c>
      <c r="V7931" s="233" t="str">
        <f t="shared" si="251"/>
        <v>0915</v>
      </c>
      <c r="W7931" s="4">
        <f t="shared" si="252"/>
        <v>2012</v>
      </c>
    </row>
    <row r="7932" spans="19:23" x14ac:dyDescent="0.2">
      <c r="S7932" s="28" t="s">
        <v>343</v>
      </c>
      <c r="T7932" s="5">
        <v>2012</v>
      </c>
      <c r="U7932" s="233">
        <v>41168</v>
      </c>
      <c r="V7932" s="233" t="str">
        <f t="shared" si="251"/>
        <v>0916</v>
      </c>
      <c r="W7932" s="4">
        <f t="shared" si="252"/>
        <v>2012</v>
      </c>
    </row>
    <row r="7933" spans="19:23" x14ac:dyDescent="0.2">
      <c r="S7933" s="28" t="s">
        <v>344</v>
      </c>
      <c r="T7933" s="5">
        <v>2012</v>
      </c>
      <c r="U7933" s="233">
        <v>41169</v>
      </c>
      <c r="V7933" s="233" t="str">
        <f t="shared" si="251"/>
        <v>0917</v>
      </c>
      <c r="W7933" s="4">
        <f t="shared" si="252"/>
        <v>2012</v>
      </c>
    </row>
    <row r="7934" spans="19:23" x14ac:dyDescent="0.2">
      <c r="S7934" s="28" t="s">
        <v>345</v>
      </c>
      <c r="T7934" s="5">
        <v>2012</v>
      </c>
      <c r="U7934" s="233">
        <v>41170</v>
      </c>
      <c r="V7934" s="233" t="str">
        <f t="shared" si="251"/>
        <v>0918</v>
      </c>
      <c r="W7934" s="4">
        <f t="shared" si="252"/>
        <v>2012</v>
      </c>
    </row>
    <row r="7935" spans="19:23" x14ac:dyDescent="0.2">
      <c r="S7935" s="28" t="s">
        <v>346</v>
      </c>
      <c r="T7935" s="5">
        <v>2012</v>
      </c>
      <c r="U7935" s="233">
        <v>41171</v>
      </c>
      <c r="V7935" s="233" t="str">
        <f t="shared" si="251"/>
        <v>0919</v>
      </c>
      <c r="W7935" s="4">
        <f t="shared" si="252"/>
        <v>2012</v>
      </c>
    </row>
    <row r="7936" spans="19:23" x14ac:dyDescent="0.2">
      <c r="S7936" s="28" t="s">
        <v>347</v>
      </c>
      <c r="T7936" s="5">
        <v>2012</v>
      </c>
      <c r="U7936" s="233">
        <v>41172</v>
      </c>
      <c r="V7936" s="233" t="str">
        <f t="shared" si="251"/>
        <v>0920</v>
      </c>
      <c r="W7936" s="4">
        <f t="shared" si="252"/>
        <v>2012</v>
      </c>
    </row>
    <row r="7937" spans="19:23" x14ac:dyDescent="0.2">
      <c r="S7937" s="28" t="s">
        <v>348</v>
      </c>
      <c r="T7937" s="5">
        <v>2012</v>
      </c>
      <c r="U7937" s="233">
        <v>41173</v>
      </c>
      <c r="V7937" s="233" t="str">
        <f t="shared" si="251"/>
        <v>0921</v>
      </c>
      <c r="W7937" s="4">
        <f t="shared" si="252"/>
        <v>2012</v>
      </c>
    </row>
    <row r="7938" spans="19:23" x14ac:dyDescent="0.2">
      <c r="S7938" s="28" t="s">
        <v>349</v>
      </c>
      <c r="T7938" s="5">
        <v>2012</v>
      </c>
      <c r="U7938" s="233">
        <v>41174</v>
      </c>
      <c r="V7938" s="233" t="str">
        <f t="shared" si="251"/>
        <v>0922</v>
      </c>
      <c r="W7938" s="4">
        <f t="shared" si="252"/>
        <v>2012</v>
      </c>
    </row>
    <row r="7939" spans="19:23" x14ac:dyDescent="0.2">
      <c r="S7939" s="28" t="s">
        <v>350</v>
      </c>
      <c r="T7939" s="5">
        <v>2012</v>
      </c>
      <c r="U7939" s="233">
        <v>41175</v>
      </c>
      <c r="V7939" s="233" t="str">
        <f t="shared" si="251"/>
        <v>0923</v>
      </c>
      <c r="W7939" s="4">
        <f t="shared" si="252"/>
        <v>2012</v>
      </c>
    </row>
    <row r="7940" spans="19:23" x14ac:dyDescent="0.2">
      <c r="S7940" s="28" t="s">
        <v>351</v>
      </c>
      <c r="T7940" s="5">
        <v>2012</v>
      </c>
      <c r="U7940" s="233">
        <v>41176</v>
      </c>
      <c r="V7940" s="233" t="str">
        <f t="shared" ref="V7940:V8003" si="253">TEXT(MONTH(U7940),"00") &amp;TEXT(DAY(U7940),"00")</f>
        <v>0924</v>
      </c>
      <c r="W7940" s="4">
        <f t="shared" ref="W7940:W8003" si="254">YEAR(U7940)</f>
        <v>2012</v>
      </c>
    </row>
    <row r="7941" spans="19:23" x14ac:dyDescent="0.2">
      <c r="S7941" s="28" t="s">
        <v>352</v>
      </c>
      <c r="T7941" s="5">
        <v>2012</v>
      </c>
      <c r="U7941" s="233">
        <v>41177</v>
      </c>
      <c r="V7941" s="233" t="str">
        <f t="shared" si="253"/>
        <v>0925</v>
      </c>
      <c r="W7941" s="4">
        <f t="shared" si="254"/>
        <v>2012</v>
      </c>
    </row>
    <row r="7942" spans="19:23" x14ac:dyDescent="0.2">
      <c r="S7942" s="28" t="s">
        <v>353</v>
      </c>
      <c r="T7942" s="5">
        <v>2012</v>
      </c>
      <c r="U7942" s="233">
        <v>41178</v>
      </c>
      <c r="V7942" s="233" t="str">
        <f t="shared" si="253"/>
        <v>0926</v>
      </c>
      <c r="W7942" s="4">
        <f t="shared" si="254"/>
        <v>2012</v>
      </c>
    </row>
    <row r="7943" spans="19:23" x14ac:dyDescent="0.2">
      <c r="S7943" s="28" t="s">
        <v>354</v>
      </c>
      <c r="T7943" s="5">
        <v>2012</v>
      </c>
      <c r="U7943" s="233">
        <v>41179</v>
      </c>
      <c r="V7943" s="233" t="str">
        <f t="shared" si="253"/>
        <v>0927</v>
      </c>
      <c r="W7943" s="4">
        <f t="shared" si="254"/>
        <v>2012</v>
      </c>
    </row>
    <row r="7944" spans="19:23" x14ac:dyDescent="0.2">
      <c r="S7944" s="28" t="s">
        <v>355</v>
      </c>
      <c r="T7944" s="5">
        <v>2012</v>
      </c>
      <c r="U7944" s="233">
        <v>41180</v>
      </c>
      <c r="V7944" s="233" t="str">
        <f t="shared" si="253"/>
        <v>0928</v>
      </c>
      <c r="W7944" s="4">
        <f t="shared" si="254"/>
        <v>2012</v>
      </c>
    </row>
    <row r="7945" spans="19:23" x14ac:dyDescent="0.2">
      <c r="S7945" s="28" t="s">
        <v>356</v>
      </c>
      <c r="T7945" s="5">
        <v>2012</v>
      </c>
      <c r="U7945" s="233">
        <v>41181</v>
      </c>
      <c r="V7945" s="233" t="str">
        <f t="shared" si="253"/>
        <v>0929</v>
      </c>
      <c r="W7945" s="4">
        <f t="shared" si="254"/>
        <v>2012</v>
      </c>
    </row>
    <row r="7946" spans="19:23" x14ac:dyDescent="0.2">
      <c r="S7946" s="28" t="s">
        <v>357</v>
      </c>
      <c r="T7946" s="5">
        <v>2012</v>
      </c>
      <c r="U7946" s="233">
        <v>41182</v>
      </c>
      <c r="V7946" s="233" t="str">
        <f t="shared" si="253"/>
        <v>0930</v>
      </c>
      <c r="W7946" s="4">
        <f t="shared" si="254"/>
        <v>2012</v>
      </c>
    </row>
    <row r="7947" spans="19:23" x14ac:dyDescent="0.2">
      <c r="S7947" s="28" t="s">
        <v>358</v>
      </c>
      <c r="T7947" s="5">
        <v>2012</v>
      </c>
      <c r="U7947" s="233">
        <v>41183</v>
      </c>
      <c r="V7947" s="233" t="str">
        <f t="shared" si="253"/>
        <v>1001</v>
      </c>
      <c r="W7947" s="4">
        <f t="shared" si="254"/>
        <v>2012</v>
      </c>
    </row>
    <row r="7948" spans="19:23" x14ac:dyDescent="0.2">
      <c r="S7948" s="28" t="s">
        <v>359</v>
      </c>
      <c r="T7948" s="5">
        <v>2012</v>
      </c>
      <c r="U7948" s="233">
        <v>41184</v>
      </c>
      <c r="V7948" s="233" t="str">
        <f t="shared" si="253"/>
        <v>1002</v>
      </c>
      <c r="W7948" s="4">
        <f t="shared" si="254"/>
        <v>2012</v>
      </c>
    </row>
    <row r="7949" spans="19:23" x14ac:dyDescent="0.2">
      <c r="S7949" s="28" t="s">
        <v>360</v>
      </c>
      <c r="T7949" s="5">
        <v>2012</v>
      </c>
      <c r="U7949" s="233">
        <v>41185</v>
      </c>
      <c r="V7949" s="233" t="str">
        <f t="shared" si="253"/>
        <v>1003</v>
      </c>
      <c r="W7949" s="4">
        <f t="shared" si="254"/>
        <v>2012</v>
      </c>
    </row>
    <row r="7950" spans="19:23" x14ac:dyDescent="0.2">
      <c r="S7950" s="28" t="s">
        <v>361</v>
      </c>
      <c r="T7950" s="5">
        <v>2012</v>
      </c>
      <c r="U7950" s="233">
        <v>41186</v>
      </c>
      <c r="V7950" s="233" t="str">
        <f t="shared" si="253"/>
        <v>1004</v>
      </c>
      <c r="W7950" s="4">
        <f t="shared" si="254"/>
        <v>2012</v>
      </c>
    </row>
    <row r="7951" spans="19:23" x14ac:dyDescent="0.2">
      <c r="S7951" s="28" t="s">
        <v>362</v>
      </c>
      <c r="T7951" s="5">
        <v>2012</v>
      </c>
      <c r="U7951" s="233">
        <v>41187</v>
      </c>
      <c r="V7951" s="233" t="str">
        <f t="shared" si="253"/>
        <v>1005</v>
      </c>
      <c r="W7951" s="4">
        <f t="shared" si="254"/>
        <v>2012</v>
      </c>
    </row>
    <row r="7952" spans="19:23" x14ac:dyDescent="0.2">
      <c r="S7952" s="28" t="s">
        <v>363</v>
      </c>
      <c r="T7952" s="5">
        <v>2012</v>
      </c>
      <c r="U7952" s="233">
        <v>41188</v>
      </c>
      <c r="V7952" s="233" t="str">
        <f t="shared" si="253"/>
        <v>1006</v>
      </c>
      <c r="W7952" s="4">
        <f t="shared" si="254"/>
        <v>2012</v>
      </c>
    </row>
    <row r="7953" spans="19:23" x14ac:dyDescent="0.2">
      <c r="S7953" s="28" t="s">
        <v>364</v>
      </c>
      <c r="T7953" s="5">
        <v>2012</v>
      </c>
      <c r="U7953" s="233">
        <v>41189</v>
      </c>
      <c r="V7953" s="233" t="str">
        <f t="shared" si="253"/>
        <v>1007</v>
      </c>
      <c r="W7953" s="4">
        <f t="shared" si="254"/>
        <v>2012</v>
      </c>
    </row>
    <row r="7954" spans="19:23" x14ac:dyDescent="0.2">
      <c r="S7954" s="28" t="s">
        <v>365</v>
      </c>
      <c r="T7954" s="5">
        <v>2012</v>
      </c>
      <c r="U7954" s="233">
        <v>41190</v>
      </c>
      <c r="V7954" s="233" t="str">
        <f t="shared" si="253"/>
        <v>1008</v>
      </c>
      <c r="W7954" s="4">
        <f t="shared" si="254"/>
        <v>2012</v>
      </c>
    </row>
    <row r="7955" spans="19:23" x14ac:dyDescent="0.2">
      <c r="S7955" s="28" t="s">
        <v>366</v>
      </c>
      <c r="T7955" s="5">
        <v>2012</v>
      </c>
      <c r="U7955" s="233">
        <v>41191</v>
      </c>
      <c r="V7955" s="233" t="str">
        <f t="shared" si="253"/>
        <v>1009</v>
      </c>
      <c r="W7955" s="4">
        <f t="shared" si="254"/>
        <v>2012</v>
      </c>
    </row>
    <row r="7956" spans="19:23" x14ac:dyDescent="0.2">
      <c r="S7956" s="28" t="s">
        <v>367</v>
      </c>
      <c r="T7956" s="5">
        <v>2012</v>
      </c>
      <c r="U7956" s="233">
        <v>41192</v>
      </c>
      <c r="V7956" s="233" t="str">
        <f t="shared" si="253"/>
        <v>1010</v>
      </c>
      <c r="W7956" s="4">
        <f t="shared" si="254"/>
        <v>2012</v>
      </c>
    </row>
    <row r="7957" spans="19:23" x14ac:dyDescent="0.2">
      <c r="S7957" s="28" t="s">
        <v>368</v>
      </c>
      <c r="T7957" s="5">
        <v>2012</v>
      </c>
      <c r="U7957" s="233">
        <v>41193</v>
      </c>
      <c r="V7957" s="233" t="str">
        <f t="shared" si="253"/>
        <v>1011</v>
      </c>
      <c r="W7957" s="4">
        <f t="shared" si="254"/>
        <v>2012</v>
      </c>
    </row>
    <row r="7958" spans="19:23" x14ac:dyDescent="0.2">
      <c r="S7958" s="28" t="s">
        <v>369</v>
      </c>
      <c r="T7958" s="5">
        <v>2012</v>
      </c>
      <c r="U7958" s="233">
        <v>41194</v>
      </c>
      <c r="V7958" s="233" t="str">
        <f t="shared" si="253"/>
        <v>1012</v>
      </c>
      <c r="W7958" s="4">
        <f t="shared" si="254"/>
        <v>2012</v>
      </c>
    </row>
    <row r="7959" spans="19:23" x14ac:dyDescent="0.2">
      <c r="S7959" s="28" t="s">
        <v>370</v>
      </c>
      <c r="T7959" s="5">
        <v>2012</v>
      </c>
      <c r="U7959" s="233">
        <v>41195</v>
      </c>
      <c r="V7959" s="233" t="str">
        <f t="shared" si="253"/>
        <v>1013</v>
      </c>
      <c r="W7959" s="4">
        <f t="shared" si="254"/>
        <v>2012</v>
      </c>
    </row>
    <row r="7960" spans="19:23" x14ac:dyDescent="0.2">
      <c r="S7960" s="28" t="s">
        <v>371</v>
      </c>
      <c r="T7960" s="5">
        <v>2012</v>
      </c>
      <c r="U7960" s="233">
        <v>41196</v>
      </c>
      <c r="V7960" s="233" t="str">
        <f t="shared" si="253"/>
        <v>1014</v>
      </c>
      <c r="W7960" s="4">
        <f t="shared" si="254"/>
        <v>2012</v>
      </c>
    </row>
    <row r="7961" spans="19:23" x14ac:dyDescent="0.2">
      <c r="S7961" s="28" t="s">
        <v>372</v>
      </c>
      <c r="T7961" s="5">
        <v>2012</v>
      </c>
      <c r="U7961" s="233">
        <v>41197</v>
      </c>
      <c r="V7961" s="233" t="str">
        <f t="shared" si="253"/>
        <v>1015</v>
      </c>
      <c r="W7961" s="4">
        <f t="shared" si="254"/>
        <v>2012</v>
      </c>
    </row>
    <row r="7962" spans="19:23" x14ac:dyDescent="0.2">
      <c r="S7962" s="28" t="s">
        <v>373</v>
      </c>
      <c r="T7962" s="5">
        <v>2012</v>
      </c>
      <c r="U7962" s="233">
        <v>41198</v>
      </c>
      <c r="V7962" s="233" t="str">
        <f t="shared" si="253"/>
        <v>1016</v>
      </c>
      <c r="W7962" s="4">
        <f t="shared" si="254"/>
        <v>2012</v>
      </c>
    </row>
    <row r="7963" spans="19:23" x14ac:dyDescent="0.2">
      <c r="S7963" s="28" t="s">
        <v>374</v>
      </c>
      <c r="T7963" s="5">
        <v>2012</v>
      </c>
      <c r="U7963" s="233">
        <v>41199</v>
      </c>
      <c r="V7963" s="233" t="str">
        <f t="shared" si="253"/>
        <v>1017</v>
      </c>
      <c r="W7963" s="4">
        <f t="shared" si="254"/>
        <v>2012</v>
      </c>
    </row>
    <row r="7964" spans="19:23" x14ac:dyDescent="0.2">
      <c r="S7964" s="28" t="s">
        <v>375</v>
      </c>
      <c r="T7964" s="5">
        <v>2012</v>
      </c>
      <c r="U7964" s="233">
        <v>41200</v>
      </c>
      <c r="V7964" s="233" t="str">
        <f t="shared" si="253"/>
        <v>1018</v>
      </c>
      <c r="W7964" s="4">
        <f t="shared" si="254"/>
        <v>2012</v>
      </c>
    </row>
    <row r="7965" spans="19:23" x14ac:dyDescent="0.2">
      <c r="S7965" s="28" t="s">
        <v>376</v>
      </c>
      <c r="T7965" s="5">
        <v>2012</v>
      </c>
      <c r="U7965" s="233">
        <v>41201</v>
      </c>
      <c r="V7965" s="233" t="str">
        <f t="shared" si="253"/>
        <v>1019</v>
      </c>
      <c r="W7965" s="4">
        <f t="shared" si="254"/>
        <v>2012</v>
      </c>
    </row>
    <row r="7966" spans="19:23" x14ac:dyDescent="0.2">
      <c r="S7966" s="28" t="s">
        <v>377</v>
      </c>
      <c r="T7966" s="5">
        <v>2012</v>
      </c>
      <c r="U7966" s="233">
        <v>41202</v>
      </c>
      <c r="V7966" s="233" t="str">
        <f t="shared" si="253"/>
        <v>1020</v>
      </c>
      <c r="W7966" s="4">
        <f t="shared" si="254"/>
        <v>2012</v>
      </c>
    </row>
    <row r="7967" spans="19:23" x14ac:dyDescent="0.2">
      <c r="S7967" s="28" t="s">
        <v>378</v>
      </c>
      <c r="T7967" s="5">
        <v>2012</v>
      </c>
      <c r="U7967" s="233">
        <v>41203</v>
      </c>
      <c r="V7967" s="233" t="str">
        <f t="shared" si="253"/>
        <v>1021</v>
      </c>
      <c r="W7967" s="4">
        <f t="shared" si="254"/>
        <v>2012</v>
      </c>
    </row>
    <row r="7968" spans="19:23" x14ac:dyDescent="0.2">
      <c r="S7968" s="28" t="s">
        <v>379</v>
      </c>
      <c r="T7968" s="5">
        <v>2012</v>
      </c>
      <c r="U7968" s="233">
        <v>41204</v>
      </c>
      <c r="V7968" s="233" t="str">
        <f t="shared" si="253"/>
        <v>1022</v>
      </c>
      <c r="W7968" s="4">
        <f t="shared" si="254"/>
        <v>2012</v>
      </c>
    </row>
    <row r="7969" spans="19:23" x14ac:dyDescent="0.2">
      <c r="S7969" s="28" t="s">
        <v>380</v>
      </c>
      <c r="T7969" s="5">
        <v>2012</v>
      </c>
      <c r="U7969" s="233">
        <v>41205</v>
      </c>
      <c r="V7969" s="233" t="str">
        <f t="shared" si="253"/>
        <v>1023</v>
      </c>
      <c r="W7969" s="4">
        <f t="shared" si="254"/>
        <v>2012</v>
      </c>
    </row>
    <row r="7970" spans="19:23" x14ac:dyDescent="0.2">
      <c r="S7970" s="28" t="s">
        <v>381</v>
      </c>
      <c r="T7970" s="5">
        <v>2012</v>
      </c>
      <c r="U7970" s="233">
        <v>41206</v>
      </c>
      <c r="V7970" s="233" t="str">
        <f t="shared" si="253"/>
        <v>1024</v>
      </c>
      <c r="W7970" s="4">
        <f t="shared" si="254"/>
        <v>2012</v>
      </c>
    </row>
    <row r="7971" spans="19:23" x14ac:dyDescent="0.2">
      <c r="S7971" s="28" t="s">
        <v>382</v>
      </c>
      <c r="T7971" s="5">
        <v>2012</v>
      </c>
      <c r="U7971" s="233">
        <v>41207</v>
      </c>
      <c r="V7971" s="233" t="str">
        <f t="shared" si="253"/>
        <v>1025</v>
      </c>
      <c r="W7971" s="4">
        <f t="shared" si="254"/>
        <v>2012</v>
      </c>
    </row>
    <row r="7972" spans="19:23" x14ac:dyDescent="0.2">
      <c r="S7972" s="28" t="s">
        <v>383</v>
      </c>
      <c r="T7972" s="5">
        <v>2012</v>
      </c>
      <c r="U7972" s="233">
        <v>41208</v>
      </c>
      <c r="V7972" s="233" t="str">
        <f t="shared" si="253"/>
        <v>1026</v>
      </c>
      <c r="W7972" s="4">
        <f t="shared" si="254"/>
        <v>2012</v>
      </c>
    </row>
    <row r="7973" spans="19:23" x14ac:dyDescent="0.2">
      <c r="S7973" s="28" t="s">
        <v>384</v>
      </c>
      <c r="T7973" s="5">
        <v>2012</v>
      </c>
      <c r="U7973" s="233">
        <v>41209</v>
      </c>
      <c r="V7973" s="233" t="str">
        <f t="shared" si="253"/>
        <v>1027</v>
      </c>
      <c r="W7973" s="4">
        <f t="shared" si="254"/>
        <v>2012</v>
      </c>
    </row>
    <row r="7974" spans="19:23" x14ac:dyDescent="0.2">
      <c r="S7974" s="28" t="s">
        <v>385</v>
      </c>
      <c r="T7974" s="5">
        <v>2012</v>
      </c>
      <c r="U7974" s="233">
        <v>41210</v>
      </c>
      <c r="V7974" s="233" t="str">
        <f t="shared" si="253"/>
        <v>1028</v>
      </c>
      <c r="W7974" s="4">
        <f t="shared" si="254"/>
        <v>2012</v>
      </c>
    </row>
    <row r="7975" spans="19:23" x14ac:dyDescent="0.2">
      <c r="S7975" s="28" t="s">
        <v>386</v>
      </c>
      <c r="T7975" s="5">
        <v>2012</v>
      </c>
      <c r="U7975" s="233">
        <v>41211</v>
      </c>
      <c r="V7975" s="233" t="str">
        <f t="shared" si="253"/>
        <v>1029</v>
      </c>
      <c r="W7975" s="4">
        <f t="shared" si="254"/>
        <v>2012</v>
      </c>
    </row>
    <row r="7976" spans="19:23" x14ac:dyDescent="0.2">
      <c r="S7976" s="28" t="s">
        <v>387</v>
      </c>
      <c r="T7976" s="5">
        <v>2012</v>
      </c>
      <c r="U7976" s="233">
        <v>41212</v>
      </c>
      <c r="V7976" s="233" t="str">
        <f t="shared" si="253"/>
        <v>1030</v>
      </c>
      <c r="W7976" s="4">
        <f t="shared" si="254"/>
        <v>2012</v>
      </c>
    </row>
    <row r="7977" spans="19:23" x14ac:dyDescent="0.2">
      <c r="S7977" s="28" t="s">
        <v>388</v>
      </c>
      <c r="T7977" s="5">
        <v>2012</v>
      </c>
      <c r="U7977" s="233">
        <v>41213</v>
      </c>
      <c r="V7977" s="233" t="str">
        <f t="shared" si="253"/>
        <v>1031</v>
      </c>
      <c r="W7977" s="4">
        <f t="shared" si="254"/>
        <v>2012</v>
      </c>
    </row>
    <row r="7978" spans="19:23" x14ac:dyDescent="0.2">
      <c r="S7978" s="28" t="s">
        <v>389</v>
      </c>
      <c r="T7978" s="5">
        <v>2012</v>
      </c>
      <c r="U7978" s="233">
        <v>41214</v>
      </c>
      <c r="V7978" s="233" t="str">
        <f t="shared" si="253"/>
        <v>1101</v>
      </c>
      <c r="W7978" s="4">
        <f t="shared" si="254"/>
        <v>2012</v>
      </c>
    </row>
    <row r="7979" spans="19:23" x14ac:dyDescent="0.2">
      <c r="S7979" s="28" t="s">
        <v>390</v>
      </c>
      <c r="T7979" s="5">
        <v>2012</v>
      </c>
      <c r="U7979" s="233">
        <v>41215</v>
      </c>
      <c r="V7979" s="233" t="str">
        <f t="shared" si="253"/>
        <v>1102</v>
      </c>
      <c r="W7979" s="4">
        <f t="shared" si="254"/>
        <v>2012</v>
      </c>
    </row>
    <row r="7980" spans="19:23" x14ac:dyDescent="0.2">
      <c r="S7980" s="28" t="s">
        <v>391</v>
      </c>
      <c r="T7980" s="5">
        <v>2012</v>
      </c>
      <c r="U7980" s="233">
        <v>41216</v>
      </c>
      <c r="V7980" s="233" t="str">
        <f t="shared" si="253"/>
        <v>1103</v>
      </c>
      <c r="W7980" s="4">
        <f t="shared" si="254"/>
        <v>2012</v>
      </c>
    </row>
    <row r="7981" spans="19:23" x14ac:dyDescent="0.2">
      <c r="S7981" s="28" t="s">
        <v>392</v>
      </c>
      <c r="T7981" s="5">
        <v>2012</v>
      </c>
      <c r="U7981" s="233">
        <v>41217</v>
      </c>
      <c r="V7981" s="233" t="str">
        <f t="shared" si="253"/>
        <v>1104</v>
      </c>
      <c r="W7981" s="4">
        <f t="shared" si="254"/>
        <v>2012</v>
      </c>
    </row>
    <row r="7982" spans="19:23" x14ac:dyDescent="0.2">
      <c r="S7982" s="28" t="s">
        <v>393</v>
      </c>
      <c r="T7982" s="5">
        <v>2012</v>
      </c>
      <c r="U7982" s="233">
        <v>41218</v>
      </c>
      <c r="V7982" s="233" t="str">
        <f t="shared" si="253"/>
        <v>1105</v>
      </c>
      <c r="W7982" s="4">
        <f t="shared" si="254"/>
        <v>2012</v>
      </c>
    </row>
    <row r="7983" spans="19:23" x14ac:dyDescent="0.2">
      <c r="S7983" s="28" t="s">
        <v>394</v>
      </c>
      <c r="T7983" s="5">
        <v>2012</v>
      </c>
      <c r="U7983" s="233">
        <v>41219</v>
      </c>
      <c r="V7983" s="233" t="str">
        <f t="shared" si="253"/>
        <v>1106</v>
      </c>
      <c r="W7983" s="4">
        <f t="shared" si="254"/>
        <v>2012</v>
      </c>
    </row>
    <row r="7984" spans="19:23" x14ac:dyDescent="0.2">
      <c r="S7984" s="28" t="s">
        <v>395</v>
      </c>
      <c r="T7984" s="5">
        <v>2012</v>
      </c>
      <c r="U7984" s="233">
        <v>41220</v>
      </c>
      <c r="V7984" s="233" t="str">
        <f t="shared" si="253"/>
        <v>1107</v>
      </c>
      <c r="W7984" s="4">
        <f t="shared" si="254"/>
        <v>2012</v>
      </c>
    </row>
    <row r="7985" spans="19:23" x14ac:dyDescent="0.2">
      <c r="S7985" s="28" t="s">
        <v>396</v>
      </c>
      <c r="T7985" s="5">
        <v>2012</v>
      </c>
      <c r="U7985" s="233">
        <v>41221</v>
      </c>
      <c r="V7985" s="233" t="str">
        <f t="shared" si="253"/>
        <v>1108</v>
      </c>
      <c r="W7985" s="4">
        <f t="shared" si="254"/>
        <v>2012</v>
      </c>
    </row>
    <row r="7986" spans="19:23" x14ac:dyDescent="0.2">
      <c r="S7986" s="28" t="s">
        <v>397</v>
      </c>
      <c r="T7986" s="5">
        <v>2012</v>
      </c>
      <c r="U7986" s="233">
        <v>41222</v>
      </c>
      <c r="V7986" s="233" t="str">
        <f t="shared" si="253"/>
        <v>1109</v>
      </c>
      <c r="W7986" s="4">
        <f t="shared" si="254"/>
        <v>2012</v>
      </c>
    </row>
    <row r="7987" spans="19:23" x14ac:dyDescent="0.2">
      <c r="S7987" s="28" t="s">
        <v>398</v>
      </c>
      <c r="T7987" s="5">
        <v>2012</v>
      </c>
      <c r="U7987" s="233">
        <v>41223</v>
      </c>
      <c r="V7987" s="233" t="str">
        <f t="shared" si="253"/>
        <v>1110</v>
      </c>
      <c r="W7987" s="4">
        <f t="shared" si="254"/>
        <v>2012</v>
      </c>
    </row>
    <row r="7988" spans="19:23" x14ac:dyDescent="0.2">
      <c r="S7988" s="28" t="s">
        <v>399</v>
      </c>
      <c r="T7988" s="5">
        <v>2012</v>
      </c>
      <c r="U7988" s="233">
        <v>41224</v>
      </c>
      <c r="V7988" s="233" t="str">
        <f t="shared" si="253"/>
        <v>1111</v>
      </c>
      <c r="W7988" s="4">
        <f t="shared" si="254"/>
        <v>2012</v>
      </c>
    </row>
    <row r="7989" spans="19:23" x14ac:dyDescent="0.2">
      <c r="S7989" s="28" t="s">
        <v>400</v>
      </c>
      <c r="T7989" s="5">
        <v>2012</v>
      </c>
      <c r="U7989" s="233">
        <v>41225</v>
      </c>
      <c r="V7989" s="233" t="str">
        <f t="shared" si="253"/>
        <v>1112</v>
      </c>
      <c r="W7989" s="4">
        <f t="shared" si="254"/>
        <v>2012</v>
      </c>
    </row>
    <row r="7990" spans="19:23" x14ac:dyDescent="0.2">
      <c r="S7990" s="28" t="s">
        <v>401</v>
      </c>
      <c r="T7990" s="5">
        <v>2012</v>
      </c>
      <c r="U7990" s="233">
        <v>41226</v>
      </c>
      <c r="V7990" s="233" t="str">
        <f t="shared" si="253"/>
        <v>1113</v>
      </c>
      <c r="W7990" s="4">
        <f t="shared" si="254"/>
        <v>2012</v>
      </c>
    </row>
    <row r="7991" spans="19:23" x14ac:dyDescent="0.2">
      <c r="S7991" s="28" t="s">
        <v>402</v>
      </c>
      <c r="T7991" s="5">
        <v>2012</v>
      </c>
      <c r="U7991" s="233">
        <v>41227</v>
      </c>
      <c r="V7991" s="233" t="str">
        <f t="shared" si="253"/>
        <v>1114</v>
      </c>
      <c r="W7991" s="4">
        <f t="shared" si="254"/>
        <v>2012</v>
      </c>
    </row>
    <row r="7992" spans="19:23" x14ac:dyDescent="0.2">
      <c r="S7992" s="28" t="s">
        <v>403</v>
      </c>
      <c r="T7992" s="5">
        <v>2012</v>
      </c>
      <c r="U7992" s="233">
        <v>41228</v>
      </c>
      <c r="V7992" s="233" t="str">
        <f t="shared" si="253"/>
        <v>1115</v>
      </c>
      <c r="W7992" s="4">
        <f t="shared" si="254"/>
        <v>2012</v>
      </c>
    </row>
    <row r="7993" spans="19:23" x14ac:dyDescent="0.2">
      <c r="S7993" s="28" t="s">
        <v>404</v>
      </c>
      <c r="T7993" s="5">
        <v>2012</v>
      </c>
      <c r="U7993" s="233">
        <v>41229</v>
      </c>
      <c r="V7993" s="233" t="str">
        <f t="shared" si="253"/>
        <v>1116</v>
      </c>
      <c r="W7993" s="4">
        <f t="shared" si="254"/>
        <v>2012</v>
      </c>
    </row>
    <row r="7994" spans="19:23" x14ac:dyDescent="0.2">
      <c r="S7994" s="28" t="s">
        <v>405</v>
      </c>
      <c r="T7994" s="5">
        <v>2012</v>
      </c>
      <c r="U7994" s="233">
        <v>41230</v>
      </c>
      <c r="V7994" s="233" t="str">
        <f t="shared" si="253"/>
        <v>1117</v>
      </c>
      <c r="W7994" s="4">
        <f t="shared" si="254"/>
        <v>2012</v>
      </c>
    </row>
    <row r="7995" spans="19:23" x14ac:dyDescent="0.2">
      <c r="S7995" s="28" t="s">
        <v>406</v>
      </c>
      <c r="T7995" s="5">
        <v>2012</v>
      </c>
      <c r="U7995" s="233">
        <v>41231</v>
      </c>
      <c r="V7995" s="233" t="str">
        <f t="shared" si="253"/>
        <v>1118</v>
      </c>
      <c r="W7995" s="4">
        <f t="shared" si="254"/>
        <v>2012</v>
      </c>
    </row>
    <row r="7996" spans="19:23" x14ac:dyDescent="0.2">
      <c r="S7996" s="28" t="s">
        <v>407</v>
      </c>
      <c r="T7996" s="5">
        <v>2012</v>
      </c>
      <c r="U7996" s="233">
        <v>41232</v>
      </c>
      <c r="V7996" s="233" t="str">
        <f t="shared" si="253"/>
        <v>1119</v>
      </c>
      <c r="W7996" s="4">
        <f t="shared" si="254"/>
        <v>2012</v>
      </c>
    </row>
    <row r="7997" spans="19:23" x14ac:dyDescent="0.2">
      <c r="S7997" s="28" t="s">
        <v>408</v>
      </c>
      <c r="T7997" s="5">
        <v>2012</v>
      </c>
      <c r="U7997" s="233">
        <v>41233</v>
      </c>
      <c r="V7997" s="233" t="str">
        <f t="shared" si="253"/>
        <v>1120</v>
      </c>
      <c r="W7997" s="4">
        <f t="shared" si="254"/>
        <v>2012</v>
      </c>
    </row>
    <row r="7998" spans="19:23" x14ac:dyDescent="0.2">
      <c r="S7998" s="28" t="s">
        <v>409</v>
      </c>
      <c r="T7998" s="5">
        <v>2012</v>
      </c>
      <c r="U7998" s="233">
        <v>41234</v>
      </c>
      <c r="V7998" s="233" t="str">
        <f t="shared" si="253"/>
        <v>1121</v>
      </c>
      <c r="W7998" s="4">
        <f t="shared" si="254"/>
        <v>2012</v>
      </c>
    </row>
    <row r="7999" spans="19:23" x14ac:dyDescent="0.2">
      <c r="S7999" s="28" t="s">
        <v>410</v>
      </c>
      <c r="T7999" s="5">
        <v>2012</v>
      </c>
      <c r="U7999" s="233">
        <v>41235</v>
      </c>
      <c r="V7999" s="233" t="str">
        <f t="shared" si="253"/>
        <v>1122</v>
      </c>
      <c r="W7999" s="4">
        <f t="shared" si="254"/>
        <v>2012</v>
      </c>
    </row>
    <row r="8000" spans="19:23" x14ac:dyDescent="0.2">
      <c r="S8000" s="28" t="s">
        <v>411</v>
      </c>
      <c r="T8000" s="5">
        <v>2012</v>
      </c>
      <c r="U8000" s="233">
        <v>41236</v>
      </c>
      <c r="V8000" s="233" t="str">
        <f t="shared" si="253"/>
        <v>1123</v>
      </c>
      <c r="W8000" s="4">
        <f t="shared" si="254"/>
        <v>2012</v>
      </c>
    </row>
    <row r="8001" spans="19:23" x14ac:dyDescent="0.2">
      <c r="S8001" s="28" t="s">
        <v>412</v>
      </c>
      <c r="T8001" s="5">
        <v>2012</v>
      </c>
      <c r="U8001" s="233">
        <v>41237</v>
      </c>
      <c r="V8001" s="233" t="str">
        <f t="shared" si="253"/>
        <v>1124</v>
      </c>
      <c r="W8001" s="4">
        <f t="shared" si="254"/>
        <v>2012</v>
      </c>
    </row>
    <row r="8002" spans="19:23" x14ac:dyDescent="0.2">
      <c r="S8002" s="28" t="s">
        <v>413</v>
      </c>
      <c r="T8002" s="5">
        <v>2012</v>
      </c>
      <c r="U8002" s="233">
        <v>41238</v>
      </c>
      <c r="V8002" s="233" t="str">
        <f t="shared" si="253"/>
        <v>1125</v>
      </c>
      <c r="W8002" s="4">
        <f t="shared" si="254"/>
        <v>2012</v>
      </c>
    </row>
    <row r="8003" spans="19:23" x14ac:dyDescent="0.2">
      <c r="S8003" s="28" t="s">
        <v>414</v>
      </c>
      <c r="T8003" s="5">
        <v>2012</v>
      </c>
      <c r="U8003" s="233">
        <v>41239</v>
      </c>
      <c r="V8003" s="233" t="str">
        <f t="shared" si="253"/>
        <v>1126</v>
      </c>
      <c r="W8003" s="4">
        <f t="shared" si="254"/>
        <v>2012</v>
      </c>
    </row>
    <row r="8004" spans="19:23" x14ac:dyDescent="0.2">
      <c r="S8004" s="28" t="s">
        <v>415</v>
      </c>
      <c r="T8004" s="5">
        <v>2012</v>
      </c>
      <c r="U8004" s="233">
        <v>41240</v>
      </c>
      <c r="V8004" s="233" t="str">
        <f t="shared" ref="V8004:V8067" si="255">TEXT(MONTH(U8004),"00") &amp;TEXT(DAY(U8004),"00")</f>
        <v>1127</v>
      </c>
      <c r="W8004" s="4">
        <f t="shared" ref="W8004:W8067" si="256">YEAR(U8004)</f>
        <v>2012</v>
      </c>
    </row>
    <row r="8005" spans="19:23" x14ac:dyDescent="0.2">
      <c r="S8005" s="28" t="s">
        <v>416</v>
      </c>
      <c r="T8005" s="5">
        <v>2012</v>
      </c>
      <c r="U8005" s="233">
        <v>41241</v>
      </c>
      <c r="V8005" s="233" t="str">
        <f t="shared" si="255"/>
        <v>1128</v>
      </c>
      <c r="W8005" s="4">
        <f t="shared" si="256"/>
        <v>2012</v>
      </c>
    </row>
    <row r="8006" spans="19:23" x14ac:dyDescent="0.2">
      <c r="S8006" s="28" t="s">
        <v>417</v>
      </c>
      <c r="T8006" s="5">
        <v>2012</v>
      </c>
      <c r="U8006" s="233">
        <v>41242</v>
      </c>
      <c r="V8006" s="233" t="str">
        <f t="shared" si="255"/>
        <v>1129</v>
      </c>
      <c r="W8006" s="4">
        <f t="shared" si="256"/>
        <v>2012</v>
      </c>
    </row>
    <row r="8007" spans="19:23" x14ac:dyDescent="0.2">
      <c r="S8007" s="28" t="s">
        <v>418</v>
      </c>
      <c r="T8007" s="5">
        <v>2012</v>
      </c>
      <c r="U8007" s="233">
        <v>41243</v>
      </c>
      <c r="V8007" s="233" t="str">
        <f t="shared" si="255"/>
        <v>1130</v>
      </c>
      <c r="W8007" s="4">
        <f t="shared" si="256"/>
        <v>2012</v>
      </c>
    </row>
    <row r="8008" spans="19:23" x14ac:dyDescent="0.2">
      <c r="S8008" s="28" t="s">
        <v>419</v>
      </c>
      <c r="T8008" s="5">
        <v>2012</v>
      </c>
      <c r="U8008" s="233">
        <v>41244</v>
      </c>
      <c r="V8008" s="233" t="str">
        <f t="shared" si="255"/>
        <v>1201</v>
      </c>
      <c r="W8008" s="4">
        <f t="shared" si="256"/>
        <v>2012</v>
      </c>
    </row>
    <row r="8009" spans="19:23" x14ac:dyDescent="0.2">
      <c r="S8009" s="28" t="s">
        <v>420</v>
      </c>
      <c r="T8009" s="5">
        <v>2012</v>
      </c>
      <c r="U8009" s="233">
        <v>41245</v>
      </c>
      <c r="V8009" s="233" t="str">
        <f t="shared" si="255"/>
        <v>1202</v>
      </c>
      <c r="W8009" s="4">
        <f t="shared" si="256"/>
        <v>2012</v>
      </c>
    </row>
    <row r="8010" spans="19:23" x14ac:dyDescent="0.2">
      <c r="S8010" s="28" t="s">
        <v>421</v>
      </c>
      <c r="T8010" s="5">
        <v>2012</v>
      </c>
      <c r="U8010" s="233">
        <v>41246</v>
      </c>
      <c r="V8010" s="233" t="str">
        <f t="shared" si="255"/>
        <v>1203</v>
      </c>
      <c r="W8010" s="4">
        <f t="shared" si="256"/>
        <v>2012</v>
      </c>
    </row>
    <row r="8011" spans="19:23" x14ac:dyDescent="0.2">
      <c r="S8011" s="28" t="s">
        <v>422</v>
      </c>
      <c r="T8011" s="5">
        <v>2012</v>
      </c>
      <c r="U8011" s="233">
        <v>41247</v>
      </c>
      <c r="V8011" s="233" t="str">
        <f t="shared" si="255"/>
        <v>1204</v>
      </c>
      <c r="W8011" s="4">
        <f t="shared" si="256"/>
        <v>2012</v>
      </c>
    </row>
    <row r="8012" spans="19:23" x14ac:dyDescent="0.2">
      <c r="S8012" s="28" t="s">
        <v>423</v>
      </c>
      <c r="T8012" s="5">
        <v>2012</v>
      </c>
      <c r="U8012" s="233">
        <v>41248</v>
      </c>
      <c r="V8012" s="233" t="str">
        <f t="shared" si="255"/>
        <v>1205</v>
      </c>
      <c r="W8012" s="4">
        <f t="shared" si="256"/>
        <v>2012</v>
      </c>
    </row>
    <row r="8013" spans="19:23" x14ac:dyDescent="0.2">
      <c r="S8013" s="28" t="s">
        <v>424</v>
      </c>
      <c r="T8013" s="5">
        <v>2012</v>
      </c>
      <c r="U8013" s="233">
        <v>41249</v>
      </c>
      <c r="V8013" s="233" t="str">
        <f t="shared" si="255"/>
        <v>1206</v>
      </c>
      <c r="W8013" s="4">
        <f t="shared" si="256"/>
        <v>2012</v>
      </c>
    </row>
    <row r="8014" spans="19:23" x14ac:dyDescent="0.2">
      <c r="S8014" s="28" t="s">
        <v>425</v>
      </c>
      <c r="T8014" s="5">
        <v>2012</v>
      </c>
      <c r="U8014" s="233">
        <v>41250</v>
      </c>
      <c r="V8014" s="233" t="str">
        <f t="shared" si="255"/>
        <v>1207</v>
      </c>
      <c r="W8014" s="4">
        <f t="shared" si="256"/>
        <v>2012</v>
      </c>
    </row>
    <row r="8015" spans="19:23" x14ac:dyDescent="0.2">
      <c r="S8015" s="28" t="s">
        <v>426</v>
      </c>
      <c r="T8015" s="5">
        <v>2012</v>
      </c>
      <c r="U8015" s="233">
        <v>41251</v>
      </c>
      <c r="V8015" s="233" t="str">
        <f t="shared" si="255"/>
        <v>1208</v>
      </c>
      <c r="W8015" s="4">
        <f t="shared" si="256"/>
        <v>2012</v>
      </c>
    </row>
    <row r="8016" spans="19:23" x14ac:dyDescent="0.2">
      <c r="S8016" s="28" t="s">
        <v>427</v>
      </c>
      <c r="T8016" s="5">
        <v>2012</v>
      </c>
      <c r="U8016" s="233">
        <v>41252</v>
      </c>
      <c r="V8016" s="233" t="str">
        <f t="shared" si="255"/>
        <v>1209</v>
      </c>
      <c r="W8016" s="4">
        <f t="shared" si="256"/>
        <v>2012</v>
      </c>
    </row>
    <row r="8017" spans="19:23" x14ac:dyDescent="0.2">
      <c r="S8017" s="28" t="s">
        <v>428</v>
      </c>
      <c r="T8017" s="5">
        <v>2012</v>
      </c>
      <c r="U8017" s="233">
        <v>41253</v>
      </c>
      <c r="V8017" s="233" t="str">
        <f t="shared" si="255"/>
        <v>1210</v>
      </c>
      <c r="W8017" s="4">
        <f t="shared" si="256"/>
        <v>2012</v>
      </c>
    </row>
    <row r="8018" spans="19:23" x14ac:dyDescent="0.2">
      <c r="S8018" s="28" t="s">
        <v>429</v>
      </c>
      <c r="T8018" s="5">
        <v>2012</v>
      </c>
      <c r="U8018" s="233">
        <v>41254</v>
      </c>
      <c r="V8018" s="233" t="str">
        <f t="shared" si="255"/>
        <v>1211</v>
      </c>
      <c r="W8018" s="4">
        <f t="shared" si="256"/>
        <v>2012</v>
      </c>
    </row>
    <row r="8019" spans="19:23" x14ac:dyDescent="0.2">
      <c r="S8019" s="28" t="s">
        <v>430</v>
      </c>
      <c r="T8019" s="5">
        <v>2012</v>
      </c>
      <c r="U8019" s="233">
        <v>41255</v>
      </c>
      <c r="V8019" s="233" t="str">
        <f t="shared" si="255"/>
        <v>1212</v>
      </c>
      <c r="W8019" s="4">
        <f t="shared" si="256"/>
        <v>2012</v>
      </c>
    </row>
    <row r="8020" spans="19:23" x14ac:dyDescent="0.2">
      <c r="S8020" s="28" t="s">
        <v>431</v>
      </c>
      <c r="T8020" s="5">
        <v>2012</v>
      </c>
      <c r="U8020" s="233">
        <v>41256</v>
      </c>
      <c r="V8020" s="233" t="str">
        <f t="shared" si="255"/>
        <v>1213</v>
      </c>
      <c r="W8020" s="4">
        <f t="shared" si="256"/>
        <v>2012</v>
      </c>
    </row>
    <row r="8021" spans="19:23" x14ac:dyDescent="0.2">
      <c r="S8021" s="28" t="s">
        <v>432</v>
      </c>
      <c r="T8021" s="5">
        <v>2012</v>
      </c>
      <c r="U8021" s="233">
        <v>41257</v>
      </c>
      <c r="V8021" s="233" t="str">
        <f t="shared" si="255"/>
        <v>1214</v>
      </c>
      <c r="W8021" s="4">
        <f t="shared" si="256"/>
        <v>2012</v>
      </c>
    </row>
    <row r="8022" spans="19:23" x14ac:dyDescent="0.2">
      <c r="S8022" s="28" t="s">
        <v>433</v>
      </c>
      <c r="T8022" s="5">
        <v>2012</v>
      </c>
      <c r="U8022" s="233">
        <v>41258</v>
      </c>
      <c r="V8022" s="233" t="str">
        <f t="shared" si="255"/>
        <v>1215</v>
      </c>
      <c r="W8022" s="4">
        <f t="shared" si="256"/>
        <v>2012</v>
      </c>
    </row>
    <row r="8023" spans="19:23" x14ac:dyDescent="0.2">
      <c r="S8023" s="28" t="s">
        <v>434</v>
      </c>
      <c r="T8023" s="5">
        <v>2012</v>
      </c>
      <c r="U8023" s="233">
        <v>41259</v>
      </c>
      <c r="V8023" s="233" t="str">
        <f t="shared" si="255"/>
        <v>1216</v>
      </c>
      <c r="W8023" s="4">
        <f t="shared" si="256"/>
        <v>2012</v>
      </c>
    </row>
    <row r="8024" spans="19:23" x14ac:dyDescent="0.2">
      <c r="S8024" s="28" t="s">
        <v>435</v>
      </c>
      <c r="T8024" s="5">
        <v>2012</v>
      </c>
      <c r="U8024" s="233">
        <v>41260</v>
      </c>
      <c r="V8024" s="233" t="str">
        <f t="shared" si="255"/>
        <v>1217</v>
      </c>
      <c r="W8024" s="4">
        <f t="shared" si="256"/>
        <v>2012</v>
      </c>
    </row>
    <row r="8025" spans="19:23" x14ac:dyDescent="0.2">
      <c r="S8025" s="28" t="s">
        <v>436</v>
      </c>
      <c r="T8025" s="5">
        <v>2012</v>
      </c>
      <c r="U8025" s="233">
        <v>41261</v>
      </c>
      <c r="V8025" s="233" t="str">
        <f t="shared" si="255"/>
        <v>1218</v>
      </c>
      <c r="W8025" s="4">
        <f t="shared" si="256"/>
        <v>2012</v>
      </c>
    </row>
    <row r="8026" spans="19:23" x14ac:dyDescent="0.2">
      <c r="S8026" s="28" t="s">
        <v>437</v>
      </c>
      <c r="T8026" s="5">
        <v>2012</v>
      </c>
      <c r="U8026" s="233">
        <v>41262</v>
      </c>
      <c r="V8026" s="233" t="str">
        <f t="shared" si="255"/>
        <v>1219</v>
      </c>
      <c r="W8026" s="4">
        <f t="shared" si="256"/>
        <v>2012</v>
      </c>
    </row>
    <row r="8027" spans="19:23" x14ac:dyDescent="0.2">
      <c r="S8027" s="28" t="s">
        <v>438</v>
      </c>
      <c r="T8027" s="5">
        <v>2012</v>
      </c>
      <c r="U8027" s="233">
        <v>41263</v>
      </c>
      <c r="V8027" s="233" t="str">
        <f t="shared" si="255"/>
        <v>1220</v>
      </c>
      <c r="W8027" s="4">
        <f t="shared" si="256"/>
        <v>2012</v>
      </c>
    </row>
    <row r="8028" spans="19:23" x14ac:dyDescent="0.2">
      <c r="S8028" s="28" t="s">
        <v>439</v>
      </c>
      <c r="T8028" s="5">
        <v>2012</v>
      </c>
      <c r="U8028" s="233">
        <v>41264</v>
      </c>
      <c r="V8028" s="233" t="str">
        <f t="shared" si="255"/>
        <v>1221</v>
      </c>
      <c r="W8028" s="4">
        <f t="shared" si="256"/>
        <v>2012</v>
      </c>
    </row>
    <row r="8029" spans="19:23" x14ac:dyDescent="0.2">
      <c r="S8029" s="28" t="s">
        <v>440</v>
      </c>
      <c r="T8029" s="5">
        <v>2012</v>
      </c>
      <c r="U8029" s="233">
        <v>41265</v>
      </c>
      <c r="V8029" s="233" t="str">
        <f t="shared" si="255"/>
        <v>1222</v>
      </c>
      <c r="W8029" s="4">
        <f t="shared" si="256"/>
        <v>2012</v>
      </c>
    </row>
    <row r="8030" spans="19:23" x14ac:dyDescent="0.2">
      <c r="S8030" s="28" t="s">
        <v>441</v>
      </c>
      <c r="T8030" s="5">
        <v>2012</v>
      </c>
      <c r="U8030" s="233">
        <v>41266</v>
      </c>
      <c r="V8030" s="233" t="str">
        <f t="shared" si="255"/>
        <v>1223</v>
      </c>
      <c r="W8030" s="4">
        <f t="shared" si="256"/>
        <v>2012</v>
      </c>
    </row>
    <row r="8031" spans="19:23" x14ac:dyDescent="0.2">
      <c r="S8031" s="28" t="s">
        <v>442</v>
      </c>
      <c r="T8031" s="5">
        <v>2012</v>
      </c>
      <c r="U8031" s="233">
        <v>41267</v>
      </c>
      <c r="V8031" s="233" t="str">
        <f t="shared" si="255"/>
        <v>1224</v>
      </c>
      <c r="W8031" s="4">
        <f t="shared" si="256"/>
        <v>2012</v>
      </c>
    </row>
    <row r="8032" spans="19:23" x14ac:dyDescent="0.2">
      <c r="S8032" s="28" t="s">
        <v>443</v>
      </c>
      <c r="T8032" s="5">
        <v>2012</v>
      </c>
      <c r="U8032" s="233">
        <v>41268</v>
      </c>
      <c r="V8032" s="233" t="str">
        <f t="shared" si="255"/>
        <v>1225</v>
      </c>
      <c r="W8032" s="4">
        <f t="shared" si="256"/>
        <v>2012</v>
      </c>
    </row>
    <row r="8033" spans="19:23" x14ac:dyDescent="0.2">
      <c r="S8033" s="28" t="s">
        <v>444</v>
      </c>
      <c r="T8033" s="5">
        <v>2012</v>
      </c>
      <c r="U8033" s="233">
        <v>41269</v>
      </c>
      <c r="V8033" s="233" t="str">
        <f t="shared" si="255"/>
        <v>1226</v>
      </c>
      <c r="W8033" s="4">
        <f t="shared" si="256"/>
        <v>2012</v>
      </c>
    </row>
    <row r="8034" spans="19:23" x14ac:dyDescent="0.2">
      <c r="S8034" s="28" t="s">
        <v>445</v>
      </c>
      <c r="T8034" s="5">
        <v>2012</v>
      </c>
      <c r="U8034" s="233">
        <v>41270</v>
      </c>
      <c r="V8034" s="233" t="str">
        <f t="shared" si="255"/>
        <v>1227</v>
      </c>
      <c r="W8034" s="4">
        <f t="shared" si="256"/>
        <v>2012</v>
      </c>
    </row>
    <row r="8035" spans="19:23" x14ac:dyDescent="0.2">
      <c r="S8035" s="28" t="s">
        <v>446</v>
      </c>
      <c r="T8035" s="5">
        <v>2012</v>
      </c>
      <c r="U8035" s="233">
        <v>41271</v>
      </c>
      <c r="V8035" s="233" t="str">
        <f t="shared" si="255"/>
        <v>1228</v>
      </c>
      <c r="W8035" s="4">
        <f t="shared" si="256"/>
        <v>2012</v>
      </c>
    </row>
    <row r="8036" spans="19:23" x14ac:dyDescent="0.2">
      <c r="S8036" s="28" t="s">
        <v>447</v>
      </c>
      <c r="T8036" s="5">
        <v>2012</v>
      </c>
      <c r="U8036" s="233">
        <v>41272</v>
      </c>
      <c r="V8036" s="233" t="str">
        <f t="shared" si="255"/>
        <v>1229</v>
      </c>
      <c r="W8036" s="4">
        <f t="shared" si="256"/>
        <v>2012</v>
      </c>
    </row>
    <row r="8037" spans="19:23" x14ac:dyDescent="0.2">
      <c r="S8037" s="28" t="s">
        <v>448</v>
      </c>
      <c r="T8037" s="5">
        <v>2012</v>
      </c>
      <c r="U8037" s="233">
        <v>41273</v>
      </c>
      <c r="V8037" s="233" t="str">
        <f t="shared" si="255"/>
        <v>1230</v>
      </c>
      <c r="W8037" s="4">
        <f t="shared" si="256"/>
        <v>2012</v>
      </c>
    </row>
    <row r="8038" spans="19:23" x14ac:dyDescent="0.2">
      <c r="S8038" s="28" t="s">
        <v>449</v>
      </c>
      <c r="T8038" s="5">
        <v>2012</v>
      </c>
      <c r="U8038" s="233">
        <v>41274</v>
      </c>
      <c r="V8038" s="233" t="str">
        <f t="shared" si="255"/>
        <v>1231</v>
      </c>
      <c r="W8038" s="4">
        <f t="shared" si="256"/>
        <v>2012</v>
      </c>
    </row>
    <row r="8039" spans="19:23" x14ac:dyDescent="0.2">
      <c r="S8039" s="28" t="s">
        <v>450</v>
      </c>
      <c r="T8039" s="5">
        <v>2013</v>
      </c>
      <c r="U8039" s="233">
        <v>41275</v>
      </c>
      <c r="V8039" s="233" t="str">
        <f t="shared" si="255"/>
        <v>0101</v>
      </c>
      <c r="W8039" s="4">
        <f t="shared" si="256"/>
        <v>2013</v>
      </c>
    </row>
    <row r="8040" spans="19:23" x14ac:dyDescent="0.2">
      <c r="S8040" s="28" t="s">
        <v>90</v>
      </c>
      <c r="T8040" s="5">
        <v>2013</v>
      </c>
      <c r="U8040" s="233">
        <v>41276</v>
      </c>
      <c r="V8040" s="233" t="str">
        <f t="shared" si="255"/>
        <v>0102</v>
      </c>
      <c r="W8040" s="4">
        <f t="shared" si="256"/>
        <v>2013</v>
      </c>
    </row>
    <row r="8041" spans="19:23" x14ac:dyDescent="0.2">
      <c r="S8041" s="28" t="s">
        <v>91</v>
      </c>
      <c r="T8041" s="5">
        <v>2013</v>
      </c>
      <c r="U8041" s="233">
        <v>41277</v>
      </c>
      <c r="V8041" s="233" t="str">
        <f t="shared" si="255"/>
        <v>0103</v>
      </c>
      <c r="W8041" s="4">
        <f t="shared" si="256"/>
        <v>2013</v>
      </c>
    </row>
    <row r="8042" spans="19:23" x14ac:dyDescent="0.2">
      <c r="S8042" s="28" t="s">
        <v>92</v>
      </c>
      <c r="T8042" s="5">
        <v>2013</v>
      </c>
      <c r="U8042" s="233">
        <v>41278</v>
      </c>
      <c r="V8042" s="233" t="str">
        <f t="shared" si="255"/>
        <v>0104</v>
      </c>
      <c r="W8042" s="4">
        <f t="shared" si="256"/>
        <v>2013</v>
      </c>
    </row>
    <row r="8043" spans="19:23" x14ac:dyDescent="0.2">
      <c r="S8043" s="28" t="s">
        <v>93</v>
      </c>
      <c r="T8043" s="5">
        <v>2013</v>
      </c>
      <c r="U8043" s="233">
        <v>41279</v>
      </c>
      <c r="V8043" s="233" t="str">
        <f t="shared" si="255"/>
        <v>0105</v>
      </c>
      <c r="W8043" s="4">
        <f t="shared" si="256"/>
        <v>2013</v>
      </c>
    </row>
    <row r="8044" spans="19:23" x14ac:dyDescent="0.2">
      <c r="S8044" s="28" t="s">
        <v>94</v>
      </c>
      <c r="T8044" s="5">
        <v>2013</v>
      </c>
      <c r="U8044" s="233">
        <v>41280</v>
      </c>
      <c r="V8044" s="233" t="str">
        <f t="shared" si="255"/>
        <v>0106</v>
      </c>
      <c r="W8044" s="4">
        <f t="shared" si="256"/>
        <v>2013</v>
      </c>
    </row>
    <row r="8045" spans="19:23" x14ac:dyDescent="0.2">
      <c r="S8045" s="28" t="s">
        <v>95</v>
      </c>
      <c r="T8045" s="5">
        <v>2013</v>
      </c>
      <c r="U8045" s="233">
        <v>41281</v>
      </c>
      <c r="V8045" s="233" t="str">
        <f t="shared" si="255"/>
        <v>0107</v>
      </c>
      <c r="W8045" s="4">
        <f t="shared" si="256"/>
        <v>2013</v>
      </c>
    </row>
    <row r="8046" spans="19:23" x14ac:dyDescent="0.2">
      <c r="S8046" s="28" t="s">
        <v>96</v>
      </c>
      <c r="T8046" s="5">
        <v>2013</v>
      </c>
      <c r="U8046" s="233">
        <v>41282</v>
      </c>
      <c r="V8046" s="233" t="str">
        <f t="shared" si="255"/>
        <v>0108</v>
      </c>
      <c r="W8046" s="4">
        <f t="shared" si="256"/>
        <v>2013</v>
      </c>
    </row>
    <row r="8047" spans="19:23" x14ac:dyDescent="0.2">
      <c r="S8047" s="28" t="s">
        <v>97</v>
      </c>
      <c r="T8047" s="5">
        <v>2013</v>
      </c>
      <c r="U8047" s="233">
        <v>41283</v>
      </c>
      <c r="V8047" s="233" t="str">
        <f t="shared" si="255"/>
        <v>0109</v>
      </c>
      <c r="W8047" s="4">
        <f t="shared" si="256"/>
        <v>2013</v>
      </c>
    </row>
    <row r="8048" spans="19:23" x14ac:dyDescent="0.2">
      <c r="S8048" s="28" t="s">
        <v>98</v>
      </c>
      <c r="T8048" s="5">
        <v>2013</v>
      </c>
      <c r="U8048" s="233">
        <v>41284</v>
      </c>
      <c r="V8048" s="233" t="str">
        <f t="shared" si="255"/>
        <v>0110</v>
      </c>
      <c r="W8048" s="4">
        <f t="shared" si="256"/>
        <v>2013</v>
      </c>
    </row>
    <row r="8049" spans="19:23" x14ac:dyDescent="0.2">
      <c r="S8049" s="28" t="s">
        <v>99</v>
      </c>
      <c r="T8049" s="5">
        <v>2013</v>
      </c>
      <c r="U8049" s="233">
        <v>41285</v>
      </c>
      <c r="V8049" s="233" t="str">
        <f t="shared" si="255"/>
        <v>0111</v>
      </c>
      <c r="W8049" s="4">
        <f t="shared" si="256"/>
        <v>2013</v>
      </c>
    </row>
    <row r="8050" spans="19:23" x14ac:dyDescent="0.2">
      <c r="S8050" s="28" t="s">
        <v>100</v>
      </c>
      <c r="T8050" s="5">
        <v>2013</v>
      </c>
      <c r="U8050" s="233">
        <v>41286</v>
      </c>
      <c r="V8050" s="233" t="str">
        <f t="shared" si="255"/>
        <v>0112</v>
      </c>
      <c r="W8050" s="4">
        <f t="shared" si="256"/>
        <v>2013</v>
      </c>
    </row>
    <row r="8051" spans="19:23" x14ac:dyDescent="0.2">
      <c r="S8051" s="28" t="s">
        <v>101</v>
      </c>
      <c r="T8051" s="5">
        <v>2013</v>
      </c>
      <c r="U8051" s="233">
        <v>41287</v>
      </c>
      <c r="V8051" s="233" t="str">
        <f t="shared" si="255"/>
        <v>0113</v>
      </c>
      <c r="W8051" s="4">
        <f t="shared" si="256"/>
        <v>2013</v>
      </c>
    </row>
    <row r="8052" spans="19:23" x14ac:dyDescent="0.2">
      <c r="S8052" s="28" t="s">
        <v>102</v>
      </c>
      <c r="T8052" s="5">
        <v>2013</v>
      </c>
      <c r="U8052" s="233">
        <v>41288</v>
      </c>
      <c r="V8052" s="233" t="str">
        <f t="shared" si="255"/>
        <v>0114</v>
      </c>
      <c r="W8052" s="4">
        <f t="shared" si="256"/>
        <v>2013</v>
      </c>
    </row>
    <row r="8053" spans="19:23" x14ac:dyDescent="0.2">
      <c r="S8053" s="28" t="s">
        <v>103</v>
      </c>
      <c r="T8053" s="5">
        <v>2013</v>
      </c>
      <c r="U8053" s="233">
        <v>41289</v>
      </c>
      <c r="V8053" s="233" t="str">
        <f t="shared" si="255"/>
        <v>0115</v>
      </c>
      <c r="W8053" s="4">
        <f t="shared" si="256"/>
        <v>2013</v>
      </c>
    </row>
    <row r="8054" spans="19:23" x14ac:dyDescent="0.2">
      <c r="S8054" s="28" t="s">
        <v>104</v>
      </c>
      <c r="T8054" s="5">
        <v>2013</v>
      </c>
      <c r="U8054" s="233">
        <v>41290</v>
      </c>
      <c r="V8054" s="233" t="str">
        <f t="shared" si="255"/>
        <v>0116</v>
      </c>
      <c r="W8054" s="4">
        <f t="shared" si="256"/>
        <v>2013</v>
      </c>
    </row>
    <row r="8055" spans="19:23" x14ac:dyDescent="0.2">
      <c r="S8055" s="28" t="s">
        <v>105</v>
      </c>
      <c r="T8055" s="5">
        <v>2013</v>
      </c>
      <c r="U8055" s="233">
        <v>41291</v>
      </c>
      <c r="V8055" s="233" t="str">
        <f t="shared" si="255"/>
        <v>0117</v>
      </c>
      <c r="W8055" s="4">
        <f t="shared" si="256"/>
        <v>2013</v>
      </c>
    </row>
    <row r="8056" spans="19:23" x14ac:dyDescent="0.2">
      <c r="S8056" s="28" t="s">
        <v>106</v>
      </c>
      <c r="T8056" s="5">
        <v>2013</v>
      </c>
      <c r="U8056" s="233">
        <v>41292</v>
      </c>
      <c r="V8056" s="233" t="str">
        <f t="shared" si="255"/>
        <v>0118</v>
      </c>
      <c r="W8056" s="4">
        <f t="shared" si="256"/>
        <v>2013</v>
      </c>
    </row>
    <row r="8057" spans="19:23" x14ac:dyDescent="0.2">
      <c r="S8057" s="28" t="s">
        <v>107</v>
      </c>
      <c r="T8057" s="5">
        <v>2013</v>
      </c>
      <c r="U8057" s="233">
        <v>41293</v>
      </c>
      <c r="V8057" s="233" t="str">
        <f t="shared" si="255"/>
        <v>0119</v>
      </c>
      <c r="W8057" s="4">
        <f t="shared" si="256"/>
        <v>2013</v>
      </c>
    </row>
    <row r="8058" spans="19:23" x14ac:dyDescent="0.2">
      <c r="S8058" s="28" t="s">
        <v>108</v>
      </c>
      <c r="T8058" s="5">
        <v>2013</v>
      </c>
      <c r="U8058" s="233">
        <v>41294</v>
      </c>
      <c r="V8058" s="233" t="str">
        <f t="shared" si="255"/>
        <v>0120</v>
      </c>
      <c r="W8058" s="4">
        <f t="shared" si="256"/>
        <v>2013</v>
      </c>
    </row>
    <row r="8059" spans="19:23" x14ac:dyDescent="0.2">
      <c r="S8059" s="28" t="s">
        <v>109</v>
      </c>
      <c r="T8059" s="5">
        <v>2013</v>
      </c>
      <c r="U8059" s="233">
        <v>41295</v>
      </c>
      <c r="V8059" s="233" t="str">
        <f t="shared" si="255"/>
        <v>0121</v>
      </c>
      <c r="W8059" s="4">
        <f t="shared" si="256"/>
        <v>2013</v>
      </c>
    </row>
    <row r="8060" spans="19:23" x14ac:dyDescent="0.2">
      <c r="S8060" s="28" t="s">
        <v>110</v>
      </c>
      <c r="T8060" s="5">
        <v>2013</v>
      </c>
      <c r="U8060" s="233">
        <v>41296</v>
      </c>
      <c r="V8060" s="233" t="str">
        <f t="shared" si="255"/>
        <v>0122</v>
      </c>
      <c r="W8060" s="4">
        <f t="shared" si="256"/>
        <v>2013</v>
      </c>
    </row>
    <row r="8061" spans="19:23" x14ac:dyDescent="0.2">
      <c r="S8061" s="28" t="s">
        <v>111</v>
      </c>
      <c r="T8061" s="5">
        <v>2013</v>
      </c>
      <c r="U8061" s="233">
        <v>41297</v>
      </c>
      <c r="V8061" s="233" t="str">
        <f t="shared" si="255"/>
        <v>0123</v>
      </c>
      <c r="W8061" s="4">
        <f t="shared" si="256"/>
        <v>2013</v>
      </c>
    </row>
    <row r="8062" spans="19:23" x14ac:dyDescent="0.2">
      <c r="S8062" s="28" t="s">
        <v>112</v>
      </c>
      <c r="T8062" s="5">
        <v>2013</v>
      </c>
      <c r="U8062" s="233">
        <v>41298</v>
      </c>
      <c r="V8062" s="233" t="str">
        <f t="shared" si="255"/>
        <v>0124</v>
      </c>
      <c r="W8062" s="4">
        <f t="shared" si="256"/>
        <v>2013</v>
      </c>
    </row>
    <row r="8063" spans="19:23" x14ac:dyDescent="0.2">
      <c r="S8063" s="28" t="s">
        <v>113</v>
      </c>
      <c r="T8063" s="5">
        <v>2013</v>
      </c>
      <c r="U8063" s="233">
        <v>41299</v>
      </c>
      <c r="V8063" s="233" t="str">
        <f t="shared" si="255"/>
        <v>0125</v>
      </c>
      <c r="W8063" s="4">
        <f t="shared" si="256"/>
        <v>2013</v>
      </c>
    </row>
    <row r="8064" spans="19:23" x14ac:dyDescent="0.2">
      <c r="S8064" s="28" t="s">
        <v>114</v>
      </c>
      <c r="T8064" s="5">
        <v>2013</v>
      </c>
      <c r="U8064" s="233">
        <v>41300</v>
      </c>
      <c r="V8064" s="233" t="str">
        <f t="shared" si="255"/>
        <v>0126</v>
      </c>
      <c r="W8064" s="4">
        <f t="shared" si="256"/>
        <v>2013</v>
      </c>
    </row>
    <row r="8065" spans="19:23" x14ac:dyDescent="0.2">
      <c r="S8065" s="28" t="s">
        <v>115</v>
      </c>
      <c r="T8065" s="5">
        <v>2013</v>
      </c>
      <c r="U8065" s="233">
        <v>41301</v>
      </c>
      <c r="V8065" s="233" t="str">
        <f t="shared" si="255"/>
        <v>0127</v>
      </c>
      <c r="W8065" s="4">
        <f t="shared" si="256"/>
        <v>2013</v>
      </c>
    </row>
    <row r="8066" spans="19:23" x14ac:dyDescent="0.2">
      <c r="S8066" s="28" t="s">
        <v>116</v>
      </c>
      <c r="T8066" s="5">
        <v>2013</v>
      </c>
      <c r="U8066" s="233">
        <v>41302</v>
      </c>
      <c r="V8066" s="233" t="str">
        <f t="shared" si="255"/>
        <v>0128</v>
      </c>
      <c r="W8066" s="4">
        <f t="shared" si="256"/>
        <v>2013</v>
      </c>
    </row>
    <row r="8067" spans="19:23" x14ac:dyDescent="0.2">
      <c r="S8067" s="28" t="s">
        <v>117</v>
      </c>
      <c r="T8067" s="5">
        <v>2013</v>
      </c>
      <c r="U8067" s="233">
        <v>41303</v>
      </c>
      <c r="V8067" s="233" t="str">
        <f t="shared" si="255"/>
        <v>0129</v>
      </c>
      <c r="W8067" s="4">
        <f t="shared" si="256"/>
        <v>2013</v>
      </c>
    </row>
    <row r="8068" spans="19:23" x14ac:dyDescent="0.2">
      <c r="S8068" s="28" t="s">
        <v>118</v>
      </c>
      <c r="T8068" s="5">
        <v>2013</v>
      </c>
      <c r="U8068" s="233">
        <v>41304</v>
      </c>
      <c r="V8068" s="233" t="str">
        <f t="shared" ref="V8068:V8131" si="257">TEXT(MONTH(U8068),"00") &amp;TEXT(DAY(U8068),"00")</f>
        <v>0130</v>
      </c>
      <c r="W8068" s="4">
        <f t="shared" ref="W8068:W8131" si="258">YEAR(U8068)</f>
        <v>2013</v>
      </c>
    </row>
    <row r="8069" spans="19:23" x14ac:dyDescent="0.2">
      <c r="S8069" s="28" t="s">
        <v>119</v>
      </c>
      <c r="T8069" s="5">
        <v>2013</v>
      </c>
      <c r="U8069" s="233">
        <v>41305</v>
      </c>
      <c r="V8069" s="233" t="str">
        <f t="shared" si="257"/>
        <v>0131</v>
      </c>
      <c r="W8069" s="4">
        <f t="shared" si="258"/>
        <v>2013</v>
      </c>
    </row>
    <row r="8070" spans="19:23" x14ac:dyDescent="0.2">
      <c r="S8070" s="28" t="s">
        <v>120</v>
      </c>
      <c r="T8070" s="5">
        <v>2013</v>
      </c>
      <c r="U8070" s="233">
        <v>41306</v>
      </c>
      <c r="V8070" s="233" t="str">
        <f t="shared" si="257"/>
        <v>0201</v>
      </c>
      <c r="W8070" s="4">
        <f t="shared" si="258"/>
        <v>2013</v>
      </c>
    </row>
    <row r="8071" spans="19:23" x14ac:dyDescent="0.2">
      <c r="S8071" s="28" t="s">
        <v>121</v>
      </c>
      <c r="T8071" s="5">
        <v>2013</v>
      </c>
      <c r="U8071" s="233">
        <v>41307</v>
      </c>
      <c r="V8071" s="233" t="str">
        <f t="shared" si="257"/>
        <v>0202</v>
      </c>
      <c r="W8071" s="4">
        <f t="shared" si="258"/>
        <v>2013</v>
      </c>
    </row>
    <row r="8072" spans="19:23" x14ac:dyDescent="0.2">
      <c r="S8072" s="28" t="s">
        <v>122</v>
      </c>
      <c r="T8072" s="5">
        <v>2013</v>
      </c>
      <c r="U8072" s="233">
        <v>41308</v>
      </c>
      <c r="V8072" s="233" t="str">
        <f t="shared" si="257"/>
        <v>0203</v>
      </c>
      <c r="W8072" s="4">
        <f t="shared" si="258"/>
        <v>2013</v>
      </c>
    </row>
    <row r="8073" spans="19:23" x14ac:dyDescent="0.2">
      <c r="S8073" s="28" t="s">
        <v>123</v>
      </c>
      <c r="T8073" s="5">
        <v>2013</v>
      </c>
      <c r="U8073" s="233">
        <v>41309</v>
      </c>
      <c r="V8073" s="233" t="str">
        <f t="shared" si="257"/>
        <v>0204</v>
      </c>
      <c r="W8073" s="4">
        <f t="shared" si="258"/>
        <v>2013</v>
      </c>
    </row>
    <row r="8074" spans="19:23" x14ac:dyDescent="0.2">
      <c r="S8074" s="28" t="s">
        <v>124</v>
      </c>
      <c r="T8074" s="5">
        <v>2013</v>
      </c>
      <c r="U8074" s="233">
        <v>41310</v>
      </c>
      <c r="V8074" s="233" t="str">
        <f t="shared" si="257"/>
        <v>0205</v>
      </c>
      <c r="W8074" s="4">
        <f t="shared" si="258"/>
        <v>2013</v>
      </c>
    </row>
    <row r="8075" spans="19:23" x14ac:dyDescent="0.2">
      <c r="S8075" s="28" t="s">
        <v>125</v>
      </c>
      <c r="T8075" s="5">
        <v>2013</v>
      </c>
      <c r="U8075" s="233">
        <v>41311</v>
      </c>
      <c r="V8075" s="233" t="str">
        <f t="shared" si="257"/>
        <v>0206</v>
      </c>
      <c r="W8075" s="4">
        <f t="shared" si="258"/>
        <v>2013</v>
      </c>
    </row>
    <row r="8076" spans="19:23" x14ac:dyDescent="0.2">
      <c r="S8076" s="28" t="s">
        <v>126</v>
      </c>
      <c r="T8076" s="5">
        <v>2013</v>
      </c>
      <c r="U8076" s="233">
        <v>41312</v>
      </c>
      <c r="V8076" s="233" t="str">
        <f t="shared" si="257"/>
        <v>0207</v>
      </c>
      <c r="W8076" s="4">
        <f t="shared" si="258"/>
        <v>2013</v>
      </c>
    </row>
    <row r="8077" spans="19:23" x14ac:dyDescent="0.2">
      <c r="S8077" s="28" t="s">
        <v>86</v>
      </c>
      <c r="T8077" s="5">
        <v>2013</v>
      </c>
      <c r="U8077" s="233">
        <v>41313</v>
      </c>
      <c r="V8077" s="233" t="str">
        <f t="shared" si="257"/>
        <v>0208</v>
      </c>
      <c r="W8077" s="4">
        <f t="shared" si="258"/>
        <v>2013</v>
      </c>
    </row>
    <row r="8078" spans="19:23" x14ac:dyDescent="0.2">
      <c r="S8078" s="28" t="s">
        <v>87</v>
      </c>
      <c r="T8078" s="5">
        <v>2013</v>
      </c>
      <c r="U8078" s="233">
        <v>41314</v>
      </c>
      <c r="V8078" s="233" t="str">
        <f t="shared" si="257"/>
        <v>0209</v>
      </c>
      <c r="W8078" s="4">
        <f t="shared" si="258"/>
        <v>2013</v>
      </c>
    </row>
    <row r="8079" spans="19:23" x14ac:dyDescent="0.2">
      <c r="S8079" s="28" t="s">
        <v>88</v>
      </c>
      <c r="T8079" s="5">
        <v>2013</v>
      </c>
      <c r="U8079" s="233">
        <v>41315</v>
      </c>
      <c r="V8079" s="233" t="str">
        <f t="shared" si="257"/>
        <v>0210</v>
      </c>
      <c r="W8079" s="4">
        <f t="shared" si="258"/>
        <v>2013</v>
      </c>
    </row>
    <row r="8080" spans="19:23" x14ac:dyDescent="0.2">
      <c r="S8080" s="28" t="s">
        <v>89</v>
      </c>
      <c r="T8080" s="5">
        <v>2013</v>
      </c>
      <c r="U8080" s="233">
        <v>41316</v>
      </c>
      <c r="V8080" s="233" t="str">
        <f t="shared" si="257"/>
        <v>0211</v>
      </c>
      <c r="W8080" s="4">
        <f t="shared" si="258"/>
        <v>2013</v>
      </c>
    </row>
    <row r="8081" spans="19:23" x14ac:dyDescent="0.2">
      <c r="S8081" s="28" t="s">
        <v>127</v>
      </c>
      <c r="T8081" s="5">
        <v>2013</v>
      </c>
      <c r="U8081" s="233">
        <v>41317</v>
      </c>
      <c r="V8081" s="233" t="str">
        <f t="shared" si="257"/>
        <v>0212</v>
      </c>
      <c r="W8081" s="4">
        <f t="shared" si="258"/>
        <v>2013</v>
      </c>
    </row>
    <row r="8082" spans="19:23" x14ac:dyDescent="0.2">
      <c r="S8082" s="28" t="s">
        <v>128</v>
      </c>
      <c r="T8082" s="5">
        <v>2013</v>
      </c>
      <c r="U8082" s="233">
        <v>41318</v>
      </c>
      <c r="V8082" s="233" t="str">
        <f t="shared" si="257"/>
        <v>0213</v>
      </c>
      <c r="W8082" s="4">
        <f t="shared" si="258"/>
        <v>2013</v>
      </c>
    </row>
    <row r="8083" spans="19:23" x14ac:dyDescent="0.2">
      <c r="S8083" s="28" t="s">
        <v>129</v>
      </c>
      <c r="T8083" s="5">
        <v>2013</v>
      </c>
      <c r="U8083" s="233">
        <v>41319</v>
      </c>
      <c r="V8083" s="233" t="str">
        <f t="shared" si="257"/>
        <v>0214</v>
      </c>
      <c r="W8083" s="4">
        <f t="shared" si="258"/>
        <v>2013</v>
      </c>
    </row>
    <row r="8084" spans="19:23" x14ac:dyDescent="0.2">
      <c r="S8084" s="28" t="s">
        <v>130</v>
      </c>
      <c r="T8084" s="5">
        <v>2013</v>
      </c>
      <c r="U8084" s="233">
        <v>41320</v>
      </c>
      <c r="V8084" s="233" t="str">
        <f t="shared" si="257"/>
        <v>0215</v>
      </c>
      <c r="W8084" s="4">
        <f t="shared" si="258"/>
        <v>2013</v>
      </c>
    </row>
    <row r="8085" spans="19:23" x14ac:dyDescent="0.2">
      <c r="S8085" s="28" t="s">
        <v>131</v>
      </c>
      <c r="T8085" s="5">
        <v>2013</v>
      </c>
      <c r="U8085" s="233">
        <v>41321</v>
      </c>
      <c r="V8085" s="233" t="str">
        <f t="shared" si="257"/>
        <v>0216</v>
      </c>
      <c r="W8085" s="4">
        <f t="shared" si="258"/>
        <v>2013</v>
      </c>
    </row>
    <row r="8086" spans="19:23" x14ac:dyDescent="0.2">
      <c r="S8086" s="28" t="s">
        <v>132</v>
      </c>
      <c r="T8086" s="5">
        <v>2013</v>
      </c>
      <c r="U8086" s="233">
        <v>41322</v>
      </c>
      <c r="V8086" s="233" t="str">
        <f t="shared" si="257"/>
        <v>0217</v>
      </c>
      <c r="W8086" s="4">
        <f t="shared" si="258"/>
        <v>2013</v>
      </c>
    </row>
    <row r="8087" spans="19:23" x14ac:dyDescent="0.2">
      <c r="S8087" s="28" t="s">
        <v>133</v>
      </c>
      <c r="T8087" s="5">
        <v>2013</v>
      </c>
      <c r="U8087" s="233">
        <v>41323</v>
      </c>
      <c r="V8087" s="233" t="str">
        <f t="shared" si="257"/>
        <v>0218</v>
      </c>
      <c r="W8087" s="4">
        <f t="shared" si="258"/>
        <v>2013</v>
      </c>
    </row>
    <row r="8088" spans="19:23" x14ac:dyDescent="0.2">
      <c r="S8088" s="28" t="s">
        <v>134</v>
      </c>
      <c r="T8088" s="5">
        <v>2013</v>
      </c>
      <c r="U8088" s="233">
        <v>41324</v>
      </c>
      <c r="V8088" s="233" t="str">
        <f t="shared" si="257"/>
        <v>0219</v>
      </c>
      <c r="W8088" s="4">
        <f t="shared" si="258"/>
        <v>2013</v>
      </c>
    </row>
    <row r="8089" spans="19:23" x14ac:dyDescent="0.2">
      <c r="S8089" s="28" t="s">
        <v>135</v>
      </c>
      <c r="T8089" s="5">
        <v>2013</v>
      </c>
      <c r="U8089" s="233">
        <v>41325</v>
      </c>
      <c r="V8089" s="233" t="str">
        <f t="shared" si="257"/>
        <v>0220</v>
      </c>
      <c r="W8089" s="4">
        <f t="shared" si="258"/>
        <v>2013</v>
      </c>
    </row>
    <row r="8090" spans="19:23" x14ac:dyDescent="0.2">
      <c r="S8090" s="28" t="s">
        <v>136</v>
      </c>
      <c r="T8090" s="5">
        <v>2013</v>
      </c>
      <c r="U8090" s="233">
        <v>41326</v>
      </c>
      <c r="V8090" s="233" t="str">
        <f t="shared" si="257"/>
        <v>0221</v>
      </c>
      <c r="W8090" s="4">
        <f t="shared" si="258"/>
        <v>2013</v>
      </c>
    </row>
    <row r="8091" spans="19:23" x14ac:dyDescent="0.2">
      <c r="S8091" s="28" t="s">
        <v>137</v>
      </c>
      <c r="T8091" s="5">
        <v>2013</v>
      </c>
      <c r="U8091" s="233">
        <v>41327</v>
      </c>
      <c r="V8091" s="233" t="str">
        <f t="shared" si="257"/>
        <v>0222</v>
      </c>
      <c r="W8091" s="4">
        <f t="shared" si="258"/>
        <v>2013</v>
      </c>
    </row>
    <row r="8092" spans="19:23" x14ac:dyDescent="0.2">
      <c r="S8092" s="28" t="s">
        <v>138</v>
      </c>
      <c r="T8092" s="5">
        <v>2013</v>
      </c>
      <c r="U8092" s="233">
        <v>41328</v>
      </c>
      <c r="V8092" s="233" t="str">
        <f t="shared" si="257"/>
        <v>0223</v>
      </c>
      <c r="W8092" s="4">
        <f t="shared" si="258"/>
        <v>2013</v>
      </c>
    </row>
    <row r="8093" spans="19:23" x14ac:dyDescent="0.2">
      <c r="S8093" s="28" t="s">
        <v>139</v>
      </c>
      <c r="T8093" s="5">
        <v>2013</v>
      </c>
      <c r="U8093" s="233">
        <v>41329</v>
      </c>
      <c r="V8093" s="233" t="str">
        <f t="shared" si="257"/>
        <v>0224</v>
      </c>
      <c r="W8093" s="4">
        <f t="shared" si="258"/>
        <v>2013</v>
      </c>
    </row>
    <row r="8094" spans="19:23" x14ac:dyDescent="0.2">
      <c r="S8094" s="28" t="s">
        <v>140</v>
      </c>
      <c r="T8094" s="5">
        <v>2013</v>
      </c>
      <c r="U8094" s="233">
        <v>41330</v>
      </c>
      <c r="V8094" s="233" t="str">
        <f t="shared" si="257"/>
        <v>0225</v>
      </c>
      <c r="W8094" s="4">
        <f t="shared" si="258"/>
        <v>2013</v>
      </c>
    </row>
    <row r="8095" spans="19:23" x14ac:dyDescent="0.2">
      <c r="S8095" s="28" t="s">
        <v>141</v>
      </c>
      <c r="T8095" s="5">
        <v>2013</v>
      </c>
      <c r="U8095" s="233">
        <v>41331</v>
      </c>
      <c r="V8095" s="233" t="str">
        <f t="shared" si="257"/>
        <v>0226</v>
      </c>
      <c r="W8095" s="4">
        <f t="shared" si="258"/>
        <v>2013</v>
      </c>
    </row>
    <row r="8096" spans="19:23" x14ac:dyDescent="0.2">
      <c r="S8096" s="28" t="s">
        <v>142</v>
      </c>
      <c r="T8096" s="5">
        <v>2013</v>
      </c>
      <c r="U8096" s="233">
        <v>41332</v>
      </c>
      <c r="V8096" s="233" t="str">
        <f t="shared" si="257"/>
        <v>0227</v>
      </c>
      <c r="W8096" s="4">
        <f t="shared" si="258"/>
        <v>2013</v>
      </c>
    </row>
    <row r="8097" spans="19:23" x14ac:dyDescent="0.2">
      <c r="S8097" s="28" t="s">
        <v>143</v>
      </c>
      <c r="T8097" s="5">
        <v>2013</v>
      </c>
      <c r="U8097" s="233">
        <v>41333</v>
      </c>
      <c r="V8097" s="233" t="str">
        <f t="shared" si="257"/>
        <v>0228</v>
      </c>
      <c r="W8097" s="4">
        <f t="shared" si="258"/>
        <v>2013</v>
      </c>
    </row>
    <row r="8098" spans="19:23" x14ac:dyDescent="0.2">
      <c r="S8098" s="28" t="s">
        <v>144</v>
      </c>
      <c r="T8098" s="5">
        <v>2013</v>
      </c>
      <c r="U8098" s="233">
        <v>41334</v>
      </c>
      <c r="V8098" s="233" t="str">
        <f t="shared" si="257"/>
        <v>0301</v>
      </c>
      <c r="W8098" s="4">
        <f t="shared" si="258"/>
        <v>2013</v>
      </c>
    </row>
    <row r="8099" spans="19:23" x14ac:dyDescent="0.2">
      <c r="S8099" s="28" t="s">
        <v>145</v>
      </c>
      <c r="T8099" s="5">
        <v>2013</v>
      </c>
      <c r="U8099" s="233">
        <v>41335</v>
      </c>
      <c r="V8099" s="233" t="str">
        <f t="shared" si="257"/>
        <v>0302</v>
      </c>
      <c r="W8099" s="4">
        <f t="shared" si="258"/>
        <v>2013</v>
      </c>
    </row>
    <row r="8100" spans="19:23" x14ac:dyDescent="0.2">
      <c r="S8100" s="28" t="s">
        <v>146</v>
      </c>
      <c r="T8100" s="5">
        <v>2013</v>
      </c>
      <c r="U8100" s="233">
        <v>41336</v>
      </c>
      <c r="V8100" s="233" t="str">
        <f t="shared" si="257"/>
        <v>0303</v>
      </c>
      <c r="W8100" s="4">
        <f t="shared" si="258"/>
        <v>2013</v>
      </c>
    </row>
    <row r="8101" spans="19:23" x14ac:dyDescent="0.2">
      <c r="S8101" s="28" t="s">
        <v>147</v>
      </c>
      <c r="T8101" s="5">
        <v>2013</v>
      </c>
      <c r="U8101" s="233">
        <v>41337</v>
      </c>
      <c r="V8101" s="233" t="str">
        <f t="shared" si="257"/>
        <v>0304</v>
      </c>
      <c r="W8101" s="4">
        <f t="shared" si="258"/>
        <v>2013</v>
      </c>
    </row>
    <row r="8102" spans="19:23" x14ac:dyDescent="0.2">
      <c r="S8102" s="28" t="s">
        <v>148</v>
      </c>
      <c r="T8102" s="5">
        <v>2013</v>
      </c>
      <c r="U8102" s="233">
        <v>41338</v>
      </c>
      <c r="V8102" s="233" t="str">
        <f t="shared" si="257"/>
        <v>0305</v>
      </c>
      <c r="W8102" s="4">
        <f t="shared" si="258"/>
        <v>2013</v>
      </c>
    </row>
    <row r="8103" spans="19:23" x14ac:dyDescent="0.2">
      <c r="S8103" s="28" t="s">
        <v>149</v>
      </c>
      <c r="T8103" s="5">
        <v>2013</v>
      </c>
      <c r="U8103" s="233">
        <v>41339</v>
      </c>
      <c r="V8103" s="233" t="str">
        <f t="shared" si="257"/>
        <v>0306</v>
      </c>
      <c r="W8103" s="4">
        <f t="shared" si="258"/>
        <v>2013</v>
      </c>
    </row>
    <row r="8104" spans="19:23" x14ac:dyDescent="0.2">
      <c r="S8104" s="28" t="s">
        <v>150</v>
      </c>
      <c r="T8104" s="5">
        <v>2013</v>
      </c>
      <c r="U8104" s="233">
        <v>41340</v>
      </c>
      <c r="V8104" s="233" t="str">
        <f t="shared" si="257"/>
        <v>0307</v>
      </c>
      <c r="W8104" s="4">
        <f t="shared" si="258"/>
        <v>2013</v>
      </c>
    </row>
    <row r="8105" spans="19:23" x14ac:dyDescent="0.2">
      <c r="S8105" s="28" t="s">
        <v>151</v>
      </c>
      <c r="T8105" s="5">
        <v>2013</v>
      </c>
      <c r="U8105" s="233">
        <v>41341</v>
      </c>
      <c r="V8105" s="233" t="str">
        <f t="shared" si="257"/>
        <v>0308</v>
      </c>
      <c r="W8105" s="4">
        <f t="shared" si="258"/>
        <v>2013</v>
      </c>
    </row>
    <row r="8106" spans="19:23" x14ac:dyDescent="0.2">
      <c r="S8106" s="28" t="s">
        <v>152</v>
      </c>
      <c r="T8106" s="5">
        <v>2013</v>
      </c>
      <c r="U8106" s="233">
        <v>41342</v>
      </c>
      <c r="V8106" s="233" t="str">
        <f t="shared" si="257"/>
        <v>0309</v>
      </c>
      <c r="W8106" s="4">
        <f t="shared" si="258"/>
        <v>2013</v>
      </c>
    </row>
    <row r="8107" spans="19:23" x14ac:dyDescent="0.2">
      <c r="S8107" s="28" t="s">
        <v>153</v>
      </c>
      <c r="T8107" s="5">
        <v>2013</v>
      </c>
      <c r="U8107" s="233">
        <v>41343</v>
      </c>
      <c r="V8107" s="233" t="str">
        <f t="shared" si="257"/>
        <v>0310</v>
      </c>
      <c r="W8107" s="4">
        <f t="shared" si="258"/>
        <v>2013</v>
      </c>
    </row>
    <row r="8108" spans="19:23" x14ac:dyDescent="0.2">
      <c r="S8108" s="28" t="s">
        <v>154</v>
      </c>
      <c r="T8108" s="5">
        <v>2013</v>
      </c>
      <c r="U8108" s="233">
        <v>41344</v>
      </c>
      <c r="V8108" s="233" t="str">
        <f t="shared" si="257"/>
        <v>0311</v>
      </c>
      <c r="W8108" s="4">
        <f t="shared" si="258"/>
        <v>2013</v>
      </c>
    </row>
    <row r="8109" spans="19:23" x14ac:dyDescent="0.2">
      <c r="S8109" s="28" t="s">
        <v>155</v>
      </c>
      <c r="T8109" s="5">
        <v>2013</v>
      </c>
      <c r="U8109" s="233">
        <v>41345</v>
      </c>
      <c r="V8109" s="233" t="str">
        <f t="shared" si="257"/>
        <v>0312</v>
      </c>
      <c r="W8109" s="4">
        <f t="shared" si="258"/>
        <v>2013</v>
      </c>
    </row>
    <row r="8110" spans="19:23" x14ac:dyDescent="0.2">
      <c r="S8110" s="28" t="s">
        <v>156</v>
      </c>
      <c r="T8110" s="5">
        <v>2013</v>
      </c>
      <c r="U8110" s="233">
        <v>41346</v>
      </c>
      <c r="V8110" s="233" t="str">
        <f t="shared" si="257"/>
        <v>0313</v>
      </c>
      <c r="W8110" s="4">
        <f t="shared" si="258"/>
        <v>2013</v>
      </c>
    </row>
    <row r="8111" spans="19:23" x14ac:dyDescent="0.2">
      <c r="S8111" s="28" t="s">
        <v>157</v>
      </c>
      <c r="T8111" s="5">
        <v>2013</v>
      </c>
      <c r="U8111" s="233">
        <v>41347</v>
      </c>
      <c r="V8111" s="233" t="str">
        <f t="shared" si="257"/>
        <v>0314</v>
      </c>
      <c r="W8111" s="4">
        <f t="shared" si="258"/>
        <v>2013</v>
      </c>
    </row>
    <row r="8112" spans="19:23" x14ac:dyDescent="0.2">
      <c r="S8112" s="28" t="s">
        <v>158</v>
      </c>
      <c r="T8112" s="5">
        <v>2013</v>
      </c>
      <c r="U8112" s="233">
        <v>41348</v>
      </c>
      <c r="V8112" s="233" t="str">
        <f t="shared" si="257"/>
        <v>0315</v>
      </c>
      <c r="W8112" s="4">
        <f t="shared" si="258"/>
        <v>2013</v>
      </c>
    </row>
    <row r="8113" spans="19:23" x14ac:dyDescent="0.2">
      <c r="S8113" s="28" t="s">
        <v>159</v>
      </c>
      <c r="T8113" s="5">
        <v>2013</v>
      </c>
      <c r="U8113" s="233">
        <v>41349</v>
      </c>
      <c r="V8113" s="233" t="str">
        <f t="shared" si="257"/>
        <v>0316</v>
      </c>
      <c r="W8113" s="4">
        <f t="shared" si="258"/>
        <v>2013</v>
      </c>
    </row>
    <row r="8114" spans="19:23" x14ac:dyDescent="0.2">
      <c r="S8114" s="28" t="s">
        <v>160</v>
      </c>
      <c r="T8114" s="5">
        <v>2013</v>
      </c>
      <c r="U8114" s="233">
        <v>41350</v>
      </c>
      <c r="V8114" s="233" t="str">
        <f t="shared" si="257"/>
        <v>0317</v>
      </c>
      <c r="W8114" s="4">
        <f t="shared" si="258"/>
        <v>2013</v>
      </c>
    </row>
    <row r="8115" spans="19:23" x14ac:dyDescent="0.2">
      <c r="S8115" s="28" t="s">
        <v>161</v>
      </c>
      <c r="T8115" s="5">
        <v>2013</v>
      </c>
      <c r="U8115" s="233">
        <v>41351</v>
      </c>
      <c r="V8115" s="233" t="str">
        <f t="shared" si="257"/>
        <v>0318</v>
      </c>
      <c r="W8115" s="4">
        <f t="shared" si="258"/>
        <v>2013</v>
      </c>
    </row>
    <row r="8116" spans="19:23" x14ac:dyDescent="0.2">
      <c r="S8116" s="28" t="s">
        <v>162</v>
      </c>
      <c r="T8116" s="5">
        <v>2013</v>
      </c>
      <c r="U8116" s="233">
        <v>41352</v>
      </c>
      <c r="V8116" s="233" t="str">
        <f t="shared" si="257"/>
        <v>0319</v>
      </c>
      <c r="W8116" s="4">
        <f t="shared" si="258"/>
        <v>2013</v>
      </c>
    </row>
    <row r="8117" spans="19:23" x14ac:dyDescent="0.2">
      <c r="S8117" s="28" t="s">
        <v>163</v>
      </c>
      <c r="T8117" s="5">
        <v>2013</v>
      </c>
      <c r="U8117" s="233">
        <v>41353</v>
      </c>
      <c r="V8117" s="233" t="str">
        <f t="shared" si="257"/>
        <v>0320</v>
      </c>
      <c r="W8117" s="4">
        <f t="shared" si="258"/>
        <v>2013</v>
      </c>
    </row>
    <row r="8118" spans="19:23" x14ac:dyDescent="0.2">
      <c r="S8118" s="28" t="s">
        <v>164</v>
      </c>
      <c r="T8118" s="5">
        <v>2013</v>
      </c>
      <c r="U8118" s="233">
        <v>41354</v>
      </c>
      <c r="V8118" s="233" t="str">
        <f t="shared" si="257"/>
        <v>0321</v>
      </c>
      <c r="W8118" s="4">
        <f t="shared" si="258"/>
        <v>2013</v>
      </c>
    </row>
    <row r="8119" spans="19:23" x14ac:dyDescent="0.2">
      <c r="S8119" s="28" t="s">
        <v>165</v>
      </c>
      <c r="T8119" s="5">
        <v>2013</v>
      </c>
      <c r="U8119" s="233">
        <v>41355</v>
      </c>
      <c r="V8119" s="233" t="str">
        <f t="shared" si="257"/>
        <v>0322</v>
      </c>
      <c r="W8119" s="4">
        <f t="shared" si="258"/>
        <v>2013</v>
      </c>
    </row>
    <row r="8120" spans="19:23" x14ac:dyDescent="0.2">
      <c r="S8120" s="28" t="s">
        <v>166</v>
      </c>
      <c r="T8120" s="5">
        <v>2013</v>
      </c>
      <c r="U8120" s="233">
        <v>41356</v>
      </c>
      <c r="V8120" s="233" t="str">
        <f t="shared" si="257"/>
        <v>0323</v>
      </c>
      <c r="W8120" s="4">
        <f t="shared" si="258"/>
        <v>2013</v>
      </c>
    </row>
    <row r="8121" spans="19:23" x14ac:dyDescent="0.2">
      <c r="S8121" s="28" t="s">
        <v>167</v>
      </c>
      <c r="T8121" s="5">
        <v>2013</v>
      </c>
      <c r="U8121" s="233">
        <v>41357</v>
      </c>
      <c r="V8121" s="233" t="str">
        <f t="shared" si="257"/>
        <v>0324</v>
      </c>
      <c r="W8121" s="4">
        <f t="shared" si="258"/>
        <v>2013</v>
      </c>
    </row>
    <row r="8122" spans="19:23" x14ac:dyDescent="0.2">
      <c r="S8122" s="28" t="s">
        <v>168</v>
      </c>
      <c r="T8122" s="5">
        <v>2013</v>
      </c>
      <c r="U8122" s="233">
        <v>41358</v>
      </c>
      <c r="V8122" s="233" t="str">
        <f t="shared" si="257"/>
        <v>0325</v>
      </c>
      <c r="W8122" s="4">
        <f t="shared" si="258"/>
        <v>2013</v>
      </c>
    </row>
    <row r="8123" spans="19:23" x14ac:dyDescent="0.2">
      <c r="S8123" s="28" t="s">
        <v>169</v>
      </c>
      <c r="T8123" s="5">
        <v>2013</v>
      </c>
      <c r="U8123" s="233">
        <v>41359</v>
      </c>
      <c r="V8123" s="233" t="str">
        <f t="shared" si="257"/>
        <v>0326</v>
      </c>
      <c r="W8123" s="4">
        <f t="shared" si="258"/>
        <v>2013</v>
      </c>
    </row>
    <row r="8124" spans="19:23" x14ac:dyDescent="0.2">
      <c r="S8124" s="28" t="s">
        <v>170</v>
      </c>
      <c r="T8124" s="5">
        <v>2013</v>
      </c>
      <c r="U8124" s="233">
        <v>41360</v>
      </c>
      <c r="V8124" s="233" t="str">
        <f t="shared" si="257"/>
        <v>0327</v>
      </c>
      <c r="W8124" s="4">
        <f t="shared" si="258"/>
        <v>2013</v>
      </c>
    </row>
    <row r="8125" spans="19:23" x14ac:dyDescent="0.2">
      <c r="S8125" s="28" t="s">
        <v>171</v>
      </c>
      <c r="T8125" s="5">
        <v>2013</v>
      </c>
      <c r="U8125" s="233">
        <v>41361</v>
      </c>
      <c r="V8125" s="233" t="str">
        <f t="shared" si="257"/>
        <v>0328</v>
      </c>
      <c r="W8125" s="4">
        <f t="shared" si="258"/>
        <v>2013</v>
      </c>
    </row>
    <row r="8126" spans="19:23" x14ac:dyDescent="0.2">
      <c r="S8126" s="28" t="s">
        <v>172</v>
      </c>
      <c r="T8126" s="5">
        <v>2013</v>
      </c>
      <c r="U8126" s="233">
        <v>41362</v>
      </c>
      <c r="V8126" s="233" t="str">
        <f t="shared" si="257"/>
        <v>0329</v>
      </c>
      <c r="W8126" s="4">
        <f t="shared" si="258"/>
        <v>2013</v>
      </c>
    </row>
    <row r="8127" spans="19:23" x14ac:dyDescent="0.2">
      <c r="S8127" s="28" t="s">
        <v>173</v>
      </c>
      <c r="T8127" s="5">
        <v>2013</v>
      </c>
      <c r="U8127" s="233">
        <v>41363</v>
      </c>
      <c r="V8127" s="233" t="str">
        <f t="shared" si="257"/>
        <v>0330</v>
      </c>
      <c r="W8127" s="4">
        <f t="shared" si="258"/>
        <v>2013</v>
      </c>
    </row>
    <row r="8128" spans="19:23" x14ac:dyDescent="0.2">
      <c r="S8128" s="28" t="s">
        <v>174</v>
      </c>
      <c r="T8128" s="5">
        <v>2013</v>
      </c>
      <c r="U8128" s="233">
        <v>41364</v>
      </c>
      <c r="V8128" s="233" t="str">
        <f t="shared" si="257"/>
        <v>0331</v>
      </c>
      <c r="W8128" s="4">
        <f t="shared" si="258"/>
        <v>2013</v>
      </c>
    </row>
    <row r="8129" spans="19:23" x14ac:dyDescent="0.2">
      <c r="S8129" s="28" t="s">
        <v>175</v>
      </c>
      <c r="T8129" s="5">
        <v>2013</v>
      </c>
      <c r="U8129" s="233">
        <v>41365</v>
      </c>
      <c r="V8129" s="233" t="str">
        <f t="shared" si="257"/>
        <v>0401</v>
      </c>
      <c r="W8129" s="4">
        <f t="shared" si="258"/>
        <v>2013</v>
      </c>
    </row>
    <row r="8130" spans="19:23" x14ac:dyDescent="0.2">
      <c r="S8130" s="28" t="s">
        <v>176</v>
      </c>
      <c r="T8130" s="5">
        <v>2013</v>
      </c>
      <c r="U8130" s="233">
        <v>41366</v>
      </c>
      <c r="V8130" s="233" t="str">
        <f t="shared" si="257"/>
        <v>0402</v>
      </c>
      <c r="W8130" s="4">
        <f t="shared" si="258"/>
        <v>2013</v>
      </c>
    </row>
    <row r="8131" spans="19:23" x14ac:dyDescent="0.2">
      <c r="S8131" s="28" t="s">
        <v>177</v>
      </c>
      <c r="T8131" s="5">
        <v>2013</v>
      </c>
      <c r="U8131" s="233">
        <v>41367</v>
      </c>
      <c r="V8131" s="233" t="str">
        <f t="shared" si="257"/>
        <v>0403</v>
      </c>
      <c r="W8131" s="4">
        <f t="shared" si="258"/>
        <v>2013</v>
      </c>
    </row>
    <row r="8132" spans="19:23" x14ac:dyDescent="0.2">
      <c r="S8132" s="28" t="s">
        <v>178</v>
      </c>
      <c r="T8132" s="5">
        <v>2013</v>
      </c>
      <c r="U8132" s="233">
        <v>41368</v>
      </c>
      <c r="V8132" s="233" t="str">
        <f t="shared" ref="V8132:V8195" si="259">TEXT(MONTH(U8132),"00") &amp;TEXT(DAY(U8132),"00")</f>
        <v>0404</v>
      </c>
      <c r="W8132" s="4">
        <f t="shared" ref="W8132:W8195" si="260">YEAR(U8132)</f>
        <v>2013</v>
      </c>
    </row>
    <row r="8133" spans="19:23" x14ac:dyDescent="0.2">
      <c r="S8133" s="28" t="s">
        <v>179</v>
      </c>
      <c r="T8133" s="5">
        <v>2013</v>
      </c>
      <c r="U8133" s="233">
        <v>41369</v>
      </c>
      <c r="V8133" s="233" t="str">
        <f t="shared" si="259"/>
        <v>0405</v>
      </c>
      <c r="W8133" s="4">
        <f t="shared" si="260"/>
        <v>2013</v>
      </c>
    </row>
    <row r="8134" spans="19:23" x14ac:dyDescent="0.2">
      <c r="S8134" s="28" t="s">
        <v>180</v>
      </c>
      <c r="T8134" s="5">
        <v>2013</v>
      </c>
      <c r="U8134" s="233">
        <v>41370</v>
      </c>
      <c r="V8134" s="233" t="str">
        <f t="shared" si="259"/>
        <v>0406</v>
      </c>
      <c r="W8134" s="4">
        <f t="shared" si="260"/>
        <v>2013</v>
      </c>
    </row>
    <row r="8135" spans="19:23" x14ac:dyDescent="0.2">
      <c r="S8135" s="28" t="s">
        <v>181</v>
      </c>
      <c r="T8135" s="5">
        <v>2013</v>
      </c>
      <c r="U8135" s="233">
        <v>41371</v>
      </c>
      <c r="V8135" s="233" t="str">
        <f t="shared" si="259"/>
        <v>0407</v>
      </c>
      <c r="W8135" s="4">
        <f t="shared" si="260"/>
        <v>2013</v>
      </c>
    </row>
    <row r="8136" spans="19:23" x14ac:dyDescent="0.2">
      <c r="S8136" s="28" t="s">
        <v>182</v>
      </c>
      <c r="T8136" s="5">
        <v>2013</v>
      </c>
      <c r="U8136" s="233">
        <v>41372</v>
      </c>
      <c r="V8136" s="233" t="str">
        <f t="shared" si="259"/>
        <v>0408</v>
      </c>
      <c r="W8136" s="4">
        <f t="shared" si="260"/>
        <v>2013</v>
      </c>
    </row>
    <row r="8137" spans="19:23" x14ac:dyDescent="0.2">
      <c r="S8137" s="28" t="s">
        <v>183</v>
      </c>
      <c r="T8137" s="5">
        <v>2013</v>
      </c>
      <c r="U8137" s="233">
        <v>41373</v>
      </c>
      <c r="V8137" s="233" t="str">
        <f t="shared" si="259"/>
        <v>0409</v>
      </c>
      <c r="W8137" s="4">
        <f t="shared" si="260"/>
        <v>2013</v>
      </c>
    </row>
    <row r="8138" spans="19:23" x14ac:dyDescent="0.2">
      <c r="S8138" s="28" t="s">
        <v>184</v>
      </c>
      <c r="T8138" s="5">
        <v>2013</v>
      </c>
      <c r="U8138" s="233">
        <v>41374</v>
      </c>
      <c r="V8138" s="233" t="str">
        <f t="shared" si="259"/>
        <v>0410</v>
      </c>
      <c r="W8138" s="4">
        <f t="shared" si="260"/>
        <v>2013</v>
      </c>
    </row>
    <row r="8139" spans="19:23" x14ac:dyDescent="0.2">
      <c r="S8139" s="28" t="s">
        <v>185</v>
      </c>
      <c r="T8139" s="5">
        <v>2013</v>
      </c>
      <c r="U8139" s="233">
        <v>41375</v>
      </c>
      <c r="V8139" s="233" t="str">
        <f t="shared" si="259"/>
        <v>0411</v>
      </c>
      <c r="W8139" s="4">
        <f t="shared" si="260"/>
        <v>2013</v>
      </c>
    </row>
    <row r="8140" spans="19:23" x14ac:dyDescent="0.2">
      <c r="S8140" s="28" t="s">
        <v>186</v>
      </c>
      <c r="T8140" s="5">
        <v>2013</v>
      </c>
      <c r="U8140" s="233">
        <v>41376</v>
      </c>
      <c r="V8140" s="233" t="str">
        <f t="shared" si="259"/>
        <v>0412</v>
      </c>
      <c r="W8140" s="4">
        <f t="shared" si="260"/>
        <v>2013</v>
      </c>
    </row>
    <row r="8141" spans="19:23" x14ac:dyDescent="0.2">
      <c r="S8141" s="28" t="s">
        <v>187</v>
      </c>
      <c r="T8141" s="5">
        <v>2013</v>
      </c>
      <c r="U8141" s="233">
        <v>41377</v>
      </c>
      <c r="V8141" s="233" t="str">
        <f t="shared" si="259"/>
        <v>0413</v>
      </c>
      <c r="W8141" s="4">
        <f t="shared" si="260"/>
        <v>2013</v>
      </c>
    </row>
    <row r="8142" spans="19:23" x14ac:dyDescent="0.2">
      <c r="S8142" s="28" t="s">
        <v>188</v>
      </c>
      <c r="T8142" s="5">
        <v>2013</v>
      </c>
      <c r="U8142" s="233">
        <v>41378</v>
      </c>
      <c r="V8142" s="233" t="str">
        <f t="shared" si="259"/>
        <v>0414</v>
      </c>
      <c r="W8142" s="4">
        <f t="shared" si="260"/>
        <v>2013</v>
      </c>
    </row>
    <row r="8143" spans="19:23" x14ac:dyDescent="0.2">
      <c r="S8143" s="28" t="s">
        <v>189</v>
      </c>
      <c r="T8143" s="5">
        <v>2013</v>
      </c>
      <c r="U8143" s="233">
        <v>41379</v>
      </c>
      <c r="V8143" s="233" t="str">
        <f t="shared" si="259"/>
        <v>0415</v>
      </c>
      <c r="W8143" s="4">
        <f t="shared" si="260"/>
        <v>2013</v>
      </c>
    </row>
    <row r="8144" spans="19:23" x14ac:dyDescent="0.2">
      <c r="S8144" s="28" t="s">
        <v>190</v>
      </c>
      <c r="T8144" s="5">
        <v>2013</v>
      </c>
      <c r="U8144" s="233">
        <v>41380</v>
      </c>
      <c r="V8144" s="233" t="str">
        <f t="shared" si="259"/>
        <v>0416</v>
      </c>
      <c r="W8144" s="4">
        <f t="shared" si="260"/>
        <v>2013</v>
      </c>
    </row>
    <row r="8145" spans="19:23" x14ac:dyDescent="0.2">
      <c r="S8145" s="28" t="s">
        <v>191</v>
      </c>
      <c r="T8145" s="5">
        <v>2013</v>
      </c>
      <c r="U8145" s="233">
        <v>41381</v>
      </c>
      <c r="V8145" s="233" t="str">
        <f t="shared" si="259"/>
        <v>0417</v>
      </c>
      <c r="W8145" s="4">
        <f t="shared" si="260"/>
        <v>2013</v>
      </c>
    </row>
    <row r="8146" spans="19:23" x14ac:dyDescent="0.2">
      <c r="S8146" s="28" t="s">
        <v>192</v>
      </c>
      <c r="T8146" s="5">
        <v>2013</v>
      </c>
      <c r="U8146" s="233">
        <v>41382</v>
      </c>
      <c r="V8146" s="233" t="str">
        <f t="shared" si="259"/>
        <v>0418</v>
      </c>
      <c r="W8146" s="4">
        <f t="shared" si="260"/>
        <v>2013</v>
      </c>
    </row>
    <row r="8147" spans="19:23" x14ac:dyDescent="0.2">
      <c r="S8147" s="28" t="s">
        <v>193</v>
      </c>
      <c r="T8147" s="5">
        <v>2013</v>
      </c>
      <c r="U8147" s="233">
        <v>41383</v>
      </c>
      <c r="V8147" s="233" t="str">
        <f t="shared" si="259"/>
        <v>0419</v>
      </c>
      <c r="W8147" s="4">
        <f t="shared" si="260"/>
        <v>2013</v>
      </c>
    </row>
    <row r="8148" spans="19:23" x14ac:dyDescent="0.2">
      <c r="S8148" s="28" t="s">
        <v>194</v>
      </c>
      <c r="T8148" s="5">
        <v>2013</v>
      </c>
      <c r="U8148" s="233">
        <v>41384</v>
      </c>
      <c r="V8148" s="233" t="str">
        <f t="shared" si="259"/>
        <v>0420</v>
      </c>
      <c r="W8148" s="4">
        <f t="shared" si="260"/>
        <v>2013</v>
      </c>
    </row>
    <row r="8149" spans="19:23" x14ac:dyDescent="0.2">
      <c r="S8149" s="28" t="s">
        <v>195</v>
      </c>
      <c r="T8149" s="5">
        <v>2013</v>
      </c>
      <c r="U8149" s="233">
        <v>41385</v>
      </c>
      <c r="V8149" s="233" t="str">
        <f t="shared" si="259"/>
        <v>0421</v>
      </c>
      <c r="W8149" s="4">
        <f t="shared" si="260"/>
        <v>2013</v>
      </c>
    </row>
    <row r="8150" spans="19:23" x14ac:dyDescent="0.2">
      <c r="S8150" s="28" t="s">
        <v>196</v>
      </c>
      <c r="T8150" s="5">
        <v>2013</v>
      </c>
      <c r="U8150" s="233">
        <v>41386</v>
      </c>
      <c r="V8150" s="233" t="str">
        <f t="shared" si="259"/>
        <v>0422</v>
      </c>
      <c r="W8150" s="4">
        <f t="shared" si="260"/>
        <v>2013</v>
      </c>
    </row>
    <row r="8151" spans="19:23" x14ac:dyDescent="0.2">
      <c r="S8151" s="28" t="s">
        <v>197</v>
      </c>
      <c r="T8151" s="5">
        <v>2013</v>
      </c>
      <c r="U8151" s="233">
        <v>41387</v>
      </c>
      <c r="V8151" s="233" t="str">
        <f t="shared" si="259"/>
        <v>0423</v>
      </c>
      <c r="W8151" s="4">
        <f t="shared" si="260"/>
        <v>2013</v>
      </c>
    </row>
    <row r="8152" spans="19:23" x14ac:dyDescent="0.2">
      <c r="S8152" s="28" t="s">
        <v>198</v>
      </c>
      <c r="T8152" s="5">
        <v>2013</v>
      </c>
      <c r="U8152" s="233">
        <v>41388</v>
      </c>
      <c r="V8152" s="233" t="str">
        <f t="shared" si="259"/>
        <v>0424</v>
      </c>
      <c r="W8152" s="4">
        <f t="shared" si="260"/>
        <v>2013</v>
      </c>
    </row>
    <row r="8153" spans="19:23" x14ac:dyDescent="0.2">
      <c r="S8153" s="28" t="s">
        <v>199</v>
      </c>
      <c r="T8153" s="5">
        <v>2013</v>
      </c>
      <c r="U8153" s="233">
        <v>41389</v>
      </c>
      <c r="V8153" s="233" t="str">
        <f t="shared" si="259"/>
        <v>0425</v>
      </c>
      <c r="W8153" s="4">
        <f t="shared" si="260"/>
        <v>2013</v>
      </c>
    </row>
    <row r="8154" spans="19:23" x14ac:dyDescent="0.2">
      <c r="S8154" s="28" t="s">
        <v>200</v>
      </c>
      <c r="T8154" s="5">
        <v>2013</v>
      </c>
      <c r="U8154" s="233">
        <v>41390</v>
      </c>
      <c r="V8154" s="233" t="str">
        <f t="shared" si="259"/>
        <v>0426</v>
      </c>
      <c r="W8154" s="4">
        <f t="shared" si="260"/>
        <v>2013</v>
      </c>
    </row>
    <row r="8155" spans="19:23" x14ac:dyDescent="0.2">
      <c r="S8155" s="28" t="s">
        <v>201</v>
      </c>
      <c r="T8155" s="5">
        <v>2013</v>
      </c>
      <c r="U8155" s="233">
        <v>41391</v>
      </c>
      <c r="V8155" s="233" t="str">
        <f t="shared" si="259"/>
        <v>0427</v>
      </c>
      <c r="W8155" s="4">
        <f t="shared" si="260"/>
        <v>2013</v>
      </c>
    </row>
    <row r="8156" spans="19:23" x14ac:dyDescent="0.2">
      <c r="S8156" s="28" t="s">
        <v>202</v>
      </c>
      <c r="T8156" s="5">
        <v>2013</v>
      </c>
      <c r="U8156" s="233">
        <v>41392</v>
      </c>
      <c r="V8156" s="233" t="str">
        <f t="shared" si="259"/>
        <v>0428</v>
      </c>
      <c r="W8156" s="4">
        <f t="shared" si="260"/>
        <v>2013</v>
      </c>
    </row>
    <row r="8157" spans="19:23" x14ac:dyDescent="0.2">
      <c r="S8157" s="28" t="s">
        <v>203</v>
      </c>
      <c r="T8157" s="5">
        <v>2013</v>
      </c>
      <c r="U8157" s="233">
        <v>41393</v>
      </c>
      <c r="V8157" s="233" t="str">
        <f t="shared" si="259"/>
        <v>0429</v>
      </c>
      <c r="W8157" s="4">
        <f t="shared" si="260"/>
        <v>2013</v>
      </c>
    </row>
    <row r="8158" spans="19:23" x14ac:dyDescent="0.2">
      <c r="S8158" s="28" t="s">
        <v>204</v>
      </c>
      <c r="T8158" s="5">
        <v>2013</v>
      </c>
      <c r="U8158" s="233">
        <v>41394</v>
      </c>
      <c r="V8158" s="233" t="str">
        <f t="shared" si="259"/>
        <v>0430</v>
      </c>
      <c r="W8158" s="4">
        <f t="shared" si="260"/>
        <v>2013</v>
      </c>
    </row>
    <row r="8159" spans="19:23" x14ac:dyDescent="0.2">
      <c r="S8159" s="28" t="s">
        <v>205</v>
      </c>
      <c r="T8159" s="5">
        <v>2013</v>
      </c>
      <c r="U8159" s="233">
        <v>41395</v>
      </c>
      <c r="V8159" s="233" t="str">
        <f t="shared" si="259"/>
        <v>0501</v>
      </c>
      <c r="W8159" s="4">
        <f t="shared" si="260"/>
        <v>2013</v>
      </c>
    </row>
    <row r="8160" spans="19:23" x14ac:dyDescent="0.2">
      <c r="S8160" s="28" t="s">
        <v>206</v>
      </c>
      <c r="T8160" s="5">
        <v>2013</v>
      </c>
      <c r="U8160" s="233">
        <v>41396</v>
      </c>
      <c r="V8160" s="233" t="str">
        <f t="shared" si="259"/>
        <v>0502</v>
      </c>
      <c r="W8160" s="4">
        <f t="shared" si="260"/>
        <v>2013</v>
      </c>
    </row>
    <row r="8161" spans="19:23" x14ac:dyDescent="0.2">
      <c r="S8161" s="28" t="s">
        <v>207</v>
      </c>
      <c r="T8161" s="5">
        <v>2013</v>
      </c>
      <c r="U8161" s="233">
        <v>41397</v>
      </c>
      <c r="V8161" s="233" t="str">
        <f t="shared" si="259"/>
        <v>0503</v>
      </c>
      <c r="W8161" s="4">
        <f t="shared" si="260"/>
        <v>2013</v>
      </c>
    </row>
    <row r="8162" spans="19:23" x14ac:dyDescent="0.2">
      <c r="S8162" s="28" t="s">
        <v>208</v>
      </c>
      <c r="T8162" s="5">
        <v>2013</v>
      </c>
      <c r="U8162" s="233">
        <v>41398</v>
      </c>
      <c r="V8162" s="233" t="str">
        <f t="shared" si="259"/>
        <v>0504</v>
      </c>
      <c r="W8162" s="4">
        <f t="shared" si="260"/>
        <v>2013</v>
      </c>
    </row>
    <row r="8163" spans="19:23" x14ac:dyDescent="0.2">
      <c r="S8163" s="28" t="s">
        <v>209</v>
      </c>
      <c r="T8163" s="5">
        <v>2013</v>
      </c>
      <c r="U8163" s="233">
        <v>41399</v>
      </c>
      <c r="V8163" s="233" t="str">
        <f t="shared" si="259"/>
        <v>0505</v>
      </c>
      <c r="W8163" s="4">
        <f t="shared" si="260"/>
        <v>2013</v>
      </c>
    </row>
    <row r="8164" spans="19:23" x14ac:dyDescent="0.2">
      <c r="S8164" s="28" t="s">
        <v>210</v>
      </c>
      <c r="T8164" s="5">
        <v>2013</v>
      </c>
      <c r="U8164" s="233">
        <v>41400</v>
      </c>
      <c r="V8164" s="233" t="str">
        <f t="shared" si="259"/>
        <v>0506</v>
      </c>
      <c r="W8164" s="4">
        <f t="shared" si="260"/>
        <v>2013</v>
      </c>
    </row>
    <row r="8165" spans="19:23" x14ac:dyDescent="0.2">
      <c r="S8165" s="28" t="s">
        <v>211</v>
      </c>
      <c r="T8165" s="5">
        <v>2013</v>
      </c>
      <c r="U8165" s="233">
        <v>41401</v>
      </c>
      <c r="V8165" s="233" t="str">
        <f t="shared" si="259"/>
        <v>0507</v>
      </c>
      <c r="W8165" s="4">
        <f t="shared" si="260"/>
        <v>2013</v>
      </c>
    </row>
    <row r="8166" spans="19:23" x14ac:dyDescent="0.2">
      <c r="S8166" s="28" t="s">
        <v>212</v>
      </c>
      <c r="T8166" s="5">
        <v>2013</v>
      </c>
      <c r="U8166" s="233">
        <v>41402</v>
      </c>
      <c r="V8166" s="233" t="str">
        <f t="shared" si="259"/>
        <v>0508</v>
      </c>
      <c r="W8166" s="4">
        <f t="shared" si="260"/>
        <v>2013</v>
      </c>
    </row>
    <row r="8167" spans="19:23" x14ac:dyDescent="0.2">
      <c r="S8167" s="28" t="s">
        <v>213</v>
      </c>
      <c r="T8167" s="5">
        <v>2013</v>
      </c>
      <c r="U8167" s="233">
        <v>41403</v>
      </c>
      <c r="V8167" s="233" t="str">
        <f t="shared" si="259"/>
        <v>0509</v>
      </c>
      <c r="W8167" s="4">
        <f t="shared" si="260"/>
        <v>2013</v>
      </c>
    </row>
    <row r="8168" spans="19:23" x14ac:dyDescent="0.2">
      <c r="S8168" s="28" t="s">
        <v>214</v>
      </c>
      <c r="T8168" s="5">
        <v>2013</v>
      </c>
      <c r="U8168" s="233">
        <v>41404</v>
      </c>
      <c r="V8168" s="233" t="str">
        <f t="shared" si="259"/>
        <v>0510</v>
      </c>
      <c r="W8168" s="4">
        <f t="shared" si="260"/>
        <v>2013</v>
      </c>
    </row>
    <row r="8169" spans="19:23" x14ac:dyDescent="0.2">
      <c r="S8169" s="28" t="s">
        <v>215</v>
      </c>
      <c r="T8169" s="5">
        <v>2013</v>
      </c>
      <c r="U8169" s="233">
        <v>41405</v>
      </c>
      <c r="V8169" s="233" t="str">
        <f t="shared" si="259"/>
        <v>0511</v>
      </c>
      <c r="W8169" s="4">
        <f t="shared" si="260"/>
        <v>2013</v>
      </c>
    </row>
    <row r="8170" spans="19:23" x14ac:dyDescent="0.2">
      <c r="S8170" s="28" t="s">
        <v>216</v>
      </c>
      <c r="T8170" s="5">
        <v>2013</v>
      </c>
      <c r="U8170" s="233">
        <v>41406</v>
      </c>
      <c r="V8170" s="233" t="str">
        <f t="shared" si="259"/>
        <v>0512</v>
      </c>
      <c r="W8170" s="4">
        <f t="shared" si="260"/>
        <v>2013</v>
      </c>
    </row>
    <row r="8171" spans="19:23" x14ac:dyDescent="0.2">
      <c r="S8171" s="28" t="s">
        <v>217</v>
      </c>
      <c r="T8171" s="5">
        <v>2013</v>
      </c>
      <c r="U8171" s="233">
        <v>41407</v>
      </c>
      <c r="V8171" s="233" t="str">
        <f t="shared" si="259"/>
        <v>0513</v>
      </c>
      <c r="W8171" s="4">
        <f t="shared" si="260"/>
        <v>2013</v>
      </c>
    </row>
    <row r="8172" spans="19:23" x14ac:dyDescent="0.2">
      <c r="S8172" s="28" t="s">
        <v>218</v>
      </c>
      <c r="T8172" s="5">
        <v>2013</v>
      </c>
      <c r="U8172" s="233">
        <v>41408</v>
      </c>
      <c r="V8172" s="233" t="str">
        <f t="shared" si="259"/>
        <v>0514</v>
      </c>
      <c r="W8172" s="4">
        <f t="shared" si="260"/>
        <v>2013</v>
      </c>
    </row>
    <row r="8173" spans="19:23" x14ac:dyDescent="0.2">
      <c r="S8173" s="28" t="s">
        <v>219</v>
      </c>
      <c r="T8173" s="5">
        <v>2013</v>
      </c>
      <c r="U8173" s="233">
        <v>41409</v>
      </c>
      <c r="V8173" s="233" t="str">
        <f t="shared" si="259"/>
        <v>0515</v>
      </c>
      <c r="W8173" s="4">
        <f t="shared" si="260"/>
        <v>2013</v>
      </c>
    </row>
    <row r="8174" spans="19:23" x14ac:dyDescent="0.2">
      <c r="S8174" s="28" t="s">
        <v>220</v>
      </c>
      <c r="T8174" s="5">
        <v>2013</v>
      </c>
      <c r="U8174" s="233">
        <v>41410</v>
      </c>
      <c r="V8174" s="233" t="str">
        <f t="shared" si="259"/>
        <v>0516</v>
      </c>
      <c r="W8174" s="4">
        <f t="shared" si="260"/>
        <v>2013</v>
      </c>
    </row>
    <row r="8175" spans="19:23" x14ac:dyDescent="0.2">
      <c r="S8175" s="28" t="s">
        <v>221</v>
      </c>
      <c r="T8175" s="5">
        <v>2013</v>
      </c>
      <c r="U8175" s="233">
        <v>41411</v>
      </c>
      <c r="V8175" s="233" t="str">
        <f t="shared" si="259"/>
        <v>0517</v>
      </c>
      <c r="W8175" s="4">
        <f t="shared" si="260"/>
        <v>2013</v>
      </c>
    </row>
    <row r="8176" spans="19:23" x14ac:dyDescent="0.2">
      <c r="S8176" s="28" t="s">
        <v>222</v>
      </c>
      <c r="T8176" s="5">
        <v>2013</v>
      </c>
      <c r="U8176" s="233">
        <v>41412</v>
      </c>
      <c r="V8176" s="233" t="str">
        <f t="shared" si="259"/>
        <v>0518</v>
      </c>
      <c r="W8176" s="4">
        <f t="shared" si="260"/>
        <v>2013</v>
      </c>
    </row>
    <row r="8177" spans="19:23" x14ac:dyDescent="0.2">
      <c r="S8177" s="28" t="s">
        <v>223</v>
      </c>
      <c r="T8177" s="5">
        <v>2013</v>
      </c>
      <c r="U8177" s="233">
        <v>41413</v>
      </c>
      <c r="V8177" s="233" t="str">
        <f t="shared" si="259"/>
        <v>0519</v>
      </c>
      <c r="W8177" s="4">
        <f t="shared" si="260"/>
        <v>2013</v>
      </c>
    </row>
    <row r="8178" spans="19:23" x14ac:dyDescent="0.2">
      <c r="S8178" s="28" t="s">
        <v>224</v>
      </c>
      <c r="T8178" s="5">
        <v>2013</v>
      </c>
      <c r="U8178" s="233">
        <v>41414</v>
      </c>
      <c r="V8178" s="233" t="str">
        <f t="shared" si="259"/>
        <v>0520</v>
      </c>
      <c r="W8178" s="4">
        <f t="shared" si="260"/>
        <v>2013</v>
      </c>
    </row>
    <row r="8179" spans="19:23" x14ac:dyDescent="0.2">
      <c r="S8179" s="28" t="s">
        <v>225</v>
      </c>
      <c r="T8179" s="5">
        <v>2013</v>
      </c>
      <c r="U8179" s="233">
        <v>41415</v>
      </c>
      <c r="V8179" s="233" t="str">
        <f t="shared" si="259"/>
        <v>0521</v>
      </c>
      <c r="W8179" s="4">
        <f t="shared" si="260"/>
        <v>2013</v>
      </c>
    </row>
    <row r="8180" spans="19:23" x14ac:dyDescent="0.2">
      <c r="S8180" s="28" t="s">
        <v>226</v>
      </c>
      <c r="T8180" s="5">
        <v>2013</v>
      </c>
      <c r="U8180" s="233">
        <v>41416</v>
      </c>
      <c r="V8180" s="233" t="str">
        <f t="shared" si="259"/>
        <v>0522</v>
      </c>
      <c r="W8180" s="4">
        <f t="shared" si="260"/>
        <v>2013</v>
      </c>
    </row>
    <row r="8181" spans="19:23" x14ac:dyDescent="0.2">
      <c r="S8181" s="28" t="s">
        <v>227</v>
      </c>
      <c r="T8181" s="5">
        <v>2013</v>
      </c>
      <c r="U8181" s="233">
        <v>41417</v>
      </c>
      <c r="V8181" s="233" t="str">
        <f t="shared" si="259"/>
        <v>0523</v>
      </c>
      <c r="W8181" s="4">
        <f t="shared" si="260"/>
        <v>2013</v>
      </c>
    </row>
    <row r="8182" spans="19:23" x14ac:dyDescent="0.2">
      <c r="S8182" s="28" t="s">
        <v>228</v>
      </c>
      <c r="T8182" s="5">
        <v>2013</v>
      </c>
      <c r="U8182" s="233">
        <v>41418</v>
      </c>
      <c r="V8182" s="233" t="str">
        <f t="shared" si="259"/>
        <v>0524</v>
      </c>
      <c r="W8182" s="4">
        <f t="shared" si="260"/>
        <v>2013</v>
      </c>
    </row>
    <row r="8183" spans="19:23" x14ac:dyDescent="0.2">
      <c r="S8183" s="28" t="s">
        <v>229</v>
      </c>
      <c r="T8183" s="5">
        <v>2013</v>
      </c>
      <c r="U8183" s="233">
        <v>41419</v>
      </c>
      <c r="V8183" s="233" t="str">
        <f t="shared" si="259"/>
        <v>0525</v>
      </c>
      <c r="W8183" s="4">
        <f t="shared" si="260"/>
        <v>2013</v>
      </c>
    </row>
    <row r="8184" spans="19:23" x14ac:dyDescent="0.2">
      <c r="S8184" s="28" t="s">
        <v>230</v>
      </c>
      <c r="T8184" s="5">
        <v>2013</v>
      </c>
      <c r="U8184" s="233">
        <v>41420</v>
      </c>
      <c r="V8184" s="233" t="str">
        <f t="shared" si="259"/>
        <v>0526</v>
      </c>
      <c r="W8184" s="4">
        <f t="shared" si="260"/>
        <v>2013</v>
      </c>
    </row>
    <row r="8185" spans="19:23" x14ac:dyDescent="0.2">
      <c r="S8185" s="28" t="s">
        <v>231</v>
      </c>
      <c r="T8185" s="5">
        <v>2013</v>
      </c>
      <c r="U8185" s="233">
        <v>41421</v>
      </c>
      <c r="V8185" s="233" t="str">
        <f t="shared" si="259"/>
        <v>0527</v>
      </c>
      <c r="W8185" s="4">
        <f t="shared" si="260"/>
        <v>2013</v>
      </c>
    </row>
    <row r="8186" spans="19:23" x14ac:dyDescent="0.2">
      <c r="S8186" s="28" t="s">
        <v>232</v>
      </c>
      <c r="T8186" s="5">
        <v>2013</v>
      </c>
      <c r="U8186" s="233">
        <v>41422</v>
      </c>
      <c r="V8186" s="233" t="str">
        <f t="shared" si="259"/>
        <v>0528</v>
      </c>
      <c r="W8186" s="4">
        <f t="shared" si="260"/>
        <v>2013</v>
      </c>
    </row>
    <row r="8187" spans="19:23" x14ac:dyDescent="0.2">
      <c r="S8187" s="28" t="s">
        <v>233</v>
      </c>
      <c r="T8187" s="5">
        <v>2013</v>
      </c>
      <c r="U8187" s="233">
        <v>41423</v>
      </c>
      <c r="V8187" s="233" t="str">
        <f t="shared" si="259"/>
        <v>0529</v>
      </c>
      <c r="W8187" s="4">
        <f t="shared" si="260"/>
        <v>2013</v>
      </c>
    </row>
    <row r="8188" spans="19:23" x14ac:dyDescent="0.2">
      <c r="S8188" s="28" t="s">
        <v>234</v>
      </c>
      <c r="T8188" s="5">
        <v>2013</v>
      </c>
      <c r="U8188" s="233">
        <v>41424</v>
      </c>
      <c r="V8188" s="233" t="str">
        <f t="shared" si="259"/>
        <v>0530</v>
      </c>
      <c r="W8188" s="4">
        <f t="shared" si="260"/>
        <v>2013</v>
      </c>
    </row>
    <row r="8189" spans="19:23" x14ac:dyDescent="0.2">
      <c r="S8189" s="28" t="s">
        <v>235</v>
      </c>
      <c r="T8189" s="5">
        <v>2013</v>
      </c>
      <c r="U8189" s="233">
        <v>41425</v>
      </c>
      <c r="V8189" s="233" t="str">
        <f t="shared" si="259"/>
        <v>0531</v>
      </c>
      <c r="W8189" s="4">
        <f t="shared" si="260"/>
        <v>2013</v>
      </c>
    </row>
    <row r="8190" spans="19:23" x14ac:dyDescent="0.2">
      <c r="S8190" s="28" t="s">
        <v>236</v>
      </c>
      <c r="T8190" s="5">
        <v>2013</v>
      </c>
      <c r="U8190" s="233">
        <v>41426</v>
      </c>
      <c r="V8190" s="233" t="str">
        <f t="shared" si="259"/>
        <v>0601</v>
      </c>
      <c r="W8190" s="4">
        <f t="shared" si="260"/>
        <v>2013</v>
      </c>
    </row>
    <row r="8191" spans="19:23" x14ac:dyDescent="0.2">
      <c r="S8191" s="28" t="s">
        <v>237</v>
      </c>
      <c r="T8191" s="5">
        <v>2013</v>
      </c>
      <c r="U8191" s="233">
        <v>41427</v>
      </c>
      <c r="V8191" s="233" t="str">
        <f t="shared" si="259"/>
        <v>0602</v>
      </c>
      <c r="W8191" s="4">
        <f t="shared" si="260"/>
        <v>2013</v>
      </c>
    </row>
    <row r="8192" spans="19:23" x14ac:dyDescent="0.2">
      <c r="S8192" s="28" t="s">
        <v>238</v>
      </c>
      <c r="T8192" s="5">
        <v>2013</v>
      </c>
      <c r="U8192" s="233">
        <v>41428</v>
      </c>
      <c r="V8192" s="233" t="str">
        <f t="shared" si="259"/>
        <v>0603</v>
      </c>
      <c r="W8192" s="4">
        <f t="shared" si="260"/>
        <v>2013</v>
      </c>
    </row>
    <row r="8193" spans="19:23" x14ac:dyDescent="0.2">
      <c r="S8193" s="28" t="s">
        <v>239</v>
      </c>
      <c r="T8193" s="5">
        <v>2013</v>
      </c>
      <c r="U8193" s="233">
        <v>41429</v>
      </c>
      <c r="V8193" s="233" t="str">
        <f t="shared" si="259"/>
        <v>0604</v>
      </c>
      <c r="W8193" s="4">
        <f t="shared" si="260"/>
        <v>2013</v>
      </c>
    </row>
    <row r="8194" spans="19:23" x14ac:dyDescent="0.2">
      <c r="S8194" s="28" t="s">
        <v>240</v>
      </c>
      <c r="T8194" s="5">
        <v>2013</v>
      </c>
      <c r="U8194" s="233">
        <v>41430</v>
      </c>
      <c r="V8194" s="233" t="str">
        <f t="shared" si="259"/>
        <v>0605</v>
      </c>
      <c r="W8194" s="4">
        <f t="shared" si="260"/>
        <v>2013</v>
      </c>
    </row>
    <row r="8195" spans="19:23" x14ac:dyDescent="0.2">
      <c r="S8195" s="28" t="s">
        <v>241</v>
      </c>
      <c r="T8195" s="5">
        <v>2013</v>
      </c>
      <c r="U8195" s="233">
        <v>41431</v>
      </c>
      <c r="V8195" s="233" t="str">
        <f t="shared" si="259"/>
        <v>0606</v>
      </c>
      <c r="W8195" s="4">
        <f t="shared" si="260"/>
        <v>2013</v>
      </c>
    </row>
    <row r="8196" spans="19:23" x14ac:dyDescent="0.2">
      <c r="S8196" s="28" t="s">
        <v>242</v>
      </c>
      <c r="T8196" s="5">
        <v>2013</v>
      </c>
      <c r="U8196" s="233">
        <v>41432</v>
      </c>
      <c r="V8196" s="233" t="str">
        <f t="shared" ref="V8196:V8259" si="261">TEXT(MONTH(U8196),"00") &amp;TEXT(DAY(U8196),"00")</f>
        <v>0607</v>
      </c>
      <c r="W8196" s="4">
        <f t="shared" ref="W8196:W8259" si="262">YEAR(U8196)</f>
        <v>2013</v>
      </c>
    </row>
    <row r="8197" spans="19:23" x14ac:dyDescent="0.2">
      <c r="S8197" s="28" t="s">
        <v>243</v>
      </c>
      <c r="T8197" s="5">
        <v>2013</v>
      </c>
      <c r="U8197" s="233">
        <v>41433</v>
      </c>
      <c r="V8197" s="233" t="str">
        <f t="shared" si="261"/>
        <v>0608</v>
      </c>
      <c r="W8197" s="4">
        <f t="shared" si="262"/>
        <v>2013</v>
      </c>
    </row>
    <row r="8198" spans="19:23" x14ac:dyDescent="0.2">
      <c r="S8198" s="28" t="s">
        <v>244</v>
      </c>
      <c r="T8198" s="5">
        <v>2013</v>
      </c>
      <c r="U8198" s="233">
        <v>41434</v>
      </c>
      <c r="V8198" s="233" t="str">
        <f t="shared" si="261"/>
        <v>0609</v>
      </c>
      <c r="W8198" s="4">
        <f t="shared" si="262"/>
        <v>2013</v>
      </c>
    </row>
    <row r="8199" spans="19:23" x14ac:dyDescent="0.2">
      <c r="S8199" s="28" t="s">
        <v>245</v>
      </c>
      <c r="T8199" s="5">
        <v>2013</v>
      </c>
      <c r="U8199" s="233">
        <v>41435</v>
      </c>
      <c r="V8199" s="233" t="str">
        <f t="shared" si="261"/>
        <v>0610</v>
      </c>
      <c r="W8199" s="4">
        <f t="shared" si="262"/>
        <v>2013</v>
      </c>
    </row>
    <row r="8200" spans="19:23" x14ac:dyDescent="0.2">
      <c r="S8200" s="28" t="s">
        <v>246</v>
      </c>
      <c r="T8200" s="5">
        <v>2013</v>
      </c>
      <c r="U8200" s="233">
        <v>41436</v>
      </c>
      <c r="V8200" s="233" t="str">
        <f t="shared" si="261"/>
        <v>0611</v>
      </c>
      <c r="W8200" s="4">
        <f t="shared" si="262"/>
        <v>2013</v>
      </c>
    </row>
    <row r="8201" spans="19:23" x14ac:dyDescent="0.2">
      <c r="S8201" s="28" t="s">
        <v>247</v>
      </c>
      <c r="T8201" s="5">
        <v>2013</v>
      </c>
      <c r="U8201" s="233">
        <v>41437</v>
      </c>
      <c r="V8201" s="233" t="str">
        <f t="shared" si="261"/>
        <v>0612</v>
      </c>
      <c r="W8201" s="4">
        <f t="shared" si="262"/>
        <v>2013</v>
      </c>
    </row>
    <row r="8202" spans="19:23" x14ac:dyDescent="0.2">
      <c r="S8202" s="28" t="s">
        <v>248</v>
      </c>
      <c r="T8202" s="5">
        <v>2013</v>
      </c>
      <c r="U8202" s="233">
        <v>41438</v>
      </c>
      <c r="V8202" s="233" t="str">
        <f t="shared" si="261"/>
        <v>0613</v>
      </c>
      <c r="W8202" s="4">
        <f t="shared" si="262"/>
        <v>2013</v>
      </c>
    </row>
    <row r="8203" spans="19:23" x14ac:dyDescent="0.2">
      <c r="S8203" s="28" t="s">
        <v>249</v>
      </c>
      <c r="T8203" s="5">
        <v>2013</v>
      </c>
      <c r="U8203" s="233">
        <v>41439</v>
      </c>
      <c r="V8203" s="233" t="str">
        <f t="shared" si="261"/>
        <v>0614</v>
      </c>
      <c r="W8203" s="4">
        <f t="shared" si="262"/>
        <v>2013</v>
      </c>
    </row>
    <row r="8204" spans="19:23" x14ac:dyDescent="0.2">
      <c r="S8204" s="28" t="s">
        <v>250</v>
      </c>
      <c r="T8204" s="5">
        <v>2013</v>
      </c>
      <c r="U8204" s="233">
        <v>41440</v>
      </c>
      <c r="V8204" s="233" t="str">
        <f t="shared" si="261"/>
        <v>0615</v>
      </c>
      <c r="W8204" s="4">
        <f t="shared" si="262"/>
        <v>2013</v>
      </c>
    </row>
    <row r="8205" spans="19:23" x14ac:dyDescent="0.2">
      <c r="S8205" s="28" t="s">
        <v>251</v>
      </c>
      <c r="T8205" s="5">
        <v>2013</v>
      </c>
      <c r="U8205" s="233">
        <v>41441</v>
      </c>
      <c r="V8205" s="233" t="str">
        <f t="shared" si="261"/>
        <v>0616</v>
      </c>
      <c r="W8205" s="4">
        <f t="shared" si="262"/>
        <v>2013</v>
      </c>
    </row>
    <row r="8206" spans="19:23" x14ac:dyDescent="0.2">
      <c r="S8206" s="28" t="s">
        <v>252</v>
      </c>
      <c r="T8206" s="5">
        <v>2013</v>
      </c>
      <c r="U8206" s="233">
        <v>41442</v>
      </c>
      <c r="V8206" s="233" t="str">
        <f t="shared" si="261"/>
        <v>0617</v>
      </c>
      <c r="W8206" s="4">
        <f t="shared" si="262"/>
        <v>2013</v>
      </c>
    </row>
    <row r="8207" spans="19:23" x14ac:dyDescent="0.2">
      <c r="S8207" s="28" t="s">
        <v>253</v>
      </c>
      <c r="T8207" s="5">
        <v>2013</v>
      </c>
      <c r="U8207" s="233">
        <v>41443</v>
      </c>
      <c r="V8207" s="233" t="str">
        <f t="shared" si="261"/>
        <v>0618</v>
      </c>
      <c r="W8207" s="4">
        <f t="shared" si="262"/>
        <v>2013</v>
      </c>
    </row>
    <row r="8208" spans="19:23" x14ac:dyDescent="0.2">
      <c r="S8208" s="28" t="s">
        <v>254</v>
      </c>
      <c r="T8208" s="5">
        <v>2013</v>
      </c>
      <c r="U8208" s="233">
        <v>41444</v>
      </c>
      <c r="V8208" s="233" t="str">
        <f t="shared" si="261"/>
        <v>0619</v>
      </c>
      <c r="W8208" s="4">
        <f t="shared" si="262"/>
        <v>2013</v>
      </c>
    </row>
    <row r="8209" spans="19:23" x14ac:dyDescent="0.2">
      <c r="S8209" s="28" t="s">
        <v>255</v>
      </c>
      <c r="T8209" s="5">
        <v>2013</v>
      </c>
      <c r="U8209" s="233">
        <v>41445</v>
      </c>
      <c r="V8209" s="233" t="str">
        <f t="shared" si="261"/>
        <v>0620</v>
      </c>
      <c r="W8209" s="4">
        <f t="shared" si="262"/>
        <v>2013</v>
      </c>
    </row>
    <row r="8210" spans="19:23" x14ac:dyDescent="0.2">
      <c r="S8210" s="28" t="s">
        <v>256</v>
      </c>
      <c r="T8210" s="5">
        <v>2013</v>
      </c>
      <c r="U8210" s="233">
        <v>41446</v>
      </c>
      <c r="V8210" s="233" t="str">
        <f t="shared" si="261"/>
        <v>0621</v>
      </c>
      <c r="W8210" s="4">
        <f t="shared" si="262"/>
        <v>2013</v>
      </c>
    </row>
    <row r="8211" spans="19:23" x14ac:dyDescent="0.2">
      <c r="S8211" s="28" t="s">
        <v>257</v>
      </c>
      <c r="T8211" s="5">
        <v>2013</v>
      </c>
      <c r="U8211" s="233">
        <v>41447</v>
      </c>
      <c r="V8211" s="233" t="str">
        <f t="shared" si="261"/>
        <v>0622</v>
      </c>
      <c r="W8211" s="4">
        <f t="shared" si="262"/>
        <v>2013</v>
      </c>
    </row>
    <row r="8212" spans="19:23" x14ac:dyDescent="0.2">
      <c r="S8212" s="28" t="s">
        <v>258</v>
      </c>
      <c r="T8212" s="5">
        <v>2013</v>
      </c>
      <c r="U8212" s="233">
        <v>41448</v>
      </c>
      <c r="V8212" s="233" t="str">
        <f t="shared" si="261"/>
        <v>0623</v>
      </c>
      <c r="W8212" s="4">
        <f t="shared" si="262"/>
        <v>2013</v>
      </c>
    </row>
    <row r="8213" spans="19:23" x14ac:dyDescent="0.2">
      <c r="S8213" s="28" t="s">
        <v>259</v>
      </c>
      <c r="T8213" s="5">
        <v>2013</v>
      </c>
      <c r="U8213" s="233">
        <v>41449</v>
      </c>
      <c r="V8213" s="233" t="str">
        <f t="shared" si="261"/>
        <v>0624</v>
      </c>
      <c r="W8213" s="4">
        <f t="shared" si="262"/>
        <v>2013</v>
      </c>
    </row>
    <row r="8214" spans="19:23" x14ac:dyDescent="0.2">
      <c r="S8214" s="28" t="s">
        <v>260</v>
      </c>
      <c r="T8214" s="5">
        <v>2013</v>
      </c>
      <c r="U8214" s="233">
        <v>41450</v>
      </c>
      <c r="V8214" s="233" t="str">
        <f t="shared" si="261"/>
        <v>0625</v>
      </c>
      <c r="W8214" s="4">
        <f t="shared" si="262"/>
        <v>2013</v>
      </c>
    </row>
    <row r="8215" spans="19:23" x14ac:dyDescent="0.2">
      <c r="S8215" s="28" t="s">
        <v>261</v>
      </c>
      <c r="T8215" s="5">
        <v>2013</v>
      </c>
      <c r="U8215" s="233">
        <v>41451</v>
      </c>
      <c r="V8215" s="233" t="str">
        <f t="shared" si="261"/>
        <v>0626</v>
      </c>
      <c r="W8215" s="4">
        <f t="shared" si="262"/>
        <v>2013</v>
      </c>
    </row>
    <row r="8216" spans="19:23" x14ac:dyDescent="0.2">
      <c r="S8216" s="28" t="s">
        <v>262</v>
      </c>
      <c r="T8216" s="5">
        <v>2013</v>
      </c>
      <c r="U8216" s="233">
        <v>41452</v>
      </c>
      <c r="V8216" s="233" t="str">
        <f t="shared" si="261"/>
        <v>0627</v>
      </c>
      <c r="W8216" s="4">
        <f t="shared" si="262"/>
        <v>2013</v>
      </c>
    </row>
    <row r="8217" spans="19:23" x14ac:dyDescent="0.2">
      <c r="S8217" s="28" t="s">
        <v>263</v>
      </c>
      <c r="T8217" s="5">
        <v>2013</v>
      </c>
      <c r="U8217" s="233">
        <v>41453</v>
      </c>
      <c r="V8217" s="233" t="str">
        <f t="shared" si="261"/>
        <v>0628</v>
      </c>
      <c r="W8217" s="4">
        <f t="shared" si="262"/>
        <v>2013</v>
      </c>
    </row>
    <row r="8218" spans="19:23" x14ac:dyDescent="0.2">
      <c r="S8218" s="28" t="s">
        <v>264</v>
      </c>
      <c r="T8218" s="5">
        <v>2013</v>
      </c>
      <c r="U8218" s="233">
        <v>41454</v>
      </c>
      <c r="V8218" s="233" t="str">
        <f t="shared" si="261"/>
        <v>0629</v>
      </c>
      <c r="W8218" s="4">
        <f t="shared" si="262"/>
        <v>2013</v>
      </c>
    </row>
    <row r="8219" spans="19:23" x14ac:dyDescent="0.2">
      <c r="S8219" s="28" t="s">
        <v>265</v>
      </c>
      <c r="T8219" s="5">
        <v>2013</v>
      </c>
      <c r="U8219" s="233">
        <v>41455</v>
      </c>
      <c r="V8219" s="233" t="str">
        <f t="shared" si="261"/>
        <v>0630</v>
      </c>
      <c r="W8219" s="4">
        <f t="shared" si="262"/>
        <v>2013</v>
      </c>
    </row>
    <row r="8220" spans="19:23" x14ac:dyDescent="0.2">
      <c r="S8220" s="28" t="s">
        <v>266</v>
      </c>
      <c r="T8220" s="5">
        <v>2013</v>
      </c>
      <c r="U8220" s="233">
        <v>41456</v>
      </c>
      <c r="V8220" s="233" t="str">
        <f t="shared" si="261"/>
        <v>0701</v>
      </c>
      <c r="W8220" s="4">
        <f t="shared" si="262"/>
        <v>2013</v>
      </c>
    </row>
    <row r="8221" spans="19:23" x14ac:dyDescent="0.2">
      <c r="S8221" s="28" t="s">
        <v>267</v>
      </c>
      <c r="T8221" s="5">
        <v>2013</v>
      </c>
      <c r="U8221" s="233">
        <v>41457</v>
      </c>
      <c r="V8221" s="233" t="str">
        <f t="shared" si="261"/>
        <v>0702</v>
      </c>
      <c r="W8221" s="4">
        <f t="shared" si="262"/>
        <v>2013</v>
      </c>
    </row>
    <row r="8222" spans="19:23" x14ac:dyDescent="0.2">
      <c r="S8222" s="28" t="s">
        <v>268</v>
      </c>
      <c r="T8222" s="5">
        <v>2013</v>
      </c>
      <c r="U8222" s="233">
        <v>41458</v>
      </c>
      <c r="V8222" s="233" t="str">
        <f t="shared" si="261"/>
        <v>0703</v>
      </c>
      <c r="W8222" s="4">
        <f t="shared" si="262"/>
        <v>2013</v>
      </c>
    </row>
    <row r="8223" spans="19:23" x14ac:dyDescent="0.2">
      <c r="S8223" s="28" t="s">
        <v>269</v>
      </c>
      <c r="T8223" s="5">
        <v>2013</v>
      </c>
      <c r="U8223" s="233">
        <v>41459</v>
      </c>
      <c r="V8223" s="233" t="str">
        <f t="shared" si="261"/>
        <v>0704</v>
      </c>
      <c r="W8223" s="4">
        <f t="shared" si="262"/>
        <v>2013</v>
      </c>
    </row>
    <row r="8224" spans="19:23" x14ac:dyDescent="0.2">
      <c r="S8224" s="28" t="s">
        <v>270</v>
      </c>
      <c r="T8224" s="5">
        <v>2013</v>
      </c>
      <c r="U8224" s="233">
        <v>41460</v>
      </c>
      <c r="V8224" s="233" t="str">
        <f t="shared" si="261"/>
        <v>0705</v>
      </c>
      <c r="W8224" s="4">
        <f t="shared" si="262"/>
        <v>2013</v>
      </c>
    </row>
    <row r="8225" spans="19:23" x14ac:dyDescent="0.2">
      <c r="S8225" s="28" t="s">
        <v>271</v>
      </c>
      <c r="T8225" s="5">
        <v>2013</v>
      </c>
      <c r="U8225" s="233">
        <v>41461</v>
      </c>
      <c r="V8225" s="233" t="str">
        <f t="shared" si="261"/>
        <v>0706</v>
      </c>
      <c r="W8225" s="4">
        <f t="shared" si="262"/>
        <v>2013</v>
      </c>
    </row>
    <row r="8226" spans="19:23" x14ac:dyDescent="0.2">
      <c r="S8226" s="28" t="s">
        <v>272</v>
      </c>
      <c r="T8226" s="5">
        <v>2013</v>
      </c>
      <c r="U8226" s="233">
        <v>41462</v>
      </c>
      <c r="V8226" s="233" t="str">
        <f t="shared" si="261"/>
        <v>0707</v>
      </c>
      <c r="W8226" s="4">
        <f t="shared" si="262"/>
        <v>2013</v>
      </c>
    </row>
    <row r="8227" spans="19:23" x14ac:dyDescent="0.2">
      <c r="S8227" s="28" t="s">
        <v>273</v>
      </c>
      <c r="T8227" s="5">
        <v>2013</v>
      </c>
      <c r="U8227" s="233">
        <v>41463</v>
      </c>
      <c r="V8227" s="233" t="str">
        <f t="shared" si="261"/>
        <v>0708</v>
      </c>
      <c r="W8227" s="4">
        <f t="shared" si="262"/>
        <v>2013</v>
      </c>
    </row>
    <row r="8228" spans="19:23" x14ac:dyDescent="0.2">
      <c r="S8228" s="28" t="s">
        <v>274</v>
      </c>
      <c r="T8228" s="5">
        <v>2013</v>
      </c>
      <c r="U8228" s="233">
        <v>41464</v>
      </c>
      <c r="V8228" s="233" t="str">
        <f t="shared" si="261"/>
        <v>0709</v>
      </c>
      <c r="W8228" s="4">
        <f t="shared" si="262"/>
        <v>2013</v>
      </c>
    </row>
    <row r="8229" spans="19:23" x14ac:dyDescent="0.2">
      <c r="S8229" s="28" t="s">
        <v>275</v>
      </c>
      <c r="T8229" s="5">
        <v>2013</v>
      </c>
      <c r="U8229" s="233">
        <v>41465</v>
      </c>
      <c r="V8229" s="233" t="str">
        <f t="shared" si="261"/>
        <v>0710</v>
      </c>
      <c r="W8229" s="4">
        <f t="shared" si="262"/>
        <v>2013</v>
      </c>
    </row>
    <row r="8230" spans="19:23" x14ac:dyDescent="0.2">
      <c r="S8230" s="28" t="s">
        <v>276</v>
      </c>
      <c r="T8230" s="5">
        <v>2013</v>
      </c>
      <c r="U8230" s="233">
        <v>41466</v>
      </c>
      <c r="V8230" s="233" t="str">
        <f t="shared" si="261"/>
        <v>0711</v>
      </c>
      <c r="W8230" s="4">
        <f t="shared" si="262"/>
        <v>2013</v>
      </c>
    </row>
    <row r="8231" spans="19:23" x14ac:dyDescent="0.2">
      <c r="S8231" s="28" t="s">
        <v>277</v>
      </c>
      <c r="T8231" s="5">
        <v>2013</v>
      </c>
      <c r="U8231" s="233">
        <v>41467</v>
      </c>
      <c r="V8231" s="233" t="str">
        <f t="shared" si="261"/>
        <v>0712</v>
      </c>
      <c r="W8231" s="4">
        <f t="shared" si="262"/>
        <v>2013</v>
      </c>
    </row>
    <row r="8232" spans="19:23" x14ac:dyDescent="0.2">
      <c r="S8232" s="28" t="s">
        <v>278</v>
      </c>
      <c r="T8232" s="5">
        <v>2013</v>
      </c>
      <c r="U8232" s="233">
        <v>41468</v>
      </c>
      <c r="V8232" s="233" t="str">
        <f t="shared" si="261"/>
        <v>0713</v>
      </c>
      <c r="W8232" s="4">
        <f t="shared" si="262"/>
        <v>2013</v>
      </c>
    </row>
    <row r="8233" spans="19:23" x14ac:dyDescent="0.2">
      <c r="S8233" s="28" t="s">
        <v>279</v>
      </c>
      <c r="T8233" s="5">
        <v>2013</v>
      </c>
      <c r="U8233" s="233">
        <v>41469</v>
      </c>
      <c r="V8233" s="233" t="str">
        <f t="shared" si="261"/>
        <v>0714</v>
      </c>
      <c r="W8233" s="4">
        <f t="shared" si="262"/>
        <v>2013</v>
      </c>
    </row>
    <row r="8234" spans="19:23" x14ac:dyDescent="0.2">
      <c r="S8234" s="28" t="s">
        <v>280</v>
      </c>
      <c r="T8234" s="5">
        <v>2013</v>
      </c>
      <c r="U8234" s="233">
        <v>41470</v>
      </c>
      <c r="V8234" s="233" t="str">
        <f t="shared" si="261"/>
        <v>0715</v>
      </c>
      <c r="W8234" s="4">
        <f t="shared" si="262"/>
        <v>2013</v>
      </c>
    </row>
    <row r="8235" spans="19:23" x14ac:dyDescent="0.2">
      <c r="S8235" s="28" t="s">
        <v>281</v>
      </c>
      <c r="T8235" s="5">
        <v>2013</v>
      </c>
      <c r="U8235" s="233">
        <v>41471</v>
      </c>
      <c r="V8235" s="233" t="str">
        <f t="shared" si="261"/>
        <v>0716</v>
      </c>
      <c r="W8235" s="4">
        <f t="shared" si="262"/>
        <v>2013</v>
      </c>
    </row>
    <row r="8236" spans="19:23" x14ac:dyDescent="0.2">
      <c r="S8236" s="28" t="s">
        <v>282</v>
      </c>
      <c r="T8236" s="5">
        <v>2013</v>
      </c>
      <c r="U8236" s="233">
        <v>41472</v>
      </c>
      <c r="V8236" s="233" t="str">
        <f t="shared" si="261"/>
        <v>0717</v>
      </c>
      <c r="W8236" s="4">
        <f t="shared" si="262"/>
        <v>2013</v>
      </c>
    </row>
    <row r="8237" spans="19:23" x14ac:dyDescent="0.2">
      <c r="S8237" s="28" t="s">
        <v>283</v>
      </c>
      <c r="T8237" s="5">
        <v>2013</v>
      </c>
      <c r="U8237" s="233">
        <v>41473</v>
      </c>
      <c r="V8237" s="233" t="str">
        <f t="shared" si="261"/>
        <v>0718</v>
      </c>
      <c r="W8237" s="4">
        <f t="shared" si="262"/>
        <v>2013</v>
      </c>
    </row>
    <row r="8238" spans="19:23" x14ac:dyDescent="0.2">
      <c r="S8238" s="28" t="s">
        <v>284</v>
      </c>
      <c r="T8238" s="5">
        <v>2013</v>
      </c>
      <c r="U8238" s="233">
        <v>41474</v>
      </c>
      <c r="V8238" s="233" t="str">
        <f t="shared" si="261"/>
        <v>0719</v>
      </c>
      <c r="W8238" s="4">
        <f t="shared" si="262"/>
        <v>2013</v>
      </c>
    </row>
    <row r="8239" spans="19:23" x14ac:dyDescent="0.2">
      <c r="S8239" s="28" t="s">
        <v>285</v>
      </c>
      <c r="T8239" s="5">
        <v>2013</v>
      </c>
      <c r="U8239" s="233">
        <v>41475</v>
      </c>
      <c r="V8239" s="233" t="str">
        <f t="shared" si="261"/>
        <v>0720</v>
      </c>
      <c r="W8239" s="4">
        <f t="shared" si="262"/>
        <v>2013</v>
      </c>
    </row>
    <row r="8240" spans="19:23" x14ac:dyDescent="0.2">
      <c r="S8240" s="28" t="s">
        <v>286</v>
      </c>
      <c r="T8240" s="5">
        <v>2013</v>
      </c>
      <c r="U8240" s="233">
        <v>41476</v>
      </c>
      <c r="V8240" s="233" t="str">
        <f t="shared" si="261"/>
        <v>0721</v>
      </c>
      <c r="W8240" s="4">
        <f t="shared" si="262"/>
        <v>2013</v>
      </c>
    </row>
    <row r="8241" spans="19:23" x14ac:dyDescent="0.2">
      <c r="S8241" s="28" t="s">
        <v>287</v>
      </c>
      <c r="T8241" s="5">
        <v>2013</v>
      </c>
      <c r="U8241" s="233">
        <v>41477</v>
      </c>
      <c r="V8241" s="233" t="str">
        <f t="shared" si="261"/>
        <v>0722</v>
      </c>
      <c r="W8241" s="4">
        <f t="shared" si="262"/>
        <v>2013</v>
      </c>
    </row>
    <row r="8242" spans="19:23" x14ac:dyDescent="0.2">
      <c r="S8242" s="28" t="s">
        <v>288</v>
      </c>
      <c r="T8242" s="5">
        <v>2013</v>
      </c>
      <c r="U8242" s="233">
        <v>41478</v>
      </c>
      <c r="V8242" s="233" t="str">
        <f t="shared" si="261"/>
        <v>0723</v>
      </c>
      <c r="W8242" s="4">
        <f t="shared" si="262"/>
        <v>2013</v>
      </c>
    </row>
    <row r="8243" spans="19:23" x14ac:dyDescent="0.2">
      <c r="S8243" s="28" t="s">
        <v>289</v>
      </c>
      <c r="T8243" s="5">
        <v>2013</v>
      </c>
      <c r="U8243" s="233">
        <v>41479</v>
      </c>
      <c r="V8243" s="233" t="str">
        <f t="shared" si="261"/>
        <v>0724</v>
      </c>
      <c r="W8243" s="4">
        <f t="shared" si="262"/>
        <v>2013</v>
      </c>
    </row>
    <row r="8244" spans="19:23" x14ac:dyDescent="0.2">
      <c r="S8244" s="28" t="s">
        <v>290</v>
      </c>
      <c r="T8244" s="5">
        <v>2013</v>
      </c>
      <c r="U8244" s="233">
        <v>41480</v>
      </c>
      <c r="V8244" s="233" t="str">
        <f t="shared" si="261"/>
        <v>0725</v>
      </c>
      <c r="W8244" s="4">
        <f t="shared" si="262"/>
        <v>2013</v>
      </c>
    </row>
    <row r="8245" spans="19:23" x14ac:dyDescent="0.2">
      <c r="S8245" s="28" t="s">
        <v>291</v>
      </c>
      <c r="T8245" s="5">
        <v>2013</v>
      </c>
      <c r="U8245" s="233">
        <v>41481</v>
      </c>
      <c r="V8245" s="233" t="str">
        <f t="shared" si="261"/>
        <v>0726</v>
      </c>
      <c r="W8245" s="4">
        <f t="shared" si="262"/>
        <v>2013</v>
      </c>
    </row>
    <row r="8246" spans="19:23" x14ac:dyDescent="0.2">
      <c r="S8246" s="28" t="s">
        <v>292</v>
      </c>
      <c r="T8246" s="5">
        <v>2013</v>
      </c>
      <c r="U8246" s="233">
        <v>41482</v>
      </c>
      <c r="V8246" s="233" t="str">
        <f t="shared" si="261"/>
        <v>0727</v>
      </c>
      <c r="W8246" s="4">
        <f t="shared" si="262"/>
        <v>2013</v>
      </c>
    </row>
    <row r="8247" spans="19:23" x14ac:dyDescent="0.2">
      <c r="S8247" s="28" t="s">
        <v>293</v>
      </c>
      <c r="T8247" s="5">
        <v>2013</v>
      </c>
      <c r="U8247" s="233">
        <v>41483</v>
      </c>
      <c r="V8247" s="233" t="str">
        <f t="shared" si="261"/>
        <v>0728</v>
      </c>
      <c r="W8247" s="4">
        <f t="shared" si="262"/>
        <v>2013</v>
      </c>
    </row>
    <row r="8248" spans="19:23" x14ac:dyDescent="0.2">
      <c r="S8248" s="28" t="s">
        <v>294</v>
      </c>
      <c r="T8248" s="5">
        <v>2013</v>
      </c>
      <c r="U8248" s="233">
        <v>41484</v>
      </c>
      <c r="V8248" s="233" t="str">
        <f t="shared" si="261"/>
        <v>0729</v>
      </c>
      <c r="W8248" s="4">
        <f t="shared" si="262"/>
        <v>2013</v>
      </c>
    </row>
    <row r="8249" spans="19:23" x14ac:dyDescent="0.2">
      <c r="S8249" s="28" t="s">
        <v>295</v>
      </c>
      <c r="T8249" s="5">
        <v>2013</v>
      </c>
      <c r="U8249" s="233">
        <v>41485</v>
      </c>
      <c r="V8249" s="233" t="str">
        <f t="shared" si="261"/>
        <v>0730</v>
      </c>
      <c r="W8249" s="4">
        <f t="shared" si="262"/>
        <v>2013</v>
      </c>
    </row>
    <row r="8250" spans="19:23" x14ac:dyDescent="0.2">
      <c r="S8250" s="28" t="s">
        <v>296</v>
      </c>
      <c r="T8250" s="5">
        <v>2013</v>
      </c>
      <c r="U8250" s="233">
        <v>41486</v>
      </c>
      <c r="V8250" s="233" t="str">
        <f t="shared" si="261"/>
        <v>0731</v>
      </c>
      <c r="W8250" s="4">
        <f t="shared" si="262"/>
        <v>2013</v>
      </c>
    </row>
    <row r="8251" spans="19:23" x14ac:dyDescent="0.2">
      <c r="S8251" s="28" t="s">
        <v>297</v>
      </c>
      <c r="T8251" s="5">
        <v>2013</v>
      </c>
      <c r="U8251" s="233">
        <v>41487</v>
      </c>
      <c r="V8251" s="233" t="str">
        <f t="shared" si="261"/>
        <v>0801</v>
      </c>
      <c r="W8251" s="4">
        <f t="shared" si="262"/>
        <v>2013</v>
      </c>
    </row>
    <row r="8252" spans="19:23" x14ac:dyDescent="0.2">
      <c r="S8252" s="28" t="s">
        <v>298</v>
      </c>
      <c r="T8252" s="5">
        <v>2013</v>
      </c>
      <c r="U8252" s="233">
        <v>41488</v>
      </c>
      <c r="V8252" s="233" t="str">
        <f t="shared" si="261"/>
        <v>0802</v>
      </c>
      <c r="W8252" s="4">
        <f t="shared" si="262"/>
        <v>2013</v>
      </c>
    </row>
    <row r="8253" spans="19:23" x14ac:dyDescent="0.2">
      <c r="S8253" s="28" t="s">
        <v>299</v>
      </c>
      <c r="T8253" s="5">
        <v>2013</v>
      </c>
      <c r="U8253" s="233">
        <v>41489</v>
      </c>
      <c r="V8253" s="233" t="str">
        <f t="shared" si="261"/>
        <v>0803</v>
      </c>
      <c r="W8253" s="4">
        <f t="shared" si="262"/>
        <v>2013</v>
      </c>
    </row>
    <row r="8254" spans="19:23" x14ac:dyDescent="0.2">
      <c r="S8254" s="28" t="s">
        <v>300</v>
      </c>
      <c r="T8254" s="5">
        <v>2013</v>
      </c>
      <c r="U8254" s="233">
        <v>41490</v>
      </c>
      <c r="V8254" s="233" t="str">
        <f t="shared" si="261"/>
        <v>0804</v>
      </c>
      <c r="W8254" s="4">
        <f t="shared" si="262"/>
        <v>2013</v>
      </c>
    </row>
    <row r="8255" spans="19:23" x14ac:dyDescent="0.2">
      <c r="S8255" s="28" t="s">
        <v>301</v>
      </c>
      <c r="T8255" s="5">
        <v>2013</v>
      </c>
      <c r="U8255" s="233">
        <v>41491</v>
      </c>
      <c r="V8255" s="233" t="str">
        <f t="shared" si="261"/>
        <v>0805</v>
      </c>
      <c r="W8255" s="4">
        <f t="shared" si="262"/>
        <v>2013</v>
      </c>
    </row>
    <row r="8256" spans="19:23" x14ac:dyDescent="0.2">
      <c r="S8256" s="28" t="s">
        <v>302</v>
      </c>
      <c r="T8256" s="5">
        <v>2013</v>
      </c>
      <c r="U8256" s="233">
        <v>41492</v>
      </c>
      <c r="V8256" s="233" t="str">
        <f t="shared" si="261"/>
        <v>0806</v>
      </c>
      <c r="W8256" s="4">
        <f t="shared" si="262"/>
        <v>2013</v>
      </c>
    </row>
    <row r="8257" spans="19:23" x14ac:dyDescent="0.2">
      <c r="S8257" s="28" t="s">
        <v>303</v>
      </c>
      <c r="T8257" s="5">
        <v>2013</v>
      </c>
      <c r="U8257" s="233">
        <v>41493</v>
      </c>
      <c r="V8257" s="233" t="str">
        <f t="shared" si="261"/>
        <v>0807</v>
      </c>
      <c r="W8257" s="4">
        <f t="shared" si="262"/>
        <v>2013</v>
      </c>
    </row>
    <row r="8258" spans="19:23" x14ac:dyDescent="0.2">
      <c r="S8258" s="28" t="s">
        <v>304</v>
      </c>
      <c r="T8258" s="5">
        <v>2013</v>
      </c>
      <c r="U8258" s="233">
        <v>41494</v>
      </c>
      <c r="V8258" s="233" t="str">
        <f t="shared" si="261"/>
        <v>0808</v>
      </c>
      <c r="W8258" s="4">
        <f t="shared" si="262"/>
        <v>2013</v>
      </c>
    </row>
    <row r="8259" spans="19:23" x14ac:dyDescent="0.2">
      <c r="S8259" s="28" t="s">
        <v>305</v>
      </c>
      <c r="T8259" s="5">
        <v>2013</v>
      </c>
      <c r="U8259" s="233">
        <v>41495</v>
      </c>
      <c r="V8259" s="233" t="str">
        <f t="shared" si="261"/>
        <v>0809</v>
      </c>
      <c r="W8259" s="4">
        <f t="shared" si="262"/>
        <v>2013</v>
      </c>
    </row>
    <row r="8260" spans="19:23" x14ac:dyDescent="0.2">
      <c r="S8260" s="28" t="s">
        <v>306</v>
      </c>
      <c r="T8260" s="5">
        <v>2013</v>
      </c>
      <c r="U8260" s="233">
        <v>41496</v>
      </c>
      <c r="V8260" s="233" t="str">
        <f t="shared" ref="V8260:V8323" si="263">TEXT(MONTH(U8260),"00") &amp;TEXT(DAY(U8260),"00")</f>
        <v>0810</v>
      </c>
      <c r="W8260" s="4">
        <f t="shared" ref="W8260:W8323" si="264">YEAR(U8260)</f>
        <v>2013</v>
      </c>
    </row>
    <row r="8261" spans="19:23" x14ac:dyDescent="0.2">
      <c r="S8261" s="28" t="s">
        <v>307</v>
      </c>
      <c r="T8261" s="5">
        <v>2013</v>
      </c>
      <c r="U8261" s="233">
        <v>41497</v>
      </c>
      <c r="V8261" s="233" t="str">
        <f t="shared" si="263"/>
        <v>0811</v>
      </c>
      <c r="W8261" s="4">
        <f t="shared" si="264"/>
        <v>2013</v>
      </c>
    </row>
    <row r="8262" spans="19:23" x14ac:dyDescent="0.2">
      <c r="S8262" s="28" t="s">
        <v>308</v>
      </c>
      <c r="T8262" s="5">
        <v>2013</v>
      </c>
      <c r="U8262" s="233">
        <v>41498</v>
      </c>
      <c r="V8262" s="233" t="str">
        <f t="shared" si="263"/>
        <v>0812</v>
      </c>
      <c r="W8262" s="4">
        <f t="shared" si="264"/>
        <v>2013</v>
      </c>
    </row>
    <row r="8263" spans="19:23" x14ac:dyDescent="0.2">
      <c r="S8263" s="28" t="s">
        <v>309</v>
      </c>
      <c r="T8263" s="5">
        <v>2013</v>
      </c>
      <c r="U8263" s="233">
        <v>41499</v>
      </c>
      <c r="V8263" s="233" t="str">
        <f t="shared" si="263"/>
        <v>0813</v>
      </c>
      <c r="W8263" s="4">
        <f t="shared" si="264"/>
        <v>2013</v>
      </c>
    </row>
    <row r="8264" spans="19:23" x14ac:dyDescent="0.2">
      <c r="S8264" s="28" t="s">
        <v>310</v>
      </c>
      <c r="T8264" s="5">
        <v>2013</v>
      </c>
      <c r="U8264" s="233">
        <v>41500</v>
      </c>
      <c r="V8264" s="233" t="str">
        <f t="shared" si="263"/>
        <v>0814</v>
      </c>
      <c r="W8264" s="4">
        <f t="shared" si="264"/>
        <v>2013</v>
      </c>
    </row>
    <row r="8265" spans="19:23" x14ac:dyDescent="0.2">
      <c r="S8265" s="28" t="s">
        <v>311</v>
      </c>
      <c r="T8265" s="5">
        <v>2013</v>
      </c>
      <c r="U8265" s="233">
        <v>41501</v>
      </c>
      <c r="V8265" s="233" t="str">
        <f t="shared" si="263"/>
        <v>0815</v>
      </c>
      <c r="W8265" s="4">
        <f t="shared" si="264"/>
        <v>2013</v>
      </c>
    </row>
    <row r="8266" spans="19:23" x14ac:dyDescent="0.2">
      <c r="S8266" s="28" t="s">
        <v>312</v>
      </c>
      <c r="T8266" s="5">
        <v>2013</v>
      </c>
      <c r="U8266" s="233">
        <v>41502</v>
      </c>
      <c r="V8266" s="233" t="str">
        <f t="shared" si="263"/>
        <v>0816</v>
      </c>
      <c r="W8266" s="4">
        <f t="shared" si="264"/>
        <v>2013</v>
      </c>
    </row>
    <row r="8267" spans="19:23" x14ac:dyDescent="0.2">
      <c r="S8267" s="28" t="s">
        <v>313</v>
      </c>
      <c r="T8267" s="5">
        <v>2013</v>
      </c>
      <c r="U8267" s="233">
        <v>41503</v>
      </c>
      <c r="V8267" s="233" t="str">
        <f t="shared" si="263"/>
        <v>0817</v>
      </c>
      <c r="W8267" s="4">
        <f t="shared" si="264"/>
        <v>2013</v>
      </c>
    </row>
    <row r="8268" spans="19:23" x14ac:dyDescent="0.2">
      <c r="S8268" s="28" t="s">
        <v>314</v>
      </c>
      <c r="T8268" s="5">
        <v>2013</v>
      </c>
      <c r="U8268" s="233">
        <v>41504</v>
      </c>
      <c r="V8268" s="233" t="str">
        <f t="shared" si="263"/>
        <v>0818</v>
      </c>
      <c r="W8268" s="4">
        <f t="shared" si="264"/>
        <v>2013</v>
      </c>
    </row>
    <row r="8269" spans="19:23" x14ac:dyDescent="0.2">
      <c r="S8269" s="28" t="s">
        <v>315</v>
      </c>
      <c r="T8269" s="5">
        <v>2013</v>
      </c>
      <c r="U8269" s="233">
        <v>41505</v>
      </c>
      <c r="V8269" s="233" t="str">
        <f t="shared" si="263"/>
        <v>0819</v>
      </c>
      <c r="W8269" s="4">
        <f t="shared" si="264"/>
        <v>2013</v>
      </c>
    </row>
    <row r="8270" spans="19:23" x14ac:dyDescent="0.2">
      <c r="S8270" s="28" t="s">
        <v>316</v>
      </c>
      <c r="T8270" s="5">
        <v>2013</v>
      </c>
      <c r="U8270" s="233">
        <v>41506</v>
      </c>
      <c r="V8270" s="233" t="str">
        <f t="shared" si="263"/>
        <v>0820</v>
      </c>
      <c r="W8270" s="4">
        <f t="shared" si="264"/>
        <v>2013</v>
      </c>
    </row>
    <row r="8271" spans="19:23" x14ac:dyDescent="0.2">
      <c r="S8271" s="28" t="s">
        <v>317</v>
      </c>
      <c r="T8271" s="5">
        <v>2013</v>
      </c>
      <c r="U8271" s="233">
        <v>41507</v>
      </c>
      <c r="V8271" s="233" t="str">
        <f t="shared" si="263"/>
        <v>0821</v>
      </c>
      <c r="W8271" s="4">
        <f t="shared" si="264"/>
        <v>2013</v>
      </c>
    </row>
    <row r="8272" spans="19:23" x14ac:dyDescent="0.2">
      <c r="S8272" s="28" t="s">
        <v>318</v>
      </c>
      <c r="T8272" s="5">
        <v>2013</v>
      </c>
      <c r="U8272" s="233">
        <v>41508</v>
      </c>
      <c r="V8272" s="233" t="str">
        <f t="shared" si="263"/>
        <v>0822</v>
      </c>
      <c r="W8272" s="4">
        <f t="shared" si="264"/>
        <v>2013</v>
      </c>
    </row>
    <row r="8273" spans="19:23" x14ac:dyDescent="0.2">
      <c r="S8273" s="28" t="s">
        <v>319</v>
      </c>
      <c r="T8273" s="5">
        <v>2013</v>
      </c>
      <c r="U8273" s="233">
        <v>41509</v>
      </c>
      <c r="V8273" s="233" t="str">
        <f t="shared" si="263"/>
        <v>0823</v>
      </c>
      <c r="W8273" s="4">
        <f t="shared" si="264"/>
        <v>2013</v>
      </c>
    </row>
    <row r="8274" spans="19:23" x14ac:dyDescent="0.2">
      <c r="S8274" s="28" t="s">
        <v>320</v>
      </c>
      <c r="T8274" s="5">
        <v>2013</v>
      </c>
      <c r="U8274" s="233">
        <v>41510</v>
      </c>
      <c r="V8274" s="233" t="str">
        <f t="shared" si="263"/>
        <v>0824</v>
      </c>
      <c r="W8274" s="4">
        <f t="shared" si="264"/>
        <v>2013</v>
      </c>
    </row>
    <row r="8275" spans="19:23" x14ac:dyDescent="0.2">
      <c r="S8275" s="28" t="s">
        <v>321</v>
      </c>
      <c r="T8275" s="5">
        <v>2013</v>
      </c>
      <c r="U8275" s="233">
        <v>41511</v>
      </c>
      <c r="V8275" s="233" t="str">
        <f t="shared" si="263"/>
        <v>0825</v>
      </c>
      <c r="W8275" s="4">
        <f t="shared" si="264"/>
        <v>2013</v>
      </c>
    </row>
    <row r="8276" spans="19:23" x14ac:dyDescent="0.2">
      <c r="S8276" s="28" t="s">
        <v>322</v>
      </c>
      <c r="T8276" s="5">
        <v>2013</v>
      </c>
      <c r="U8276" s="233">
        <v>41512</v>
      </c>
      <c r="V8276" s="233" t="str">
        <f t="shared" si="263"/>
        <v>0826</v>
      </c>
      <c r="W8276" s="4">
        <f t="shared" si="264"/>
        <v>2013</v>
      </c>
    </row>
    <row r="8277" spans="19:23" x14ac:dyDescent="0.2">
      <c r="S8277" s="28" t="s">
        <v>323</v>
      </c>
      <c r="T8277" s="5">
        <v>2013</v>
      </c>
      <c r="U8277" s="233">
        <v>41513</v>
      </c>
      <c r="V8277" s="233" t="str">
        <f t="shared" si="263"/>
        <v>0827</v>
      </c>
      <c r="W8277" s="4">
        <f t="shared" si="264"/>
        <v>2013</v>
      </c>
    </row>
    <row r="8278" spans="19:23" x14ac:dyDescent="0.2">
      <c r="S8278" s="28" t="s">
        <v>324</v>
      </c>
      <c r="T8278" s="5">
        <v>2013</v>
      </c>
      <c r="U8278" s="233">
        <v>41514</v>
      </c>
      <c r="V8278" s="233" t="str">
        <f t="shared" si="263"/>
        <v>0828</v>
      </c>
      <c r="W8278" s="4">
        <f t="shared" si="264"/>
        <v>2013</v>
      </c>
    </row>
    <row r="8279" spans="19:23" x14ac:dyDescent="0.2">
      <c r="S8279" s="28" t="s">
        <v>325</v>
      </c>
      <c r="T8279" s="5">
        <v>2013</v>
      </c>
      <c r="U8279" s="233">
        <v>41515</v>
      </c>
      <c r="V8279" s="233" t="str">
        <f t="shared" si="263"/>
        <v>0829</v>
      </c>
      <c r="W8279" s="4">
        <f t="shared" si="264"/>
        <v>2013</v>
      </c>
    </row>
    <row r="8280" spans="19:23" x14ac:dyDescent="0.2">
      <c r="S8280" s="28" t="s">
        <v>326</v>
      </c>
      <c r="T8280" s="5">
        <v>2013</v>
      </c>
      <c r="U8280" s="233">
        <v>41516</v>
      </c>
      <c r="V8280" s="233" t="str">
        <f t="shared" si="263"/>
        <v>0830</v>
      </c>
      <c r="W8280" s="4">
        <f t="shared" si="264"/>
        <v>2013</v>
      </c>
    </row>
    <row r="8281" spans="19:23" x14ac:dyDescent="0.2">
      <c r="S8281" s="28" t="s">
        <v>327</v>
      </c>
      <c r="T8281" s="5">
        <v>2013</v>
      </c>
      <c r="U8281" s="233">
        <v>41517</v>
      </c>
      <c r="V8281" s="233" t="str">
        <f t="shared" si="263"/>
        <v>0831</v>
      </c>
      <c r="W8281" s="4">
        <f t="shared" si="264"/>
        <v>2013</v>
      </c>
    </row>
    <row r="8282" spans="19:23" x14ac:dyDescent="0.2">
      <c r="S8282" s="28" t="s">
        <v>328</v>
      </c>
      <c r="T8282" s="5">
        <v>2013</v>
      </c>
      <c r="U8282" s="233">
        <v>41518</v>
      </c>
      <c r="V8282" s="233" t="str">
        <f t="shared" si="263"/>
        <v>0901</v>
      </c>
      <c r="W8282" s="4">
        <f t="shared" si="264"/>
        <v>2013</v>
      </c>
    </row>
    <row r="8283" spans="19:23" x14ac:dyDescent="0.2">
      <c r="S8283" s="28" t="s">
        <v>329</v>
      </c>
      <c r="T8283" s="5">
        <v>2013</v>
      </c>
      <c r="U8283" s="233">
        <v>41519</v>
      </c>
      <c r="V8283" s="233" t="str">
        <f t="shared" si="263"/>
        <v>0902</v>
      </c>
      <c r="W8283" s="4">
        <f t="shared" si="264"/>
        <v>2013</v>
      </c>
    </row>
    <row r="8284" spans="19:23" x14ac:dyDescent="0.2">
      <c r="S8284" s="28" t="s">
        <v>330</v>
      </c>
      <c r="T8284" s="5">
        <v>2013</v>
      </c>
      <c r="U8284" s="233">
        <v>41520</v>
      </c>
      <c r="V8284" s="233" t="str">
        <f t="shared" si="263"/>
        <v>0903</v>
      </c>
      <c r="W8284" s="4">
        <f t="shared" si="264"/>
        <v>2013</v>
      </c>
    </row>
    <row r="8285" spans="19:23" x14ac:dyDescent="0.2">
      <c r="S8285" s="28" t="s">
        <v>331</v>
      </c>
      <c r="T8285" s="5">
        <v>2013</v>
      </c>
      <c r="U8285" s="233">
        <v>41521</v>
      </c>
      <c r="V8285" s="233" t="str">
        <f t="shared" si="263"/>
        <v>0904</v>
      </c>
      <c r="W8285" s="4">
        <f t="shared" si="264"/>
        <v>2013</v>
      </c>
    </row>
    <row r="8286" spans="19:23" x14ac:dyDescent="0.2">
      <c r="S8286" s="28" t="s">
        <v>332</v>
      </c>
      <c r="T8286" s="5">
        <v>2013</v>
      </c>
      <c r="U8286" s="233">
        <v>41522</v>
      </c>
      <c r="V8286" s="233" t="str">
        <f t="shared" si="263"/>
        <v>0905</v>
      </c>
      <c r="W8286" s="4">
        <f t="shared" si="264"/>
        <v>2013</v>
      </c>
    </row>
    <row r="8287" spans="19:23" x14ac:dyDescent="0.2">
      <c r="S8287" s="28" t="s">
        <v>333</v>
      </c>
      <c r="T8287" s="5">
        <v>2013</v>
      </c>
      <c r="U8287" s="233">
        <v>41523</v>
      </c>
      <c r="V8287" s="233" t="str">
        <f t="shared" si="263"/>
        <v>0906</v>
      </c>
      <c r="W8287" s="4">
        <f t="shared" si="264"/>
        <v>2013</v>
      </c>
    </row>
    <row r="8288" spans="19:23" x14ac:dyDescent="0.2">
      <c r="S8288" s="28" t="s">
        <v>334</v>
      </c>
      <c r="T8288" s="5">
        <v>2013</v>
      </c>
      <c r="U8288" s="233">
        <v>41524</v>
      </c>
      <c r="V8288" s="233" t="str">
        <f t="shared" si="263"/>
        <v>0907</v>
      </c>
      <c r="W8288" s="4">
        <f t="shared" si="264"/>
        <v>2013</v>
      </c>
    </row>
    <row r="8289" spans="19:23" x14ac:dyDescent="0.2">
      <c r="S8289" s="28" t="s">
        <v>335</v>
      </c>
      <c r="T8289" s="5">
        <v>2013</v>
      </c>
      <c r="U8289" s="233">
        <v>41525</v>
      </c>
      <c r="V8289" s="233" t="str">
        <f t="shared" si="263"/>
        <v>0908</v>
      </c>
      <c r="W8289" s="4">
        <f t="shared" si="264"/>
        <v>2013</v>
      </c>
    </row>
    <row r="8290" spans="19:23" x14ac:dyDescent="0.2">
      <c r="S8290" s="28" t="s">
        <v>336</v>
      </c>
      <c r="T8290" s="5">
        <v>2013</v>
      </c>
      <c r="U8290" s="233">
        <v>41526</v>
      </c>
      <c r="V8290" s="233" t="str">
        <f t="shared" si="263"/>
        <v>0909</v>
      </c>
      <c r="W8290" s="4">
        <f t="shared" si="264"/>
        <v>2013</v>
      </c>
    </row>
    <row r="8291" spans="19:23" x14ac:dyDescent="0.2">
      <c r="S8291" s="28" t="s">
        <v>337</v>
      </c>
      <c r="T8291" s="5">
        <v>2013</v>
      </c>
      <c r="U8291" s="233">
        <v>41527</v>
      </c>
      <c r="V8291" s="233" t="str">
        <f t="shared" si="263"/>
        <v>0910</v>
      </c>
      <c r="W8291" s="4">
        <f t="shared" si="264"/>
        <v>2013</v>
      </c>
    </row>
    <row r="8292" spans="19:23" x14ac:dyDescent="0.2">
      <c r="S8292" s="28" t="s">
        <v>338</v>
      </c>
      <c r="T8292" s="5">
        <v>2013</v>
      </c>
      <c r="U8292" s="233">
        <v>41528</v>
      </c>
      <c r="V8292" s="233" t="str">
        <f t="shared" si="263"/>
        <v>0911</v>
      </c>
      <c r="W8292" s="4">
        <f t="shared" si="264"/>
        <v>2013</v>
      </c>
    </row>
    <row r="8293" spans="19:23" x14ac:dyDescent="0.2">
      <c r="S8293" s="28" t="s">
        <v>339</v>
      </c>
      <c r="T8293" s="5">
        <v>2013</v>
      </c>
      <c r="U8293" s="233">
        <v>41529</v>
      </c>
      <c r="V8293" s="233" t="str">
        <f t="shared" si="263"/>
        <v>0912</v>
      </c>
      <c r="W8293" s="4">
        <f t="shared" si="264"/>
        <v>2013</v>
      </c>
    </row>
    <row r="8294" spans="19:23" x14ac:dyDescent="0.2">
      <c r="S8294" s="28" t="s">
        <v>340</v>
      </c>
      <c r="T8294" s="5">
        <v>2013</v>
      </c>
      <c r="U8294" s="233">
        <v>41530</v>
      </c>
      <c r="V8294" s="233" t="str">
        <f t="shared" si="263"/>
        <v>0913</v>
      </c>
      <c r="W8294" s="4">
        <f t="shared" si="264"/>
        <v>2013</v>
      </c>
    </row>
    <row r="8295" spans="19:23" x14ac:dyDescent="0.2">
      <c r="S8295" s="28" t="s">
        <v>341</v>
      </c>
      <c r="T8295" s="5">
        <v>2013</v>
      </c>
      <c r="U8295" s="233">
        <v>41531</v>
      </c>
      <c r="V8295" s="233" t="str">
        <f t="shared" si="263"/>
        <v>0914</v>
      </c>
      <c r="W8295" s="4">
        <f t="shared" si="264"/>
        <v>2013</v>
      </c>
    </row>
    <row r="8296" spans="19:23" x14ac:dyDescent="0.2">
      <c r="S8296" s="28" t="s">
        <v>342</v>
      </c>
      <c r="T8296" s="5">
        <v>2013</v>
      </c>
      <c r="U8296" s="233">
        <v>41532</v>
      </c>
      <c r="V8296" s="233" t="str">
        <f t="shared" si="263"/>
        <v>0915</v>
      </c>
      <c r="W8296" s="4">
        <f t="shared" si="264"/>
        <v>2013</v>
      </c>
    </row>
    <row r="8297" spans="19:23" x14ac:dyDescent="0.2">
      <c r="S8297" s="28" t="s">
        <v>343</v>
      </c>
      <c r="T8297" s="5">
        <v>2013</v>
      </c>
      <c r="U8297" s="233">
        <v>41533</v>
      </c>
      <c r="V8297" s="233" t="str">
        <f t="shared" si="263"/>
        <v>0916</v>
      </c>
      <c r="W8297" s="4">
        <f t="shared" si="264"/>
        <v>2013</v>
      </c>
    </row>
    <row r="8298" spans="19:23" x14ac:dyDescent="0.2">
      <c r="S8298" s="28" t="s">
        <v>344</v>
      </c>
      <c r="T8298" s="5">
        <v>2013</v>
      </c>
      <c r="U8298" s="233">
        <v>41534</v>
      </c>
      <c r="V8298" s="233" t="str">
        <f t="shared" si="263"/>
        <v>0917</v>
      </c>
      <c r="W8298" s="4">
        <f t="shared" si="264"/>
        <v>2013</v>
      </c>
    </row>
    <row r="8299" spans="19:23" x14ac:dyDescent="0.2">
      <c r="S8299" s="28" t="s">
        <v>345</v>
      </c>
      <c r="T8299" s="5">
        <v>2013</v>
      </c>
      <c r="U8299" s="233">
        <v>41535</v>
      </c>
      <c r="V8299" s="233" t="str">
        <f t="shared" si="263"/>
        <v>0918</v>
      </c>
      <c r="W8299" s="4">
        <f t="shared" si="264"/>
        <v>2013</v>
      </c>
    </row>
    <row r="8300" spans="19:23" x14ac:dyDescent="0.2">
      <c r="S8300" s="28" t="s">
        <v>346</v>
      </c>
      <c r="T8300" s="5">
        <v>2013</v>
      </c>
      <c r="U8300" s="233">
        <v>41536</v>
      </c>
      <c r="V8300" s="233" t="str">
        <f t="shared" si="263"/>
        <v>0919</v>
      </c>
      <c r="W8300" s="4">
        <f t="shared" si="264"/>
        <v>2013</v>
      </c>
    </row>
    <row r="8301" spans="19:23" x14ac:dyDescent="0.2">
      <c r="S8301" s="28" t="s">
        <v>347</v>
      </c>
      <c r="T8301" s="5">
        <v>2013</v>
      </c>
      <c r="U8301" s="233">
        <v>41537</v>
      </c>
      <c r="V8301" s="233" t="str">
        <f t="shared" si="263"/>
        <v>0920</v>
      </c>
      <c r="W8301" s="4">
        <f t="shared" si="264"/>
        <v>2013</v>
      </c>
    </row>
    <row r="8302" spans="19:23" x14ac:dyDescent="0.2">
      <c r="S8302" s="28" t="s">
        <v>348</v>
      </c>
      <c r="T8302" s="5">
        <v>2013</v>
      </c>
      <c r="U8302" s="233">
        <v>41538</v>
      </c>
      <c r="V8302" s="233" t="str">
        <f t="shared" si="263"/>
        <v>0921</v>
      </c>
      <c r="W8302" s="4">
        <f t="shared" si="264"/>
        <v>2013</v>
      </c>
    </row>
    <row r="8303" spans="19:23" x14ac:dyDescent="0.2">
      <c r="S8303" s="28" t="s">
        <v>349</v>
      </c>
      <c r="T8303" s="5">
        <v>2013</v>
      </c>
      <c r="U8303" s="233">
        <v>41539</v>
      </c>
      <c r="V8303" s="233" t="str">
        <f t="shared" si="263"/>
        <v>0922</v>
      </c>
      <c r="W8303" s="4">
        <f t="shared" si="264"/>
        <v>2013</v>
      </c>
    </row>
    <row r="8304" spans="19:23" x14ac:dyDescent="0.2">
      <c r="S8304" s="28" t="s">
        <v>350</v>
      </c>
      <c r="T8304" s="5">
        <v>2013</v>
      </c>
      <c r="U8304" s="233">
        <v>41540</v>
      </c>
      <c r="V8304" s="233" t="str">
        <f t="shared" si="263"/>
        <v>0923</v>
      </c>
      <c r="W8304" s="4">
        <f t="shared" si="264"/>
        <v>2013</v>
      </c>
    </row>
    <row r="8305" spans="19:23" x14ac:dyDescent="0.2">
      <c r="S8305" s="28" t="s">
        <v>351</v>
      </c>
      <c r="T8305" s="5">
        <v>2013</v>
      </c>
      <c r="U8305" s="233">
        <v>41541</v>
      </c>
      <c r="V8305" s="233" t="str">
        <f t="shared" si="263"/>
        <v>0924</v>
      </c>
      <c r="W8305" s="4">
        <f t="shared" si="264"/>
        <v>2013</v>
      </c>
    </row>
    <row r="8306" spans="19:23" x14ac:dyDescent="0.2">
      <c r="S8306" s="28" t="s">
        <v>352</v>
      </c>
      <c r="T8306" s="5">
        <v>2013</v>
      </c>
      <c r="U8306" s="233">
        <v>41542</v>
      </c>
      <c r="V8306" s="233" t="str">
        <f t="shared" si="263"/>
        <v>0925</v>
      </c>
      <c r="W8306" s="4">
        <f t="shared" si="264"/>
        <v>2013</v>
      </c>
    </row>
    <row r="8307" spans="19:23" x14ac:dyDescent="0.2">
      <c r="S8307" s="28" t="s">
        <v>353</v>
      </c>
      <c r="T8307" s="5">
        <v>2013</v>
      </c>
      <c r="U8307" s="233">
        <v>41543</v>
      </c>
      <c r="V8307" s="233" t="str">
        <f t="shared" si="263"/>
        <v>0926</v>
      </c>
      <c r="W8307" s="4">
        <f t="shared" si="264"/>
        <v>2013</v>
      </c>
    </row>
    <row r="8308" spans="19:23" x14ac:dyDescent="0.2">
      <c r="S8308" s="28" t="s">
        <v>354</v>
      </c>
      <c r="T8308" s="5">
        <v>2013</v>
      </c>
      <c r="U8308" s="233">
        <v>41544</v>
      </c>
      <c r="V8308" s="233" t="str">
        <f t="shared" si="263"/>
        <v>0927</v>
      </c>
      <c r="W8308" s="4">
        <f t="shared" si="264"/>
        <v>2013</v>
      </c>
    </row>
    <row r="8309" spans="19:23" x14ac:dyDescent="0.2">
      <c r="S8309" s="28" t="s">
        <v>355</v>
      </c>
      <c r="T8309" s="5">
        <v>2013</v>
      </c>
      <c r="U8309" s="233">
        <v>41545</v>
      </c>
      <c r="V8309" s="233" t="str">
        <f t="shared" si="263"/>
        <v>0928</v>
      </c>
      <c r="W8309" s="4">
        <f t="shared" si="264"/>
        <v>2013</v>
      </c>
    </row>
    <row r="8310" spans="19:23" x14ac:dyDescent="0.2">
      <c r="S8310" s="28" t="s">
        <v>356</v>
      </c>
      <c r="T8310" s="5">
        <v>2013</v>
      </c>
      <c r="U8310" s="233">
        <v>41546</v>
      </c>
      <c r="V8310" s="233" t="str">
        <f t="shared" si="263"/>
        <v>0929</v>
      </c>
      <c r="W8310" s="4">
        <f t="shared" si="264"/>
        <v>2013</v>
      </c>
    </row>
    <row r="8311" spans="19:23" x14ac:dyDescent="0.2">
      <c r="S8311" s="28" t="s">
        <v>357</v>
      </c>
      <c r="T8311" s="5">
        <v>2013</v>
      </c>
      <c r="U8311" s="233">
        <v>41547</v>
      </c>
      <c r="V8311" s="233" t="str">
        <f t="shared" si="263"/>
        <v>0930</v>
      </c>
      <c r="W8311" s="4">
        <f t="shared" si="264"/>
        <v>2013</v>
      </c>
    </row>
    <row r="8312" spans="19:23" x14ac:dyDescent="0.2">
      <c r="S8312" s="28" t="s">
        <v>358</v>
      </c>
      <c r="T8312" s="5">
        <v>2013</v>
      </c>
      <c r="U8312" s="233">
        <v>41548</v>
      </c>
      <c r="V8312" s="233" t="str">
        <f t="shared" si="263"/>
        <v>1001</v>
      </c>
      <c r="W8312" s="4">
        <f t="shared" si="264"/>
        <v>2013</v>
      </c>
    </row>
    <row r="8313" spans="19:23" x14ac:dyDescent="0.2">
      <c r="S8313" s="28" t="s">
        <v>359</v>
      </c>
      <c r="T8313" s="5">
        <v>2013</v>
      </c>
      <c r="U8313" s="233">
        <v>41549</v>
      </c>
      <c r="V8313" s="233" t="str">
        <f t="shared" si="263"/>
        <v>1002</v>
      </c>
      <c r="W8313" s="4">
        <f t="shared" si="264"/>
        <v>2013</v>
      </c>
    </row>
    <row r="8314" spans="19:23" x14ac:dyDescent="0.2">
      <c r="S8314" s="28" t="s">
        <v>360</v>
      </c>
      <c r="T8314" s="5">
        <v>2013</v>
      </c>
      <c r="U8314" s="233">
        <v>41550</v>
      </c>
      <c r="V8314" s="233" t="str">
        <f t="shared" si="263"/>
        <v>1003</v>
      </c>
      <c r="W8314" s="4">
        <f t="shared" si="264"/>
        <v>2013</v>
      </c>
    </row>
    <row r="8315" spans="19:23" x14ac:dyDescent="0.2">
      <c r="S8315" s="28" t="s">
        <v>361</v>
      </c>
      <c r="T8315" s="5">
        <v>2013</v>
      </c>
      <c r="U8315" s="233">
        <v>41551</v>
      </c>
      <c r="V8315" s="233" t="str">
        <f t="shared" si="263"/>
        <v>1004</v>
      </c>
      <c r="W8315" s="4">
        <f t="shared" si="264"/>
        <v>2013</v>
      </c>
    </row>
    <row r="8316" spans="19:23" x14ac:dyDescent="0.2">
      <c r="S8316" s="28" t="s">
        <v>362</v>
      </c>
      <c r="T8316" s="5">
        <v>2013</v>
      </c>
      <c r="U8316" s="233">
        <v>41552</v>
      </c>
      <c r="V8316" s="233" t="str">
        <f t="shared" si="263"/>
        <v>1005</v>
      </c>
      <c r="W8316" s="4">
        <f t="shared" si="264"/>
        <v>2013</v>
      </c>
    </row>
    <row r="8317" spans="19:23" x14ac:dyDescent="0.2">
      <c r="S8317" s="28" t="s">
        <v>363</v>
      </c>
      <c r="T8317" s="5">
        <v>2013</v>
      </c>
      <c r="U8317" s="233">
        <v>41553</v>
      </c>
      <c r="V8317" s="233" t="str">
        <f t="shared" si="263"/>
        <v>1006</v>
      </c>
      <c r="W8317" s="4">
        <f t="shared" si="264"/>
        <v>2013</v>
      </c>
    </row>
    <row r="8318" spans="19:23" x14ac:dyDescent="0.2">
      <c r="S8318" s="28" t="s">
        <v>364</v>
      </c>
      <c r="T8318" s="5">
        <v>2013</v>
      </c>
      <c r="U8318" s="233">
        <v>41554</v>
      </c>
      <c r="V8318" s="233" t="str">
        <f t="shared" si="263"/>
        <v>1007</v>
      </c>
      <c r="W8318" s="4">
        <f t="shared" si="264"/>
        <v>2013</v>
      </c>
    </row>
    <row r="8319" spans="19:23" x14ac:dyDescent="0.2">
      <c r="S8319" s="28" t="s">
        <v>365</v>
      </c>
      <c r="T8319" s="5">
        <v>2013</v>
      </c>
      <c r="U8319" s="233">
        <v>41555</v>
      </c>
      <c r="V8319" s="233" t="str">
        <f t="shared" si="263"/>
        <v>1008</v>
      </c>
      <c r="W8319" s="4">
        <f t="shared" si="264"/>
        <v>2013</v>
      </c>
    </row>
    <row r="8320" spans="19:23" x14ac:dyDescent="0.2">
      <c r="S8320" s="28" t="s">
        <v>366</v>
      </c>
      <c r="T8320" s="5">
        <v>2013</v>
      </c>
      <c r="U8320" s="233">
        <v>41556</v>
      </c>
      <c r="V8320" s="233" t="str">
        <f t="shared" si="263"/>
        <v>1009</v>
      </c>
      <c r="W8320" s="4">
        <f t="shared" si="264"/>
        <v>2013</v>
      </c>
    </row>
    <row r="8321" spans="19:23" x14ac:dyDescent="0.2">
      <c r="S8321" s="28" t="s">
        <v>367</v>
      </c>
      <c r="T8321" s="5">
        <v>2013</v>
      </c>
      <c r="U8321" s="233">
        <v>41557</v>
      </c>
      <c r="V8321" s="233" t="str">
        <f t="shared" si="263"/>
        <v>1010</v>
      </c>
      <c r="W8321" s="4">
        <f t="shared" si="264"/>
        <v>2013</v>
      </c>
    </row>
    <row r="8322" spans="19:23" x14ac:dyDescent="0.2">
      <c r="S8322" s="28" t="s">
        <v>368</v>
      </c>
      <c r="T8322" s="5">
        <v>2013</v>
      </c>
      <c r="U8322" s="233">
        <v>41558</v>
      </c>
      <c r="V8322" s="233" t="str">
        <f t="shared" si="263"/>
        <v>1011</v>
      </c>
      <c r="W8322" s="4">
        <f t="shared" si="264"/>
        <v>2013</v>
      </c>
    </row>
    <row r="8323" spans="19:23" x14ac:dyDescent="0.2">
      <c r="S8323" s="28" t="s">
        <v>369</v>
      </c>
      <c r="T8323" s="5">
        <v>2013</v>
      </c>
      <c r="U8323" s="233">
        <v>41559</v>
      </c>
      <c r="V8323" s="233" t="str">
        <f t="shared" si="263"/>
        <v>1012</v>
      </c>
      <c r="W8323" s="4">
        <f t="shared" si="264"/>
        <v>2013</v>
      </c>
    </row>
    <row r="8324" spans="19:23" x14ac:dyDescent="0.2">
      <c r="S8324" s="28" t="s">
        <v>370</v>
      </c>
      <c r="T8324" s="5">
        <v>2013</v>
      </c>
      <c r="U8324" s="233">
        <v>41560</v>
      </c>
      <c r="V8324" s="233" t="str">
        <f t="shared" ref="V8324:V8387" si="265">TEXT(MONTH(U8324),"00") &amp;TEXT(DAY(U8324),"00")</f>
        <v>1013</v>
      </c>
      <c r="W8324" s="4">
        <f t="shared" ref="W8324:W8387" si="266">YEAR(U8324)</f>
        <v>2013</v>
      </c>
    </row>
    <row r="8325" spans="19:23" x14ac:dyDescent="0.2">
      <c r="S8325" s="28" t="s">
        <v>371</v>
      </c>
      <c r="T8325" s="5">
        <v>2013</v>
      </c>
      <c r="U8325" s="233">
        <v>41561</v>
      </c>
      <c r="V8325" s="233" t="str">
        <f t="shared" si="265"/>
        <v>1014</v>
      </c>
      <c r="W8325" s="4">
        <f t="shared" si="266"/>
        <v>2013</v>
      </c>
    </row>
    <row r="8326" spans="19:23" x14ac:dyDescent="0.2">
      <c r="S8326" s="28" t="s">
        <v>372</v>
      </c>
      <c r="T8326" s="5">
        <v>2013</v>
      </c>
      <c r="U8326" s="233">
        <v>41562</v>
      </c>
      <c r="V8326" s="233" t="str">
        <f t="shared" si="265"/>
        <v>1015</v>
      </c>
      <c r="W8326" s="4">
        <f t="shared" si="266"/>
        <v>2013</v>
      </c>
    </row>
    <row r="8327" spans="19:23" x14ac:dyDescent="0.2">
      <c r="S8327" s="28" t="s">
        <v>373</v>
      </c>
      <c r="T8327" s="5">
        <v>2013</v>
      </c>
      <c r="U8327" s="233">
        <v>41563</v>
      </c>
      <c r="V8327" s="233" t="str">
        <f t="shared" si="265"/>
        <v>1016</v>
      </c>
      <c r="W8327" s="4">
        <f t="shared" si="266"/>
        <v>2013</v>
      </c>
    </row>
    <row r="8328" spans="19:23" x14ac:dyDescent="0.2">
      <c r="S8328" s="28" t="s">
        <v>374</v>
      </c>
      <c r="T8328" s="5">
        <v>2013</v>
      </c>
      <c r="U8328" s="233">
        <v>41564</v>
      </c>
      <c r="V8328" s="233" t="str">
        <f t="shared" si="265"/>
        <v>1017</v>
      </c>
      <c r="W8328" s="4">
        <f t="shared" si="266"/>
        <v>2013</v>
      </c>
    </row>
    <row r="8329" spans="19:23" x14ac:dyDescent="0.2">
      <c r="S8329" s="28" t="s">
        <v>375</v>
      </c>
      <c r="T8329" s="5">
        <v>2013</v>
      </c>
      <c r="U8329" s="233">
        <v>41565</v>
      </c>
      <c r="V8329" s="233" t="str">
        <f t="shared" si="265"/>
        <v>1018</v>
      </c>
      <c r="W8329" s="4">
        <f t="shared" si="266"/>
        <v>2013</v>
      </c>
    </row>
    <row r="8330" spans="19:23" x14ac:dyDescent="0.2">
      <c r="S8330" s="28" t="s">
        <v>376</v>
      </c>
      <c r="T8330" s="5">
        <v>2013</v>
      </c>
      <c r="U8330" s="233">
        <v>41566</v>
      </c>
      <c r="V8330" s="233" t="str">
        <f t="shared" si="265"/>
        <v>1019</v>
      </c>
      <c r="W8330" s="4">
        <f t="shared" si="266"/>
        <v>2013</v>
      </c>
    </row>
    <row r="8331" spans="19:23" x14ac:dyDescent="0.2">
      <c r="S8331" s="28" t="s">
        <v>377</v>
      </c>
      <c r="T8331" s="5">
        <v>2013</v>
      </c>
      <c r="U8331" s="233">
        <v>41567</v>
      </c>
      <c r="V8331" s="233" t="str">
        <f t="shared" si="265"/>
        <v>1020</v>
      </c>
      <c r="W8331" s="4">
        <f t="shared" si="266"/>
        <v>2013</v>
      </c>
    </row>
    <row r="8332" spans="19:23" x14ac:dyDescent="0.2">
      <c r="S8332" s="28" t="s">
        <v>378</v>
      </c>
      <c r="T8332" s="5">
        <v>2013</v>
      </c>
      <c r="U8332" s="233">
        <v>41568</v>
      </c>
      <c r="V8332" s="233" t="str">
        <f t="shared" si="265"/>
        <v>1021</v>
      </c>
      <c r="W8332" s="4">
        <f t="shared" si="266"/>
        <v>2013</v>
      </c>
    </row>
    <row r="8333" spans="19:23" x14ac:dyDescent="0.2">
      <c r="S8333" s="28" t="s">
        <v>379</v>
      </c>
      <c r="T8333" s="5">
        <v>2013</v>
      </c>
      <c r="U8333" s="233">
        <v>41569</v>
      </c>
      <c r="V8333" s="233" t="str">
        <f t="shared" si="265"/>
        <v>1022</v>
      </c>
      <c r="W8333" s="4">
        <f t="shared" si="266"/>
        <v>2013</v>
      </c>
    </row>
    <row r="8334" spans="19:23" x14ac:dyDescent="0.2">
      <c r="S8334" s="28" t="s">
        <v>380</v>
      </c>
      <c r="T8334" s="5">
        <v>2013</v>
      </c>
      <c r="U8334" s="233">
        <v>41570</v>
      </c>
      <c r="V8334" s="233" t="str">
        <f t="shared" si="265"/>
        <v>1023</v>
      </c>
      <c r="W8334" s="4">
        <f t="shared" si="266"/>
        <v>2013</v>
      </c>
    </row>
    <row r="8335" spans="19:23" x14ac:dyDescent="0.2">
      <c r="S8335" s="28" t="s">
        <v>381</v>
      </c>
      <c r="T8335" s="5">
        <v>2013</v>
      </c>
      <c r="U8335" s="233">
        <v>41571</v>
      </c>
      <c r="V8335" s="233" t="str">
        <f t="shared" si="265"/>
        <v>1024</v>
      </c>
      <c r="W8335" s="4">
        <f t="shared" si="266"/>
        <v>2013</v>
      </c>
    </row>
    <row r="8336" spans="19:23" x14ac:dyDescent="0.2">
      <c r="S8336" s="28" t="s">
        <v>382</v>
      </c>
      <c r="T8336" s="5">
        <v>2013</v>
      </c>
      <c r="U8336" s="233">
        <v>41572</v>
      </c>
      <c r="V8336" s="233" t="str">
        <f t="shared" si="265"/>
        <v>1025</v>
      </c>
      <c r="W8336" s="4">
        <f t="shared" si="266"/>
        <v>2013</v>
      </c>
    </row>
    <row r="8337" spans="19:23" x14ac:dyDescent="0.2">
      <c r="S8337" s="28" t="s">
        <v>383</v>
      </c>
      <c r="T8337" s="5">
        <v>2013</v>
      </c>
      <c r="U8337" s="233">
        <v>41573</v>
      </c>
      <c r="V8337" s="233" t="str">
        <f t="shared" si="265"/>
        <v>1026</v>
      </c>
      <c r="W8337" s="4">
        <f t="shared" si="266"/>
        <v>2013</v>
      </c>
    </row>
    <row r="8338" spans="19:23" x14ac:dyDescent="0.2">
      <c r="S8338" s="28" t="s">
        <v>384</v>
      </c>
      <c r="T8338" s="5">
        <v>2013</v>
      </c>
      <c r="U8338" s="233">
        <v>41574</v>
      </c>
      <c r="V8338" s="233" t="str">
        <f t="shared" si="265"/>
        <v>1027</v>
      </c>
      <c r="W8338" s="4">
        <f t="shared" si="266"/>
        <v>2013</v>
      </c>
    </row>
    <row r="8339" spans="19:23" x14ac:dyDescent="0.2">
      <c r="S8339" s="28" t="s">
        <v>385</v>
      </c>
      <c r="T8339" s="5">
        <v>2013</v>
      </c>
      <c r="U8339" s="233">
        <v>41575</v>
      </c>
      <c r="V8339" s="233" t="str">
        <f t="shared" si="265"/>
        <v>1028</v>
      </c>
      <c r="W8339" s="4">
        <f t="shared" si="266"/>
        <v>2013</v>
      </c>
    </row>
    <row r="8340" spans="19:23" x14ac:dyDescent="0.2">
      <c r="S8340" s="28" t="s">
        <v>386</v>
      </c>
      <c r="T8340" s="5">
        <v>2013</v>
      </c>
      <c r="U8340" s="233">
        <v>41576</v>
      </c>
      <c r="V8340" s="233" t="str">
        <f t="shared" si="265"/>
        <v>1029</v>
      </c>
      <c r="W8340" s="4">
        <f t="shared" si="266"/>
        <v>2013</v>
      </c>
    </row>
    <row r="8341" spans="19:23" x14ac:dyDescent="0.2">
      <c r="S8341" s="28" t="s">
        <v>387</v>
      </c>
      <c r="T8341" s="5">
        <v>2013</v>
      </c>
      <c r="U8341" s="233">
        <v>41577</v>
      </c>
      <c r="V8341" s="233" t="str">
        <f t="shared" si="265"/>
        <v>1030</v>
      </c>
      <c r="W8341" s="4">
        <f t="shared" si="266"/>
        <v>2013</v>
      </c>
    </row>
    <row r="8342" spans="19:23" x14ac:dyDescent="0.2">
      <c r="S8342" s="28" t="s">
        <v>388</v>
      </c>
      <c r="T8342" s="5">
        <v>2013</v>
      </c>
      <c r="U8342" s="233">
        <v>41578</v>
      </c>
      <c r="V8342" s="233" t="str">
        <f t="shared" si="265"/>
        <v>1031</v>
      </c>
      <c r="W8342" s="4">
        <f t="shared" si="266"/>
        <v>2013</v>
      </c>
    </row>
    <row r="8343" spans="19:23" x14ac:dyDescent="0.2">
      <c r="S8343" s="28" t="s">
        <v>389</v>
      </c>
      <c r="T8343" s="5">
        <v>2013</v>
      </c>
      <c r="U8343" s="233">
        <v>41579</v>
      </c>
      <c r="V8343" s="233" t="str">
        <f t="shared" si="265"/>
        <v>1101</v>
      </c>
      <c r="W8343" s="4">
        <f t="shared" si="266"/>
        <v>2013</v>
      </c>
    </row>
    <row r="8344" spans="19:23" x14ac:dyDescent="0.2">
      <c r="S8344" s="28" t="s">
        <v>390</v>
      </c>
      <c r="T8344" s="5">
        <v>2013</v>
      </c>
      <c r="U8344" s="233">
        <v>41580</v>
      </c>
      <c r="V8344" s="233" t="str">
        <f t="shared" si="265"/>
        <v>1102</v>
      </c>
      <c r="W8344" s="4">
        <f t="shared" si="266"/>
        <v>2013</v>
      </c>
    </row>
    <row r="8345" spans="19:23" x14ac:dyDescent="0.2">
      <c r="S8345" s="28" t="s">
        <v>391</v>
      </c>
      <c r="T8345" s="5">
        <v>2013</v>
      </c>
      <c r="U8345" s="233">
        <v>41581</v>
      </c>
      <c r="V8345" s="233" t="str">
        <f t="shared" si="265"/>
        <v>1103</v>
      </c>
      <c r="W8345" s="4">
        <f t="shared" si="266"/>
        <v>2013</v>
      </c>
    </row>
    <row r="8346" spans="19:23" x14ac:dyDescent="0.2">
      <c r="S8346" s="28" t="s">
        <v>392</v>
      </c>
      <c r="T8346" s="5">
        <v>2013</v>
      </c>
      <c r="U8346" s="233">
        <v>41582</v>
      </c>
      <c r="V8346" s="233" t="str">
        <f t="shared" si="265"/>
        <v>1104</v>
      </c>
      <c r="W8346" s="4">
        <f t="shared" si="266"/>
        <v>2013</v>
      </c>
    </row>
    <row r="8347" spans="19:23" x14ac:dyDescent="0.2">
      <c r="S8347" s="28" t="s">
        <v>393</v>
      </c>
      <c r="T8347" s="5">
        <v>2013</v>
      </c>
      <c r="U8347" s="233">
        <v>41583</v>
      </c>
      <c r="V8347" s="233" t="str">
        <f t="shared" si="265"/>
        <v>1105</v>
      </c>
      <c r="W8347" s="4">
        <f t="shared" si="266"/>
        <v>2013</v>
      </c>
    </row>
    <row r="8348" spans="19:23" x14ac:dyDescent="0.2">
      <c r="S8348" s="28" t="s">
        <v>394</v>
      </c>
      <c r="T8348" s="5">
        <v>2013</v>
      </c>
      <c r="U8348" s="233">
        <v>41584</v>
      </c>
      <c r="V8348" s="233" t="str">
        <f t="shared" si="265"/>
        <v>1106</v>
      </c>
      <c r="W8348" s="4">
        <f t="shared" si="266"/>
        <v>2013</v>
      </c>
    </row>
    <row r="8349" spans="19:23" x14ac:dyDescent="0.2">
      <c r="S8349" s="28" t="s">
        <v>395</v>
      </c>
      <c r="T8349" s="5">
        <v>2013</v>
      </c>
      <c r="U8349" s="233">
        <v>41585</v>
      </c>
      <c r="V8349" s="233" t="str">
        <f t="shared" si="265"/>
        <v>1107</v>
      </c>
      <c r="W8349" s="4">
        <f t="shared" si="266"/>
        <v>2013</v>
      </c>
    </row>
    <row r="8350" spans="19:23" x14ac:dyDescent="0.2">
      <c r="S8350" s="28" t="s">
        <v>396</v>
      </c>
      <c r="T8350" s="5">
        <v>2013</v>
      </c>
      <c r="U8350" s="233">
        <v>41586</v>
      </c>
      <c r="V8350" s="233" t="str">
        <f t="shared" si="265"/>
        <v>1108</v>
      </c>
      <c r="W8350" s="4">
        <f t="shared" si="266"/>
        <v>2013</v>
      </c>
    </row>
    <row r="8351" spans="19:23" x14ac:dyDescent="0.2">
      <c r="S8351" s="28" t="s">
        <v>397</v>
      </c>
      <c r="T8351" s="5">
        <v>2013</v>
      </c>
      <c r="U8351" s="233">
        <v>41587</v>
      </c>
      <c r="V8351" s="233" t="str">
        <f t="shared" si="265"/>
        <v>1109</v>
      </c>
      <c r="W8351" s="4">
        <f t="shared" si="266"/>
        <v>2013</v>
      </c>
    </row>
    <row r="8352" spans="19:23" x14ac:dyDescent="0.2">
      <c r="S8352" s="28" t="s">
        <v>398</v>
      </c>
      <c r="T8352" s="5">
        <v>2013</v>
      </c>
      <c r="U8352" s="233">
        <v>41588</v>
      </c>
      <c r="V8352" s="233" t="str">
        <f t="shared" si="265"/>
        <v>1110</v>
      </c>
      <c r="W8352" s="4">
        <f t="shared" si="266"/>
        <v>2013</v>
      </c>
    </row>
    <row r="8353" spans="19:23" x14ac:dyDescent="0.2">
      <c r="S8353" s="28" t="s">
        <v>399</v>
      </c>
      <c r="T8353" s="5">
        <v>2013</v>
      </c>
      <c r="U8353" s="233">
        <v>41589</v>
      </c>
      <c r="V8353" s="233" t="str">
        <f t="shared" si="265"/>
        <v>1111</v>
      </c>
      <c r="W8353" s="4">
        <f t="shared" si="266"/>
        <v>2013</v>
      </c>
    </row>
    <row r="8354" spans="19:23" x14ac:dyDescent="0.2">
      <c r="S8354" s="28" t="s">
        <v>400</v>
      </c>
      <c r="T8354" s="5">
        <v>2013</v>
      </c>
      <c r="U8354" s="233">
        <v>41590</v>
      </c>
      <c r="V8354" s="233" t="str">
        <f t="shared" si="265"/>
        <v>1112</v>
      </c>
      <c r="W8354" s="4">
        <f t="shared" si="266"/>
        <v>2013</v>
      </c>
    </row>
    <row r="8355" spans="19:23" x14ac:dyDescent="0.2">
      <c r="S8355" s="28" t="s">
        <v>401</v>
      </c>
      <c r="T8355" s="5">
        <v>2013</v>
      </c>
      <c r="U8355" s="233">
        <v>41591</v>
      </c>
      <c r="V8355" s="233" t="str">
        <f t="shared" si="265"/>
        <v>1113</v>
      </c>
      <c r="W8355" s="4">
        <f t="shared" si="266"/>
        <v>2013</v>
      </c>
    </row>
    <row r="8356" spans="19:23" x14ac:dyDescent="0.2">
      <c r="S8356" s="28" t="s">
        <v>402</v>
      </c>
      <c r="T8356" s="5">
        <v>2013</v>
      </c>
      <c r="U8356" s="233">
        <v>41592</v>
      </c>
      <c r="V8356" s="233" t="str">
        <f t="shared" si="265"/>
        <v>1114</v>
      </c>
      <c r="W8356" s="4">
        <f t="shared" si="266"/>
        <v>2013</v>
      </c>
    </row>
    <row r="8357" spans="19:23" x14ac:dyDescent="0.2">
      <c r="S8357" s="28" t="s">
        <v>403</v>
      </c>
      <c r="T8357" s="5">
        <v>2013</v>
      </c>
      <c r="U8357" s="233">
        <v>41593</v>
      </c>
      <c r="V8357" s="233" t="str">
        <f t="shared" si="265"/>
        <v>1115</v>
      </c>
      <c r="W8357" s="4">
        <f t="shared" si="266"/>
        <v>2013</v>
      </c>
    </row>
    <row r="8358" spans="19:23" x14ac:dyDescent="0.2">
      <c r="S8358" s="28" t="s">
        <v>404</v>
      </c>
      <c r="T8358" s="5">
        <v>2013</v>
      </c>
      <c r="U8358" s="233">
        <v>41594</v>
      </c>
      <c r="V8358" s="233" t="str">
        <f t="shared" si="265"/>
        <v>1116</v>
      </c>
      <c r="W8358" s="4">
        <f t="shared" si="266"/>
        <v>2013</v>
      </c>
    </row>
    <row r="8359" spans="19:23" x14ac:dyDescent="0.2">
      <c r="S8359" s="28" t="s">
        <v>405</v>
      </c>
      <c r="T8359" s="5">
        <v>2013</v>
      </c>
      <c r="U8359" s="233">
        <v>41595</v>
      </c>
      <c r="V8359" s="233" t="str">
        <f t="shared" si="265"/>
        <v>1117</v>
      </c>
      <c r="W8359" s="4">
        <f t="shared" si="266"/>
        <v>2013</v>
      </c>
    </row>
    <row r="8360" spans="19:23" x14ac:dyDescent="0.2">
      <c r="S8360" s="28" t="s">
        <v>406</v>
      </c>
      <c r="T8360" s="5">
        <v>2013</v>
      </c>
      <c r="U8360" s="233">
        <v>41596</v>
      </c>
      <c r="V8360" s="233" t="str">
        <f t="shared" si="265"/>
        <v>1118</v>
      </c>
      <c r="W8360" s="4">
        <f t="shared" si="266"/>
        <v>2013</v>
      </c>
    </row>
    <row r="8361" spans="19:23" x14ac:dyDescent="0.2">
      <c r="S8361" s="28" t="s">
        <v>407</v>
      </c>
      <c r="T8361" s="5">
        <v>2013</v>
      </c>
      <c r="U8361" s="233">
        <v>41597</v>
      </c>
      <c r="V8361" s="233" t="str">
        <f t="shared" si="265"/>
        <v>1119</v>
      </c>
      <c r="W8361" s="4">
        <f t="shared" si="266"/>
        <v>2013</v>
      </c>
    </row>
    <row r="8362" spans="19:23" x14ac:dyDescent="0.2">
      <c r="S8362" s="28" t="s">
        <v>408</v>
      </c>
      <c r="T8362" s="5">
        <v>2013</v>
      </c>
      <c r="U8362" s="233">
        <v>41598</v>
      </c>
      <c r="V8362" s="233" t="str">
        <f t="shared" si="265"/>
        <v>1120</v>
      </c>
      <c r="W8362" s="4">
        <f t="shared" si="266"/>
        <v>2013</v>
      </c>
    </row>
    <row r="8363" spans="19:23" x14ac:dyDescent="0.2">
      <c r="S8363" s="28" t="s">
        <v>409</v>
      </c>
      <c r="T8363" s="5">
        <v>2013</v>
      </c>
      <c r="U8363" s="233">
        <v>41599</v>
      </c>
      <c r="V8363" s="233" t="str">
        <f t="shared" si="265"/>
        <v>1121</v>
      </c>
      <c r="W8363" s="4">
        <f t="shared" si="266"/>
        <v>2013</v>
      </c>
    </row>
    <row r="8364" spans="19:23" x14ac:dyDescent="0.2">
      <c r="S8364" s="28" t="s">
        <v>410</v>
      </c>
      <c r="T8364" s="5">
        <v>2013</v>
      </c>
      <c r="U8364" s="233">
        <v>41600</v>
      </c>
      <c r="V8364" s="233" t="str">
        <f t="shared" si="265"/>
        <v>1122</v>
      </c>
      <c r="W8364" s="4">
        <f t="shared" si="266"/>
        <v>2013</v>
      </c>
    </row>
    <row r="8365" spans="19:23" x14ac:dyDescent="0.2">
      <c r="S8365" s="28" t="s">
        <v>411</v>
      </c>
      <c r="T8365" s="5">
        <v>2013</v>
      </c>
      <c r="U8365" s="233">
        <v>41601</v>
      </c>
      <c r="V8365" s="233" t="str">
        <f t="shared" si="265"/>
        <v>1123</v>
      </c>
      <c r="W8365" s="4">
        <f t="shared" si="266"/>
        <v>2013</v>
      </c>
    </row>
    <row r="8366" spans="19:23" x14ac:dyDescent="0.2">
      <c r="S8366" s="28" t="s">
        <v>412</v>
      </c>
      <c r="T8366" s="5">
        <v>2013</v>
      </c>
      <c r="U8366" s="233">
        <v>41602</v>
      </c>
      <c r="V8366" s="233" t="str">
        <f t="shared" si="265"/>
        <v>1124</v>
      </c>
      <c r="W8366" s="4">
        <f t="shared" si="266"/>
        <v>2013</v>
      </c>
    </row>
    <row r="8367" spans="19:23" x14ac:dyDescent="0.2">
      <c r="S8367" s="28" t="s">
        <v>413</v>
      </c>
      <c r="T8367" s="5">
        <v>2013</v>
      </c>
      <c r="U8367" s="233">
        <v>41603</v>
      </c>
      <c r="V8367" s="233" t="str">
        <f t="shared" si="265"/>
        <v>1125</v>
      </c>
      <c r="W8367" s="4">
        <f t="shared" si="266"/>
        <v>2013</v>
      </c>
    </row>
    <row r="8368" spans="19:23" x14ac:dyDescent="0.2">
      <c r="S8368" s="28" t="s">
        <v>414</v>
      </c>
      <c r="T8368" s="5">
        <v>2013</v>
      </c>
      <c r="U8368" s="233">
        <v>41604</v>
      </c>
      <c r="V8368" s="233" t="str">
        <f t="shared" si="265"/>
        <v>1126</v>
      </c>
      <c r="W8368" s="4">
        <f t="shared" si="266"/>
        <v>2013</v>
      </c>
    </row>
    <row r="8369" spans="19:23" x14ac:dyDescent="0.2">
      <c r="S8369" s="28" t="s">
        <v>415</v>
      </c>
      <c r="T8369" s="5">
        <v>2013</v>
      </c>
      <c r="U8369" s="233">
        <v>41605</v>
      </c>
      <c r="V8369" s="233" t="str">
        <f t="shared" si="265"/>
        <v>1127</v>
      </c>
      <c r="W8369" s="4">
        <f t="shared" si="266"/>
        <v>2013</v>
      </c>
    </row>
    <row r="8370" spans="19:23" x14ac:dyDescent="0.2">
      <c r="S8370" s="28" t="s">
        <v>416</v>
      </c>
      <c r="T8370" s="5">
        <v>2013</v>
      </c>
      <c r="U8370" s="233">
        <v>41606</v>
      </c>
      <c r="V8370" s="233" t="str">
        <f t="shared" si="265"/>
        <v>1128</v>
      </c>
      <c r="W8370" s="4">
        <f t="shared" si="266"/>
        <v>2013</v>
      </c>
    </row>
    <row r="8371" spans="19:23" x14ac:dyDescent="0.2">
      <c r="S8371" s="28" t="s">
        <v>417</v>
      </c>
      <c r="T8371" s="5">
        <v>2013</v>
      </c>
      <c r="U8371" s="233">
        <v>41607</v>
      </c>
      <c r="V8371" s="233" t="str">
        <f t="shared" si="265"/>
        <v>1129</v>
      </c>
      <c r="W8371" s="4">
        <f t="shared" si="266"/>
        <v>2013</v>
      </c>
    </row>
    <row r="8372" spans="19:23" x14ac:dyDescent="0.2">
      <c r="S8372" s="28" t="s">
        <v>418</v>
      </c>
      <c r="T8372" s="5">
        <v>2013</v>
      </c>
      <c r="U8372" s="233">
        <v>41608</v>
      </c>
      <c r="V8372" s="233" t="str">
        <f t="shared" si="265"/>
        <v>1130</v>
      </c>
      <c r="W8372" s="4">
        <f t="shared" si="266"/>
        <v>2013</v>
      </c>
    </row>
    <row r="8373" spans="19:23" x14ac:dyDescent="0.2">
      <c r="S8373" s="28" t="s">
        <v>419</v>
      </c>
      <c r="T8373" s="5">
        <v>2013</v>
      </c>
      <c r="U8373" s="233">
        <v>41609</v>
      </c>
      <c r="V8373" s="233" t="str">
        <f t="shared" si="265"/>
        <v>1201</v>
      </c>
      <c r="W8373" s="4">
        <f t="shared" si="266"/>
        <v>2013</v>
      </c>
    </row>
    <row r="8374" spans="19:23" x14ac:dyDescent="0.2">
      <c r="S8374" s="28" t="s">
        <v>420</v>
      </c>
      <c r="T8374" s="5">
        <v>2013</v>
      </c>
      <c r="U8374" s="233">
        <v>41610</v>
      </c>
      <c r="V8374" s="233" t="str">
        <f t="shared" si="265"/>
        <v>1202</v>
      </c>
      <c r="W8374" s="4">
        <f t="shared" si="266"/>
        <v>2013</v>
      </c>
    </row>
    <row r="8375" spans="19:23" x14ac:dyDescent="0.2">
      <c r="S8375" s="28" t="s">
        <v>421</v>
      </c>
      <c r="T8375" s="5">
        <v>2013</v>
      </c>
      <c r="U8375" s="233">
        <v>41611</v>
      </c>
      <c r="V8375" s="233" t="str">
        <f t="shared" si="265"/>
        <v>1203</v>
      </c>
      <c r="W8375" s="4">
        <f t="shared" si="266"/>
        <v>2013</v>
      </c>
    </row>
    <row r="8376" spans="19:23" x14ac:dyDescent="0.2">
      <c r="S8376" s="28" t="s">
        <v>422</v>
      </c>
      <c r="T8376" s="5">
        <v>2013</v>
      </c>
      <c r="U8376" s="233">
        <v>41612</v>
      </c>
      <c r="V8376" s="233" t="str">
        <f t="shared" si="265"/>
        <v>1204</v>
      </c>
      <c r="W8376" s="4">
        <f t="shared" si="266"/>
        <v>2013</v>
      </c>
    </row>
    <row r="8377" spans="19:23" x14ac:dyDescent="0.2">
      <c r="S8377" s="28" t="s">
        <v>423</v>
      </c>
      <c r="T8377" s="5">
        <v>2013</v>
      </c>
      <c r="U8377" s="233">
        <v>41613</v>
      </c>
      <c r="V8377" s="233" t="str">
        <f t="shared" si="265"/>
        <v>1205</v>
      </c>
      <c r="W8377" s="4">
        <f t="shared" si="266"/>
        <v>2013</v>
      </c>
    </row>
    <row r="8378" spans="19:23" x14ac:dyDescent="0.2">
      <c r="S8378" s="28" t="s">
        <v>424</v>
      </c>
      <c r="T8378" s="5">
        <v>2013</v>
      </c>
      <c r="U8378" s="233">
        <v>41614</v>
      </c>
      <c r="V8378" s="233" t="str">
        <f t="shared" si="265"/>
        <v>1206</v>
      </c>
      <c r="W8378" s="4">
        <f t="shared" si="266"/>
        <v>2013</v>
      </c>
    </row>
    <row r="8379" spans="19:23" x14ac:dyDescent="0.2">
      <c r="S8379" s="28" t="s">
        <v>425</v>
      </c>
      <c r="T8379" s="5">
        <v>2013</v>
      </c>
      <c r="U8379" s="233">
        <v>41615</v>
      </c>
      <c r="V8379" s="233" t="str">
        <f t="shared" si="265"/>
        <v>1207</v>
      </c>
      <c r="W8379" s="4">
        <f t="shared" si="266"/>
        <v>2013</v>
      </c>
    </row>
    <row r="8380" spans="19:23" x14ac:dyDescent="0.2">
      <c r="S8380" s="28" t="s">
        <v>426</v>
      </c>
      <c r="T8380" s="5">
        <v>2013</v>
      </c>
      <c r="U8380" s="233">
        <v>41616</v>
      </c>
      <c r="V8380" s="233" t="str">
        <f t="shared" si="265"/>
        <v>1208</v>
      </c>
      <c r="W8380" s="4">
        <f t="shared" si="266"/>
        <v>2013</v>
      </c>
    </row>
    <row r="8381" spans="19:23" x14ac:dyDescent="0.2">
      <c r="S8381" s="28" t="s">
        <v>427</v>
      </c>
      <c r="T8381" s="5">
        <v>2013</v>
      </c>
      <c r="U8381" s="233">
        <v>41617</v>
      </c>
      <c r="V8381" s="233" t="str">
        <f t="shared" si="265"/>
        <v>1209</v>
      </c>
      <c r="W8381" s="4">
        <f t="shared" si="266"/>
        <v>2013</v>
      </c>
    </row>
    <row r="8382" spans="19:23" x14ac:dyDescent="0.2">
      <c r="S8382" s="28" t="s">
        <v>428</v>
      </c>
      <c r="T8382" s="5">
        <v>2013</v>
      </c>
      <c r="U8382" s="233">
        <v>41618</v>
      </c>
      <c r="V8382" s="233" t="str">
        <f t="shared" si="265"/>
        <v>1210</v>
      </c>
      <c r="W8382" s="4">
        <f t="shared" si="266"/>
        <v>2013</v>
      </c>
    </row>
    <row r="8383" spans="19:23" x14ac:dyDescent="0.2">
      <c r="S8383" s="28" t="s">
        <v>429</v>
      </c>
      <c r="T8383" s="5">
        <v>2013</v>
      </c>
      <c r="U8383" s="233">
        <v>41619</v>
      </c>
      <c r="V8383" s="233" t="str">
        <f t="shared" si="265"/>
        <v>1211</v>
      </c>
      <c r="W8383" s="4">
        <f t="shared" si="266"/>
        <v>2013</v>
      </c>
    </row>
    <row r="8384" spans="19:23" x14ac:dyDescent="0.2">
      <c r="S8384" s="28" t="s">
        <v>430</v>
      </c>
      <c r="T8384" s="5">
        <v>2013</v>
      </c>
      <c r="U8384" s="233">
        <v>41620</v>
      </c>
      <c r="V8384" s="233" t="str">
        <f t="shared" si="265"/>
        <v>1212</v>
      </c>
      <c r="W8384" s="4">
        <f t="shared" si="266"/>
        <v>2013</v>
      </c>
    </row>
    <row r="8385" spans="19:23" x14ac:dyDescent="0.2">
      <c r="S8385" s="28" t="s">
        <v>431</v>
      </c>
      <c r="T8385" s="5">
        <v>2013</v>
      </c>
      <c r="U8385" s="233">
        <v>41621</v>
      </c>
      <c r="V8385" s="233" t="str">
        <f t="shared" si="265"/>
        <v>1213</v>
      </c>
      <c r="W8385" s="4">
        <f t="shared" si="266"/>
        <v>2013</v>
      </c>
    </row>
    <row r="8386" spans="19:23" x14ac:dyDescent="0.2">
      <c r="S8386" s="28" t="s">
        <v>432</v>
      </c>
      <c r="T8386" s="5">
        <v>2013</v>
      </c>
      <c r="U8386" s="233">
        <v>41622</v>
      </c>
      <c r="V8386" s="233" t="str">
        <f t="shared" si="265"/>
        <v>1214</v>
      </c>
      <c r="W8386" s="4">
        <f t="shared" si="266"/>
        <v>2013</v>
      </c>
    </row>
    <row r="8387" spans="19:23" x14ac:dyDescent="0.2">
      <c r="S8387" s="28" t="s">
        <v>433</v>
      </c>
      <c r="T8387" s="5">
        <v>2013</v>
      </c>
      <c r="U8387" s="233">
        <v>41623</v>
      </c>
      <c r="V8387" s="233" t="str">
        <f t="shared" si="265"/>
        <v>1215</v>
      </c>
      <c r="W8387" s="4">
        <f t="shared" si="266"/>
        <v>2013</v>
      </c>
    </row>
    <row r="8388" spans="19:23" x14ac:dyDescent="0.2">
      <c r="S8388" s="28" t="s">
        <v>434</v>
      </c>
      <c r="T8388" s="5">
        <v>2013</v>
      </c>
      <c r="U8388" s="233">
        <v>41624</v>
      </c>
      <c r="V8388" s="233" t="str">
        <f t="shared" ref="V8388:V8451" si="267">TEXT(MONTH(U8388),"00") &amp;TEXT(DAY(U8388),"00")</f>
        <v>1216</v>
      </c>
      <c r="W8388" s="4">
        <f t="shared" ref="W8388:W8451" si="268">YEAR(U8388)</f>
        <v>2013</v>
      </c>
    </row>
    <row r="8389" spans="19:23" x14ac:dyDescent="0.2">
      <c r="S8389" s="28" t="s">
        <v>435</v>
      </c>
      <c r="T8389" s="5">
        <v>2013</v>
      </c>
      <c r="U8389" s="233">
        <v>41625</v>
      </c>
      <c r="V8389" s="233" t="str">
        <f t="shared" si="267"/>
        <v>1217</v>
      </c>
      <c r="W8389" s="4">
        <f t="shared" si="268"/>
        <v>2013</v>
      </c>
    </row>
    <row r="8390" spans="19:23" x14ac:dyDescent="0.2">
      <c r="S8390" s="28" t="s">
        <v>436</v>
      </c>
      <c r="T8390" s="5">
        <v>2013</v>
      </c>
      <c r="U8390" s="233">
        <v>41626</v>
      </c>
      <c r="V8390" s="233" t="str">
        <f t="shared" si="267"/>
        <v>1218</v>
      </c>
      <c r="W8390" s="4">
        <f t="shared" si="268"/>
        <v>2013</v>
      </c>
    </row>
    <row r="8391" spans="19:23" x14ac:dyDescent="0.2">
      <c r="S8391" s="28" t="s">
        <v>437</v>
      </c>
      <c r="T8391" s="5">
        <v>2013</v>
      </c>
      <c r="U8391" s="233">
        <v>41627</v>
      </c>
      <c r="V8391" s="233" t="str">
        <f t="shared" si="267"/>
        <v>1219</v>
      </c>
      <c r="W8391" s="4">
        <f t="shared" si="268"/>
        <v>2013</v>
      </c>
    </row>
    <row r="8392" spans="19:23" x14ac:dyDescent="0.2">
      <c r="S8392" s="28" t="s">
        <v>438</v>
      </c>
      <c r="T8392" s="5">
        <v>2013</v>
      </c>
      <c r="U8392" s="233">
        <v>41628</v>
      </c>
      <c r="V8392" s="233" t="str">
        <f t="shared" si="267"/>
        <v>1220</v>
      </c>
      <c r="W8392" s="4">
        <f t="shared" si="268"/>
        <v>2013</v>
      </c>
    </row>
    <row r="8393" spans="19:23" x14ac:dyDescent="0.2">
      <c r="S8393" s="28" t="s">
        <v>439</v>
      </c>
      <c r="T8393" s="5">
        <v>2013</v>
      </c>
      <c r="U8393" s="233">
        <v>41629</v>
      </c>
      <c r="V8393" s="233" t="str">
        <f t="shared" si="267"/>
        <v>1221</v>
      </c>
      <c r="W8393" s="4">
        <f t="shared" si="268"/>
        <v>2013</v>
      </c>
    </row>
    <row r="8394" spans="19:23" x14ac:dyDescent="0.2">
      <c r="S8394" s="28" t="s">
        <v>440</v>
      </c>
      <c r="T8394" s="5">
        <v>2013</v>
      </c>
      <c r="U8394" s="233">
        <v>41630</v>
      </c>
      <c r="V8394" s="233" t="str">
        <f t="shared" si="267"/>
        <v>1222</v>
      </c>
      <c r="W8394" s="4">
        <f t="shared" si="268"/>
        <v>2013</v>
      </c>
    </row>
    <row r="8395" spans="19:23" x14ac:dyDescent="0.2">
      <c r="S8395" s="28" t="s">
        <v>441</v>
      </c>
      <c r="T8395" s="5">
        <v>2013</v>
      </c>
      <c r="U8395" s="233">
        <v>41631</v>
      </c>
      <c r="V8395" s="233" t="str">
        <f t="shared" si="267"/>
        <v>1223</v>
      </c>
      <c r="W8395" s="4">
        <f t="shared" si="268"/>
        <v>2013</v>
      </c>
    </row>
    <row r="8396" spans="19:23" x14ac:dyDescent="0.2">
      <c r="S8396" s="28" t="s">
        <v>442</v>
      </c>
      <c r="T8396" s="5">
        <v>2013</v>
      </c>
      <c r="U8396" s="233">
        <v>41632</v>
      </c>
      <c r="V8396" s="233" t="str">
        <f t="shared" si="267"/>
        <v>1224</v>
      </c>
      <c r="W8396" s="4">
        <f t="shared" si="268"/>
        <v>2013</v>
      </c>
    </row>
    <row r="8397" spans="19:23" x14ac:dyDescent="0.2">
      <c r="S8397" s="28" t="s">
        <v>443</v>
      </c>
      <c r="T8397" s="5">
        <v>2013</v>
      </c>
      <c r="U8397" s="233">
        <v>41633</v>
      </c>
      <c r="V8397" s="233" t="str">
        <f t="shared" si="267"/>
        <v>1225</v>
      </c>
      <c r="W8397" s="4">
        <f t="shared" si="268"/>
        <v>2013</v>
      </c>
    </row>
    <row r="8398" spans="19:23" x14ac:dyDescent="0.2">
      <c r="S8398" s="28" t="s">
        <v>444</v>
      </c>
      <c r="T8398" s="5">
        <v>2013</v>
      </c>
      <c r="U8398" s="233">
        <v>41634</v>
      </c>
      <c r="V8398" s="233" t="str">
        <f t="shared" si="267"/>
        <v>1226</v>
      </c>
      <c r="W8398" s="4">
        <f t="shared" si="268"/>
        <v>2013</v>
      </c>
    </row>
    <row r="8399" spans="19:23" x14ac:dyDescent="0.2">
      <c r="S8399" s="28" t="s">
        <v>445</v>
      </c>
      <c r="T8399" s="5">
        <v>2013</v>
      </c>
      <c r="U8399" s="233">
        <v>41635</v>
      </c>
      <c r="V8399" s="233" t="str">
        <f t="shared" si="267"/>
        <v>1227</v>
      </c>
      <c r="W8399" s="4">
        <f t="shared" si="268"/>
        <v>2013</v>
      </c>
    </row>
    <row r="8400" spans="19:23" x14ac:dyDescent="0.2">
      <c r="S8400" s="28" t="s">
        <v>446</v>
      </c>
      <c r="T8400" s="5">
        <v>2013</v>
      </c>
      <c r="U8400" s="233">
        <v>41636</v>
      </c>
      <c r="V8400" s="233" t="str">
        <f t="shared" si="267"/>
        <v>1228</v>
      </c>
      <c r="W8400" s="4">
        <f t="shared" si="268"/>
        <v>2013</v>
      </c>
    </row>
    <row r="8401" spans="19:23" x14ac:dyDescent="0.2">
      <c r="S8401" s="28" t="s">
        <v>447</v>
      </c>
      <c r="T8401" s="5">
        <v>2013</v>
      </c>
      <c r="U8401" s="233">
        <v>41637</v>
      </c>
      <c r="V8401" s="233" t="str">
        <f t="shared" si="267"/>
        <v>1229</v>
      </c>
      <c r="W8401" s="4">
        <f t="shared" si="268"/>
        <v>2013</v>
      </c>
    </row>
    <row r="8402" spans="19:23" x14ac:dyDescent="0.2">
      <c r="S8402" s="28" t="s">
        <v>448</v>
      </c>
      <c r="T8402" s="5">
        <v>2013</v>
      </c>
      <c r="U8402" s="233">
        <v>41638</v>
      </c>
      <c r="V8402" s="233" t="str">
        <f t="shared" si="267"/>
        <v>1230</v>
      </c>
      <c r="W8402" s="4">
        <f t="shared" si="268"/>
        <v>2013</v>
      </c>
    </row>
    <row r="8403" spans="19:23" x14ac:dyDescent="0.2">
      <c r="S8403" s="28" t="s">
        <v>449</v>
      </c>
      <c r="T8403" s="5">
        <v>2013</v>
      </c>
      <c r="U8403" s="233">
        <v>41639</v>
      </c>
      <c r="V8403" s="233" t="str">
        <f t="shared" si="267"/>
        <v>1231</v>
      </c>
      <c r="W8403" s="4">
        <f t="shared" si="268"/>
        <v>2013</v>
      </c>
    </row>
    <row r="8404" spans="19:23" x14ac:dyDescent="0.2">
      <c r="S8404" s="28" t="s">
        <v>450</v>
      </c>
      <c r="T8404" s="5">
        <v>2014</v>
      </c>
      <c r="U8404" s="233">
        <v>41640</v>
      </c>
      <c r="V8404" s="233" t="str">
        <f t="shared" si="267"/>
        <v>0101</v>
      </c>
      <c r="W8404" s="4">
        <f t="shared" si="268"/>
        <v>2014</v>
      </c>
    </row>
    <row r="8405" spans="19:23" x14ac:dyDescent="0.2">
      <c r="S8405" s="28" t="s">
        <v>90</v>
      </c>
      <c r="T8405" s="5">
        <v>2014</v>
      </c>
      <c r="U8405" s="233">
        <v>41641</v>
      </c>
      <c r="V8405" s="233" t="str">
        <f t="shared" si="267"/>
        <v>0102</v>
      </c>
      <c r="W8405" s="4">
        <f t="shared" si="268"/>
        <v>2014</v>
      </c>
    </row>
    <row r="8406" spans="19:23" x14ac:dyDescent="0.2">
      <c r="S8406" s="28" t="s">
        <v>91</v>
      </c>
      <c r="T8406" s="5">
        <v>2014</v>
      </c>
      <c r="U8406" s="233">
        <v>41642</v>
      </c>
      <c r="V8406" s="233" t="str">
        <f t="shared" si="267"/>
        <v>0103</v>
      </c>
      <c r="W8406" s="4">
        <f t="shared" si="268"/>
        <v>2014</v>
      </c>
    </row>
    <row r="8407" spans="19:23" x14ac:dyDescent="0.2">
      <c r="S8407" s="28" t="s">
        <v>92</v>
      </c>
      <c r="T8407" s="5">
        <v>2014</v>
      </c>
      <c r="U8407" s="233">
        <v>41643</v>
      </c>
      <c r="V8407" s="233" t="str">
        <f t="shared" si="267"/>
        <v>0104</v>
      </c>
      <c r="W8407" s="4">
        <f t="shared" si="268"/>
        <v>2014</v>
      </c>
    </row>
    <row r="8408" spans="19:23" x14ac:dyDescent="0.2">
      <c r="S8408" s="28" t="s">
        <v>93</v>
      </c>
      <c r="T8408" s="5">
        <v>2014</v>
      </c>
      <c r="U8408" s="233">
        <v>41644</v>
      </c>
      <c r="V8408" s="233" t="str">
        <f t="shared" si="267"/>
        <v>0105</v>
      </c>
      <c r="W8408" s="4">
        <f t="shared" si="268"/>
        <v>2014</v>
      </c>
    </row>
    <row r="8409" spans="19:23" x14ac:dyDescent="0.2">
      <c r="S8409" s="28" t="s">
        <v>94</v>
      </c>
      <c r="T8409" s="5">
        <v>2014</v>
      </c>
      <c r="U8409" s="233">
        <v>41645</v>
      </c>
      <c r="V8409" s="233" t="str">
        <f t="shared" si="267"/>
        <v>0106</v>
      </c>
      <c r="W8409" s="4">
        <f t="shared" si="268"/>
        <v>2014</v>
      </c>
    </row>
    <row r="8410" spans="19:23" x14ac:dyDescent="0.2">
      <c r="S8410" s="28" t="s">
        <v>95</v>
      </c>
      <c r="T8410" s="5">
        <v>2014</v>
      </c>
      <c r="U8410" s="233">
        <v>41646</v>
      </c>
      <c r="V8410" s="233" t="str">
        <f t="shared" si="267"/>
        <v>0107</v>
      </c>
      <c r="W8410" s="4">
        <f t="shared" si="268"/>
        <v>2014</v>
      </c>
    </row>
    <row r="8411" spans="19:23" x14ac:dyDescent="0.2">
      <c r="S8411" s="28" t="s">
        <v>96</v>
      </c>
      <c r="T8411" s="5">
        <v>2014</v>
      </c>
      <c r="U8411" s="233">
        <v>41647</v>
      </c>
      <c r="V8411" s="233" t="str">
        <f t="shared" si="267"/>
        <v>0108</v>
      </c>
      <c r="W8411" s="4">
        <f t="shared" si="268"/>
        <v>2014</v>
      </c>
    </row>
    <row r="8412" spans="19:23" x14ac:dyDescent="0.2">
      <c r="S8412" s="28" t="s">
        <v>97</v>
      </c>
      <c r="T8412" s="5">
        <v>2014</v>
      </c>
      <c r="U8412" s="233">
        <v>41648</v>
      </c>
      <c r="V8412" s="233" t="str">
        <f t="shared" si="267"/>
        <v>0109</v>
      </c>
      <c r="W8412" s="4">
        <f t="shared" si="268"/>
        <v>2014</v>
      </c>
    </row>
    <row r="8413" spans="19:23" x14ac:dyDescent="0.2">
      <c r="S8413" s="28" t="s">
        <v>98</v>
      </c>
      <c r="T8413" s="5">
        <v>2014</v>
      </c>
      <c r="U8413" s="233">
        <v>41649</v>
      </c>
      <c r="V8413" s="233" t="str">
        <f t="shared" si="267"/>
        <v>0110</v>
      </c>
      <c r="W8413" s="4">
        <f t="shared" si="268"/>
        <v>2014</v>
      </c>
    </row>
    <row r="8414" spans="19:23" x14ac:dyDescent="0.2">
      <c r="S8414" s="28" t="s">
        <v>99</v>
      </c>
      <c r="T8414" s="5">
        <v>2014</v>
      </c>
      <c r="U8414" s="233">
        <v>41650</v>
      </c>
      <c r="V8414" s="233" t="str">
        <f t="shared" si="267"/>
        <v>0111</v>
      </c>
      <c r="W8414" s="4">
        <f t="shared" si="268"/>
        <v>2014</v>
      </c>
    </row>
    <row r="8415" spans="19:23" x14ac:dyDescent="0.2">
      <c r="S8415" s="28" t="s">
        <v>100</v>
      </c>
      <c r="T8415" s="5">
        <v>2014</v>
      </c>
      <c r="U8415" s="233">
        <v>41651</v>
      </c>
      <c r="V8415" s="233" t="str">
        <f t="shared" si="267"/>
        <v>0112</v>
      </c>
      <c r="W8415" s="4">
        <f t="shared" si="268"/>
        <v>2014</v>
      </c>
    </row>
    <row r="8416" spans="19:23" x14ac:dyDescent="0.2">
      <c r="S8416" s="28" t="s">
        <v>101</v>
      </c>
      <c r="T8416" s="5">
        <v>2014</v>
      </c>
      <c r="U8416" s="233">
        <v>41652</v>
      </c>
      <c r="V8416" s="233" t="str">
        <f t="shared" si="267"/>
        <v>0113</v>
      </c>
      <c r="W8416" s="4">
        <f t="shared" si="268"/>
        <v>2014</v>
      </c>
    </row>
    <row r="8417" spans="19:23" x14ac:dyDescent="0.2">
      <c r="S8417" s="28" t="s">
        <v>102</v>
      </c>
      <c r="T8417" s="5">
        <v>2014</v>
      </c>
      <c r="U8417" s="233">
        <v>41653</v>
      </c>
      <c r="V8417" s="233" t="str">
        <f t="shared" si="267"/>
        <v>0114</v>
      </c>
      <c r="W8417" s="4">
        <f t="shared" si="268"/>
        <v>2014</v>
      </c>
    </row>
    <row r="8418" spans="19:23" x14ac:dyDescent="0.2">
      <c r="S8418" s="28" t="s">
        <v>103</v>
      </c>
      <c r="T8418" s="5">
        <v>2014</v>
      </c>
      <c r="U8418" s="233">
        <v>41654</v>
      </c>
      <c r="V8418" s="233" t="str">
        <f t="shared" si="267"/>
        <v>0115</v>
      </c>
      <c r="W8418" s="4">
        <f t="shared" si="268"/>
        <v>2014</v>
      </c>
    </row>
    <row r="8419" spans="19:23" x14ac:dyDescent="0.2">
      <c r="S8419" s="28" t="s">
        <v>104</v>
      </c>
      <c r="T8419" s="5">
        <v>2014</v>
      </c>
      <c r="U8419" s="233">
        <v>41655</v>
      </c>
      <c r="V8419" s="233" t="str">
        <f t="shared" si="267"/>
        <v>0116</v>
      </c>
      <c r="W8419" s="4">
        <f t="shared" si="268"/>
        <v>2014</v>
      </c>
    </row>
    <row r="8420" spans="19:23" x14ac:dyDescent="0.2">
      <c r="S8420" s="28" t="s">
        <v>105</v>
      </c>
      <c r="T8420" s="5">
        <v>2014</v>
      </c>
      <c r="U8420" s="233">
        <v>41656</v>
      </c>
      <c r="V8420" s="233" t="str">
        <f t="shared" si="267"/>
        <v>0117</v>
      </c>
      <c r="W8420" s="4">
        <f t="shared" si="268"/>
        <v>2014</v>
      </c>
    </row>
    <row r="8421" spans="19:23" x14ac:dyDescent="0.2">
      <c r="S8421" s="28" t="s">
        <v>106</v>
      </c>
      <c r="T8421" s="5">
        <v>2014</v>
      </c>
      <c r="U8421" s="233">
        <v>41657</v>
      </c>
      <c r="V8421" s="233" t="str">
        <f t="shared" si="267"/>
        <v>0118</v>
      </c>
      <c r="W8421" s="4">
        <f t="shared" si="268"/>
        <v>2014</v>
      </c>
    </row>
    <row r="8422" spans="19:23" x14ac:dyDescent="0.2">
      <c r="S8422" s="28" t="s">
        <v>107</v>
      </c>
      <c r="T8422" s="5">
        <v>2014</v>
      </c>
      <c r="U8422" s="233">
        <v>41658</v>
      </c>
      <c r="V8422" s="233" t="str">
        <f t="shared" si="267"/>
        <v>0119</v>
      </c>
      <c r="W8422" s="4">
        <f t="shared" si="268"/>
        <v>2014</v>
      </c>
    </row>
    <row r="8423" spans="19:23" x14ac:dyDescent="0.2">
      <c r="S8423" s="28" t="s">
        <v>108</v>
      </c>
      <c r="T8423" s="5">
        <v>2014</v>
      </c>
      <c r="U8423" s="233">
        <v>41659</v>
      </c>
      <c r="V8423" s="233" t="str">
        <f t="shared" si="267"/>
        <v>0120</v>
      </c>
      <c r="W8423" s="4">
        <f t="shared" si="268"/>
        <v>2014</v>
      </c>
    </row>
    <row r="8424" spans="19:23" x14ac:dyDescent="0.2">
      <c r="S8424" s="28" t="s">
        <v>109</v>
      </c>
      <c r="T8424" s="5">
        <v>2014</v>
      </c>
      <c r="U8424" s="233">
        <v>41660</v>
      </c>
      <c r="V8424" s="233" t="str">
        <f t="shared" si="267"/>
        <v>0121</v>
      </c>
      <c r="W8424" s="4">
        <f t="shared" si="268"/>
        <v>2014</v>
      </c>
    </row>
    <row r="8425" spans="19:23" x14ac:dyDescent="0.2">
      <c r="S8425" s="28" t="s">
        <v>110</v>
      </c>
      <c r="T8425" s="5">
        <v>2014</v>
      </c>
      <c r="U8425" s="233">
        <v>41661</v>
      </c>
      <c r="V8425" s="233" t="str">
        <f t="shared" si="267"/>
        <v>0122</v>
      </c>
      <c r="W8425" s="4">
        <f t="shared" si="268"/>
        <v>2014</v>
      </c>
    </row>
    <row r="8426" spans="19:23" x14ac:dyDescent="0.2">
      <c r="S8426" s="28" t="s">
        <v>111</v>
      </c>
      <c r="T8426" s="5">
        <v>2014</v>
      </c>
      <c r="U8426" s="233">
        <v>41662</v>
      </c>
      <c r="V8426" s="233" t="str">
        <f t="shared" si="267"/>
        <v>0123</v>
      </c>
      <c r="W8426" s="4">
        <f t="shared" si="268"/>
        <v>2014</v>
      </c>
    </row>
    <row r="8427" spans="19:23" x14ac:dyDescent="0.2">
      <c r="S8427" s="28" t="s">
        <v>112</v>
      </c>
      <c r="T8427" s="5">
        <v>2014</v>
      </c>
      <c r="U8427" s="233">
        <v>41663</v>
      </c>
      <c r="V8427" s="233" t="str">
        <f t="shared" si="267"/>
        <v>0124</v>
      </c>
      <c r="W8427" s="4">
        <f t="shared" si="268"/>
        <v>2014</v>
      </c>
    </row>
    <row r="8428" spans="19:23" x14ac:dyDescent="0.2">
      <c r="S8428" s="28" t="s">
        <v>113</v>
      </c>
      <c r="T8428" s="5">
        <v>2014</v>
      </c>
      <c r="U8428" s="233">
        <v>41664</v>
      </c>
      <c r="V8428" s="233" t="str">
        <f t="shared" si="267"/>
        <v>0125</v>
      </c>
      <c r="W8428" s="4">
        <f t="shared" si="268"/>
        <v>2014</v>
      </c>
    </row>
    <row r="8429" spans="19:23" x14ac:dyDescent="0.2">
      <c r="S8429" s="28" t="s">
        <v>114</v>
      </c>
      <c r="T8429" s="5">
        <v>2014</v>
      </c>
      <c r="U8429" s="233">
        <v>41665</v>
      </c>
      <c r="V8429" s="233" t="str">
        <f t="shared" si="267"/>
        <v>0126</v>
      </c>
      <c r="W8429" s="4">
        <f t="shared" si="268"/>
        <v>2014</v>
      </c>
    </row>
    <row r="8430" spans="19:23" x14ac:dyDescent="0.2">
      <c r="S8430" s="28" t="s">
        <v>115</v>
      </c>
      <c r="T8430" s="5">
        <v>2014</v>
      </c>
      <c r="U8430" s="233">
        <v>41666</v>
      </c>
      <c r="V8430" s="233" t="str">
        <f t="shared" si="267"/>
        <v>0127</v>
      </c>
      <c r="W8430" s="4">
        <f t="shared" si="268"/>
        <v>2014</v>
      </c>
    </row>
    <row r="8431" spans="19:23" x14ac:dyDescent="0.2">
      <c r="S8431" s="28" t="s">
        <v>116</v>
      </c>
      <c r="T8431" s="5">
        <v>2014</v>
      </c>
      <c r="U8431" s="233">
        <v>41667</v>
      </c>
      <c r="V8431" s="233" t="str">
        <f t="shared" si="267"/>
        <v>0128</v>
      </c>
      <c r="W8431" s="4">
        <f t="shared" si="268"/>
        <v>2014</v>
      </c>
    </row>
    <row r="8432" spans="19:23" x14ac:dyDescent="0.2">
      <c r="S8432" s="28" t="s">
        <v>117</v>
      </c>
      <c r="T8432" s="5">
        <v>2014</v>
      </c>
      <c r="U8432" s="233">
        <v>41668</v>
      </c>
      <c r="V8432" s="233" t="str">
        <f t="shared" si="267"/>
        <v>0129</v>
      </c>
      <c r="W8432" s="4">
        <f t="shared" si="268"/>
        <v>2014</v>
      </c>
    </row>
    <row r="8433" spans="19:23" x14ac:dyDescent="0.2">
      <c r="S8433" s="28" t="s">
        <v>118</v>
      </c>
      <c r="T8433" s="5">
        <v>2014</v>
      </c>
      <c r="U8433" s="233">
        <v>41669</v>
      </c>
      <c r="V8433" s="233" t="str">
        <f t="shared" si="267"/>
        <v>0130</v>
      </c>
      <c r="W8433" s="4">
        <f t="shared" si="268"/>
        <v>2014</v>
      </c>
    </row>
    <row r="8434" spans="19:23" x14ac:dyDescent="0.2">
      <c r="S8434" s="28" t="s">
        <v>119</v>
      </c>
      <c r="T8434" s="5">
        <v>2014</v>
      </c>
      <c r="U8434" s="233">
        <v>41670</v>
      </c>
      <c r="V8434" s="233" t="str">
        <f t="shared" si="267"/>
        <v>0131</v>
      </c>
      <c r="W8434" s="4">
        <f t="shared" si="268"/>
        <v>2014</v>
      </c>
    </row>
    <row r="8435" spans="19:23" x14ac:dyDescent="0.2">
      <c r="S8435" s="28" t="s">
        <v>120</v>
      </c>
      <c r="T8435" s="5">
        <v>2014</v>
      </c>
      <c r="U8435" s="233">
        <v>41671</v>
      </c>
      <c r="V8435" s="233" t="str">
        <f t="shared" si="267"/>
        <v>0201</v>
      </c>
      <c r="W8435" s="4">
        <f t="shared" si="268"/>
        <v>2014</v>
      </c>
    </row>
    <row r="8436" spans="19:23" x14ac:dyDescent="0.2">
      <c r="S8436" s="28" t="s">
        <v>121</v>
      </c>
      <c r="T8436" s="5">
        <v>2014</v>
      </c>
      <c r="U8436" s="233">
        <v>41672</v>
      </c>
      <c r="V8436" s="233" t="str">
        <f t="shared" si="267"/>
        <v>0202</v>
      </c>
      <c r="W8436" s="4">
        <f t="shared" si="268"/>
        <v>2014</v>
      </c>
    </row>
    <row r="8437" spans="19:23" x14ac:dyDescent="0.2">
      <c r="S8437" s="28" t="s">
        <v>122</v>
      </c>
      <c r="T8437" s="5">
        <v>2014</v>
      </c>
      <c r="U8437" s="233">
        <v>41673</v>
      </c>
      <c r="V8437" s="233" t="str">
        <f t="shared" si="267"/>
        <v>0203</v>
      </c>
      <c r="W8437" s="4">
        <f t="shared" si="268"/>
        <v>2014</v>
      </c>
    </row>
    <row r="8438" spans="19:23" x14ac:dyDescent="0.2">
      <c r="S8438" s="28" t="s">
        <v>123</v>
      </c>
      <c r="T8438" s="5">
        <v>2014</v>
      </c>
      <c r="U8438" s="233">
        <v>41674</v>
      </c>
      <c r="V8438" s="233" t="str">
        <f t="shared" si="267"/>
        <v>0204</v>
      </c>
      <c r="W8438" s="4">
        <f t="shared" si="268"/>
        <v>2014</v>
      </c>
    </row>
    <row r="8439" spans="19:23" x14ac:dyDescent="0.2">
      <c r="S8439" s="28" t="s">
        <v>124</v>
      </c>
      <c r="T8439" s="5">
        <v>2014</v>
      </c>
      <c r="U8439" s="233">
        <v>41675</v>
      </c>
      <c r="V8439" s="233" t="str">
        <f t="shared" si="267"/>
        <v>0205</v>
      </c>
      <c r="W8439" s="4">
        <f t="shared" si="268"/>
        <v>2014</v>
      </c>
    </row>
    <row r="8440" spans="19:23" x14ac:dyDescent="0.2">
      <c r="S8440" s="28" t="s">
        <v>125</v>
      </c>
      <c r="T8440" s="5">
        <v>2014</v>
      </c>
      <c r="U8440" s="233">
        <v>41676</v>
      </c>
      <c r="V8440" s="233" t="str">
        <f t="shared" si="267"/>
        <v>0206</v>
      </c>
      <c r="W8440" s="4">
        <f t="shared" si="268"/>
        <v>2014</v>
      </c>
    </row>
    <row r="8441" spans="19:23" x14ac:dyDescent="0.2">
      <c r="S8441" s="28" t="s">
        <v>126</v>
      </c>
      <c r="T8441" s="5">
        <v>2014</v>
      </c>
      <c r="U8441" s="233">
        <v>41677</v>
      </c>
      <c r="V8441" s="233" t="str">
        <f t="shared" si="267"/>
        <v>0207</v>
      </c>
      <c r="W8441" s="4">
        <f t="shared" si="268"/>
        <v>2014</v>
      </c>
    </row>
    <row r="8442" spans="19:23" x14ac:dyDescent="0.2">
      <c r="S8442" s="28" t="s">
        <v>86</v>
      </c>
      <c r="T8442" s="5">
        <v>2014</v>
      </c>
      <c r="U8442" s="233">
        <v>41678</v>
      </c>
      <c r="V8442" s="233" t="str">
        <f t="shared" si="267"/>
        <v>0208</v>
      </c>
      <c r="W8442" s="4">
        <f t="shared" si="268"/>
        <v>2014</v>
      </c>
    </row>
    <row r="8443" spans="19:23" x14ac:dyDescent="0.2">
      <c r="S8443" s="28" t="s">
        <v>87</v>
      </c>
      <c r="T8443" s="5">
        <v>2014</v>
      </c>
      <c r="U8443" s="233">
        <v>41679</v>
      </c>
      <c r="V8443" s="233" t="str">
        <f t="shared" si="267"/>
        <v>0209</v>
      </c>
      <c r="W8443" s="4">
        <f t="shared" si="268"/>
        <v>2014</v>
      </c>
    </row>
    <row r="8444" spans="19:23" x14ac:dyDescent="0.2">
      <c r="S8444" s="28" t="s">
        <v>88</v>
      </c>
      <c r="T8444" s="5">
        <v>2014</v>
      </c>
      <c r="U8444" s="233">
        <v>41680</v>
      </c>
      <c r="V8444" s="233" t="str">
        <f t="shared" si="267"/>
        <v>0210</v>
      </c>
      <c r="W8444" s="4">
        <f t="shared" si="268"/>
        <v>2014</v>
      </c>
    </row>
    <row r="8445" spans="19:23" x14ac:dyDescent="0.2">
      <c r="S8445" s="28" t="s">
        <v>89</v>
      </c>
      <c r="T8445" s="5">
        <v>2014</v>
      </c>
      <c r="U8445" s="233">
        <v>41681</v>
      </c>
      <c r="V8445" s="233" t="str">
        <f t="shared" si="267"/>
        <v>0211</v>
      </c>
      <c r="W8445" s="4">
        <f t="shared" si="268"/>
        <v>2014</v>
      </c>
    </row>
    <row r="8446" spans="19:23" x14ac:dyDescent="0.2">
      <c r="S8446" s="28" t="s">
        <v>127</v>
      </c>
      <c r="T8446" s="5">
        <v>2014</v>
      </c>
      <c r="U8446" s="233">
        <v>41682</v>
      </c>
      <c r="V8446" s="233" t="str">
        <f t="shared" si="267"/>
        <v>0212</v>
      </c>
      <c r="W8446" s="4">
        <f t="shared" si="268"/>
        <v>2014</v>
      </c>
    </row>
    <row r="8447" spans="19:23" x14ac:dyDescent="0.2">
      <c r="S8447" s="28" t="s">
        <v>128</v>
      </c>
      <c r="T8447" s="5">
        <v>2014</v>
      </c>
      <c r="U8447" s="233">
        <v>41683</v>
      </c>
      <c r="V8447" s="233" t="str">
        <f t="shared" si="267"/>
        <v>0213</v>
      </c>
      <c r="W8447" s="4">
        <f t="shared" si="268"/>
        <v>2014</v>
      </c>
    </row>
    <row r="8448" spans="19:23" x14ac:dyDescent="0.2">
      <c r="S8448" s="28" t="s">
        <v>129</v>
      </c>
      <c r="T8448" s="5">
        <v>2014</v>
      </c>
      <c r="U8448" s="233">
        <v>41684</v>
      </c>
      <c r="V8448" s="233" t="str">
        <f t="shared" si="267"/>
        <v>0214</v>
      </c>
      <c r="W8448" s="4">
        <f t="shared" si="268"/>
        <v>2014</v>
      </c>
    </row>
    <row r="8449" spans="19:23" x14ac:dyDescent="0.2">
      <c r="S8449" s="28" t="s">
        <v>130</v>
      </c>
      <c r="T8449" s="5">
        <v>2014</v>
      </c>
      <c r="U8449" s="233">
        <v>41685</v>
      </c>
      <c r="V8449" s="233" t="str">
        <f t="shared" si="267"/>
        <v>0215</v>
      </c>
      <c r="W8449" s="4">
        <f t="shared" si="268"/>
        <v>2014</v>
      </c>
    </row>
    <row r="8450" spans="19:23" x14ac:dyDescent="0.2">
      <c r="S8450" s="28" t="s">
        <v>131</v>
      </c>
      <c r="T8450" s="5">
        <v>2014</v>
      </c>
      <c r="U8450" s="233">
        <v>41686</v>
      </c>
      <c r="V8450" s="233" t="str">
        <f t="shared" si="267"/>
        <v>0216</v>
      </c>
      <c r="W8450" s="4">
        <f t="shared" si="268"/>
        <v>2014</v>
      </c>
    </row>
    <row r="8451" spans="19:23" x14ac:dyDescent="0.2">
      <c r="S8451" s="28" t="s">
        <v>132</v>
      </c>
      <c r="T8451" s="5">
        <v>2014</v>
      </c>
      <c r="U8451" s="233">
        <v>41687</v>
      </c>
      <c r="V8451" s="233" t="str">
        <f t="shared" si="267"/>
        <v>0217</v>
      </c>
      <c r="W8451" s="4">
        <f t="shared" si="268"/>
        <v>2014</v>
      </c>
    </row>
    <row r="8452" spans="19:23" x14ac:dyDescent="0.2">
      <c r="S8452" s="28" t="s">
        <v>133</v>
      </c>
      <c r="T8452" s="5">
        <v>2014</v>
      </c>
      <c r="U8452" s="233">
        <v>41688</v>
      </c>
      <c r="V8452" s="233" t="str">
        <f t="shared" ref="V8452:V8515" si="269">TEXT(MONTH(U8452),"00") &amp;TEXT(DAY(U8452),"00")</f>
        <v>0218</v>
      </c>
      <c r="W8452" s="4">
        <f t="shared" ref="W8452:W8515" si="270">YEAR(U8452)</f>
        <v>2014</v>
      </c>
    </row>
    <row r="8453" spans="19:23" x14ac:dyDescent="0.2">
      <c r="S8453" s="28" t="s">
        <v>134</v>
      </c>
      <c r="T8453" s="5">
        <v>2014</v>
      </c>
      <c r="U8453" s="233">
        <v>41689</v>
      </c>
      <c r="V8453" s="233" t="str">
        <f t="shared" si="269"/>
        <v>0219</v>
      </c>
      <c r="W8453" s="4">
        <f t="shared" si="270"/>
        <v>2014</v>
      </c>
    </row>
    <row r="8454" spans="19:23" x14ac:dyDescent="0.2">
      <c r="S8454" s="28" t="s">
        <v>135</v>
      </c>
      <c r="T8454" s="5">
        <v>2014</v>
      </c>
      <c r="U8454" s="233">
        <v>41690</v>
      </c>
      <c r="V8454" s="233" t="str">
        <f t="shared" si="269"/>
        <v>0220</v>
      </c>
      <c r="W8454" s="4">
        <f t="shared" si="270"/>
        <v>2014</v>
      </c>
    </row>
    <row r="8455" spans="19:23" x14ac:dyDescent="0.2">
      <c r="S8455" s="28" t="s">
        <v>136</v>
      </c>
      <c r="T8455" s="5">
        <v>2014</v>
      </c>
      <c r="U8455" s="233">
        <v>41691</v>
      </c>
      <c r="V8455" s="233" t="str">
        <f t="shared" si="269"/>
        <v>0221</v>
      </c>
      <c r="W8455" s="4">
        <f t="shared" si="270"/>
        <v>2014</v>
      </c>
    </row>
    <row r="8456" spans="19:23" x14ac:dyDescent="0.2">
      <c r="S8456" s="28" t="s">
        <v>137</v>
      </c>
      <c r="T8456" s="5">
        <v>2014</v>
      </c>
      <c r="U8456" s="233">
        <v>41692</v>
      </c>
      <c r="V8456" s="233" t="str">
        <f t="shared" si="269"/>
        <v>0222</v>
      </c>
      <c r="W8456" s="4">
        <f t="shared" si="270"/>
        <v>2014</v>
      </c>
    </row>
    <row r="8457" spans="19:23" x14ac:dyDescent="0.2">
      <c r="S8457" s="28" t="s">
        <v>138</v>
      </c>
      <c r="T8457" s="5">
        <v>2014</v>
      </c>
      <c r="U8457" s="233">
        <v>41693</v>
      </c>
      <c r="V8457" s="233" t="str">
        <f t="shared" si="269"/>
        <v>0223</v>
      </c>
      <c r="W8457" s="4">
        <f t="shared" si="270"/>
        <v>2014</v>
      </c>
    </row>
    <row r="8458" spans="19:23" x14ac:dyDescent="0.2">
      <c r="S8458" s="28" t="s">
        <v>139</v>
      </c>
      <c r="T8458" s="5">
        <v>2014</v>
      </c>
      <c r="U8458" s="233">
        <v>41694</v>
      </c>
      <c r="V8458" s="233" t="str">
        <f t="shared" si="269"/>
        <v>0224</v>
      </c>
      <c r="W8458" s="4">
        <f t="shared" si="270"/>
        <v>2014</v>
      </c>
    </row>
    <row r="8459" spans="19:23" x14ac:dyDescent="0.2">
      <c r="S8459" s="28" t="s">
        <v>140</v>
      </c>
      <c r="T8459" s="5">
        <v>2014</v>
      </c>
      <c r="U8459" s="233">
        <v>41695</v>
      </c>
      <c r="V8459" s="233" t="str">
        <f t="shared" si="269"/>
        <v>0225</v>
      </c>
      <c r="W8459" s="4">
        <f t="shared" si="270"/>
        <v>2014</v>
      </c>
    </row>
    <row r="8460" spans="19:23" x14ac:dyDescent="0.2">
      <c r="S8460" s="28" t="s">
        <v>141</v>
      </c>
      <c r="T8460" s="5">
        <v>2014</v>
      </c>
      <c r="U8460" s="233">
        <v>41696</v>
      </c>
      <c r="V8460" s="233" t="str">
        <f t="shared" si="269"/>
        <v>0226</v>
      </c>
      <c r="W8460" s="4">
        <f t="shared" si="270"/>
        <v>2014</v>
      </c>
    </row>
    <row r="8461" spans="19:23" x14ac:dyDescent="0.2">
      <c r="S8461" s="28" t="s">
        <v>142</v>
      </c>
      <c r="T8461" s="5">
        <v>2014</v>
      </c>
      <c r="U8461" s="233">
        <v>41697</v>
      </c>
      <c r="V8461" s="233" t="str">
        <f t="shared" si="269"/>
        <v>0227</v>
      </c>
      <c r="W8461" s="4">
        <f t="shared" si="270"/>
        <v>2014</v>
      </c>
    </row>
    <row r="8462" spans="19:23" x14ac:dyDescent="0.2">
      <c r="S8462" s="28" t="s">
        <v>143</v>
      </c>
      <c r="T8462" s="5">
        <v>2014</v>
      </c>
      <c r="U8462" s="233">
        <v>41698</v>
      </c>
      <c r="V8462" s="233" t="str">
        <f t="shared" si="269"/>
        <v>0228</v>
      </c>
      <c r="W8462" s="4">
        <f t="shared" si="270"/>
        <v>2014</v>
      </c>
    </row>
    <row r="8463" spans="19:23" x14ac:dyDescent="0.2">
      <c r="S8463" s="28" t="s">
        <v>144</v>
      </c>
      <c r="T8463" s="5">
        <v>2014</v>
      </c>
      <c r="U8463" s="233">
        <v>41699</v>
      </c>
      <c r="V8463" s="233" t="str">
        <f t="shared" si="269"/>
        <v>0301</v>
      </c>
      <c r="W8463" s="4">
        <f t="shared" si="270"/>
        <v>2014</v>
      </c>
    </row>
    <row r="8464" spans="19:23" x14ac:dyDescent="0.2">
      <c r="S8464" s="28" t="s">
        <v>145</v>
      </c>
      <c r="T8464" s="5">
        <v>2014</v>
      </c>
      <c r="U8464" s="233">
        <v>41700</v>
      </c>
      <c r="V8464" s="233" t="str">
        <f t="shared" si="269"/>
        <v>0302</v>
      </c>
      <c r="W8464" s="4">
        <f t="shared" si="270"/>
        <v>2014</v>
      </c>
    </row>
    <row r="8465" spans="19:23" x14ac:dyDescent="0.2">
      <c r="S8465" s="28" t="s">
        <v>146</v>
      </c>
      <c r="T8465" s="5">
        <v>2014</v>
      </c>
      <c r="U8465" s="233">
        <v>41701</v>
      </c>
      <c r="V8465" s="233" t="str">
        <f t="shared" si="269"/>
        <v>0303</v>
      </c>
      <c r="W8465" s="4">
        <f t="shared" si="270"/>
        <v>2014</v>
      </c>
    </row>
    <row r="8466" spans="19:23" x14ac:dyDescent="0.2">
      <c r="S8466" s="28" t="s">
        <v>147</v>
      </c>
      <c r="T8466" s="5">
        <v>2014</v>
      </c>
      <c r="U8466" s="233">
        <v>41702</v>
      </c>
      <c r="V8466" s="233" t="str">
        <f t="shared" si="269"/>
        <v>0304</v>
      </c>
      <c r="W8466" s="4">
        <f t="shared" si="270"/>
        <v>2014</v>
      </c>
    </row>
    <row r="8467" spans="19:23" x14ac:dyDescent="0.2">
      <c r="S8467" s="28" t="s">
        <v>148</v>
      </c>
      <c r="T8467" s="5">
        <v>2014</v>
      </c>
      <c r="U8467" s="233">
        <v>41703</v>
      </c>
      <c r="V8467" s="233" t="str">
        <f t="shared" si="269"/>
        <v>0305</v>
      </c>
      <c r="W8467" s="4">
        <f t="shared" si="270"/>
        <v>2014</v>
      </c>
    </row>
    <row r="8468" spans="19:23" x14ac:dyDescent="0.2">
      <c r="S8468" s="28" t="s">
        <v>149</v>
      </c>
      <c r="T8468" s="5">
        <v>2014</v>
      </c>
      <c r="U8468" s="233">
        <v>41704</v>
      </c>
      <c r="V8468" s="233" t="str">
        <f t="shared" si="269"/>
        <v>0306</v>
      </c>
      <c r="W8468" s="4">
        <f t="shared" si="270"/>
        <v>2014</v>
      </c>
    </row>
    <row r="8469" spans="19:23" x14ac:dyDescent="0.2">
      <c r="S8469" s="28" t="s">
        <v>150</v>
      </c>
      <c r="T8469" s="5">
        <v>2014</v>
      </c>
      <c r="U8469" s="233">
        <v>41705</v>
      </c>
      <c r="V8469" s="233" t="str">
        <f t="shared" si="269"/>
        <v>0307</v>
      </c>
      <c r="W8469" s="4">
        <f t="shared" si="270"/>
        <v>2014</v>
      </c>
    </row>
    <row r="8470" spans="19:23" x14ac:dyDescent="0.2">
      <c r="S8470" s="28" t="s">
        <v>151</v>
      </c>
      <c r="T8470" s="5">
        <v>2014</v>
      </c>
      <c r="U8470" s="233">
        <v>41706</v>
      </c>
      <c r="V8470" s="233" t="str">
        <f t="shared" si="269"/>
        <v>0308</v>
      </c>
      <c r="W8470" s="4">
        <f t="shared" si="270"/>
        <v>2014</v>
      </c>
    </row>
    <row r="8471" spans="19:23" x14ac:dyDescent="0.2">
      <c r="S8471" s="28" t="s">
        <v>152</v>
      </c>
      <c r="T8471" s="5">
        <v>2014</v>
      </c>
      <c r="U8471" s="233">
        <v>41707</v>
      </c>
      <c r="V8471" s="233" t="str">
        <f t="shared" si="269"/>
        <v>0309</v>
      </c>
      <c r="W8471" s="4">
        <f t="shared" si="270"/>
        <v>2014</v>
      </c>
    </row>
    <row r="8472" spans="19:23" x14ac:dyDescent="0.2">
      <c r="S8472" s="28" t="s">
        <v>153</v>
      </c>
      <c r="T8472" s="5">
        <v>2014</v>
      </c>
      <c r="U8472" s="233">
        <v>41708</v>
      </c>
      <c r="V8472" s="233" t="str">
        <f t="shared" si="269"/>
        <v>0310</v>
      </c>
      <c r="W8472" s="4">
        <f t="shared" si="270"/>
        <v>2014</v>
      </c>
    </row>
    <row r="8473" spans="19:23" x14ac:dyDescent="0.2">
      <c r="S8473" s="28" t="s">
        <v>154</v>
      </c>
      <c r="T8473" s="5">
        <v>2014</v>
      </c>
      <c r="U8473" s="233">
        <v>41709</v>
      </c>
      <c r="V8473" s="233" t="str">
        <f t="shared" si="269"/>
        <v>0311</v>
      </c>
      <c r="W8473" s="4">
        <f t="shared" si="270"/>
        <v>2014</v>
      </c>
    </row>
    <row r="8474" spans="19:23" x14ac:dyDescent="0.2">
      <c r="S8474" s="28" t="s">
        <v>155</v>
      </c>
      <c r="T8474" s="5">
        <v>2014</v>
      </c>
      <c r="U8474" s="233">
        <v>41710</v>
      </c>
      <c r="V8474" s="233" t="str">
        <f t="shared" si="269"/>
        <v>0312</v>
      </c>
      <c r="W8474" s="4">
        <f t="shared" si="270"/>
        <v>2014</v>
      </c>
    </row>
    <row r="8475" spans="19:23" x14ac:dyDescent="0.2">
      <c r="S8475" s="28" t="s">
        <v>156</v>
      </c>
      <c r="T8475" s="5">
        <v>2014</v>
      </c>
      <c r="U8475" s="233">
        <v>41711</v>
      </c>
      <c r="V8475" s="233" t="str">
        <f t="shared" si="269"/>
        <v>0313</v>
      </c>
      <c r="W8475" s="4">
        <f t="shared" si="270"/>
        <v>2014</v>
      </c>
    </row>
    <row r="8476" spans="19:23" x14ac:dyDescent="0.2">
      <c r="S8476" s="28" t="s">
        <v>157</v>
      </c>
      <c r="T8476" s="5">
        <v>2014</v>
      </c>
      <c r="U8476" s="233">
        <v>41712</v>
      </c>
      <c r="V8476" s="233" t="str">
        <f t="shared" si="269"/>
        <v>0314</v>
      </c>
      <c r="W8476" s="4">
        <f t="shared" si="270"/>
        <v>2014</v>
      </c>
    </row>
    <row r="8477" spans="19:23" x14ac:dyDescent="0.2">
      <c r="S8477" s="28" t="s">
        <v>158</v>
      </c>
      <c r="T8477" s="5">
        <v>2014</v>
      </c>
      <c r="U8477" s="233">
        <v>41713</v>
      </c>
      <c r="V8477" s="233" t="str">
        <f t="shared" si="269"/>
        <v>0315</v>
      </c>
      <c r="W8477" s="4">
        <f t="shared" si="270"/>
        <v>2014</v>
      </c>
    </row>
    <row r="8478" spans="19:23" x14ac:dyDescent="0.2">
      <c r="S8478" s="28" t="s">
        <v>159</v>
      </c>
      <c r="T8478" s="5">
        <v>2014</v>
      </c>
      <c r="U8478" s="233">
        <v>41714</v>
      </c>
      <c r="V8478" s="233" t="str">
        <f t="shared" si="269"/>
        <v>0316</v>
      </c>
      <c r="W8478" s="4">
        <f t="shared" si="270"/>
        <v>2014</v>
      </c>
    </row>
    <row r="8479" spans="19:23" x14ac:dyDescent="0.2">
      <c r="S8479" s="28" t="s">
        <v>160</v>
      </c>
      <c r="T8479" s="5">
        <v>2014</v>
      </c>
      <c r="U8479" s="233">
        <v>41715</v>
      </c>
      <c r="V8479" s="233" t="str">
        <f t="shared" si="269"/>
        <v>0317</v>
      </c>
      <c r="W8479" s="4">
        <f t="shared" si="270"/>
        <v>2014</v>
      </c>
    </row>
    <row r="8480" spans="19:23" x14ac:dyDescent="0.2">
      <c r="S8480" s="28" t="s">
        <v>161</v>
      </c>
      <c r="T8480" s="5">
        <v>2014</v>
      </c>
      <c r="U8480" s="233">
        <v>41716</v>
      </c>
      <c r="V8480" s="233" t="str">
        <f t="shared" si="269"/>
        <v>0318</v>
      </c>
      <c r="W8480" s="4">
        <f t="shared" si="270"/>
        <v>2014</v>
      </c>
    </row>
    <row r="8481" spans="19:23" x14ac:dyDescent="0.2">
      <c r="S8481" s="28" t="s">
        <v>162</v>
      </c>
      <c r="T8481" s="5">
        <v>2014</v>
      </c>
      <c r="U8481" s="233">
        <v>41717</v>
      </c>
      <c r="V8481" s="233" t="str">
        <f t="shared" si="269"/>
        <v>0319</v>
      </c>
      <c r="W8481" s="4">
        <f t="shared" si="270"/>
        <v>2014</v>
      </c>
    </row>
    <row r="8482" spans="19:23" x14ac:dyDescent="0.2">
      <c r="S8482" s="28" t="s">
        <v>163</v>
      </c>
      <c r="T8482" s="5">
        <v>2014</v>
      </c>
      <c r="U8482" s="233">
        <v>41718</v>
      </c>
      <c r="V8482" s="233" t="str">
        <f t="shared" si="269"/>
        <v>0320</v>
      </c>
      <c r="W8482" s="4">
        <f t="shared" si="270"/>
        <v>2014</v>
      </c>
    </row>
    <row r="8483" spans="19:23" x14ac:dyDescent="0.2">
      <c r="S8483" s="28" t="s">
        <v>164</v>
      </c>
      <c r="T8483" s="5">
        <v>2014</v>
      </c>
      <c r="U8483" s="233">
        <v>41719</v>
      </c>
      <c r="V8483" s="233" t="str">
        <f t="shared" si="269"/>
        <v>0321</v>
      </c>
      <c r="W8483" s="4">
        <f t="shared" si="270"/>
        <v>2014</v>
      </c>
    </row>
    <row r="8484" spans="19:23" x14ac:dyDescent="0.2">
      <c r="S8484" s="28" t="s">
        <v>165</v>
      </c>
      <c r="T8484" s="5">
        <v>2014</v>
      </c>
      <c r="U8484" s="233">
        <v>41720</v>
      </c>
      <c r="V8484" s="233" t="str">
        <f t="shared" si="269"/>
        <v>0322</v>
      </c>
      <c r="W8484" s="4">
        <f t="shared" si="270"/>
        <v>2014</v>
      </c>
    </row>
    <row r="8485" spans="19:23" x14ac:dyDescent="0.2">
      <c r="S8485" s="28" t="s">
        <v>166</v>
      </c>
      <c r="T8485" s="5">
        <v>2014</v>
      </c>
      <c r="U8485" s="233">
        <v>41721</v>
      </c>
      <c r="V8485" s="233" t="str">
        <f t="shared" si="269"/>
        <v>0323</v>
      </c>
      <c r="W8485" s="4">
        <f t="shared" si="270"/>
        <v>2014</v>
      </c>
    </row>
    <row r="8486" spans="19:23" x14ac:dyDescent="0.2">
      <c r="S8486" s="28" t="s">
        <v>167</v>
      </c>
      <c r="T8486" s="5">
        <v>2014</v>
      </c>
      <c r="U8486" s="233">
        <v>41722</v>
      </c>
      <c r="V8486" s="233" t="str">
        <f t="shared" si="269"/>
        <v>0324</v>
      </c>
      <c r="W8486" s="4">
        <f t="shared" si="270"/>
        <v>2014</v>
      </c>
    </row>
    <row r="8487" spans="19:23" x14ac:dyDescent="0.2">
      <c r="S8487" s="28" t="s">
        <v>168</v>
      </c>
      <c r="T8487" s="5">
        <v>2014</v>
      </c>
      <c r="U8487" s="233">
        <v>41723</v>
      </c>
      <c r="V8487" s="233" t="str">
        <f t="shared" si="269"/>
        <v>0325</v>
      </c>
      <c r="W8487" s="4">
        <f t="shared" si="270"/>
        <v>2014</v>
      </c>
    </row>
    <row r="8488" spans="19:23" x14ac:dyDescent="0.2">
      <c r="S8488" s="28" t="s">
        <v>169</v>
      </c>
      <c r="T8488" s="5">
        <v>2014</v>
      </c>
      <c r="U8488" s="233">
        <v>41724</v>
      </c>
      <c r="V8488" s="233" t="str">
        <f t="shared" si="269"/>
        <v>0326</v>
      </c>
      <c r="W8488" s="4">
        <f t="shared" si="270"/>
        <v>2014</v>
      </c>
    </row>
    <row r="8489" spans="19:23" x14ac:dyDescent="0.2">
      <c r="S8489" s="28" t="s">
        <v>170</v>
      </c>
      <c r="T8489" s="5">
        <v>2014</v>
      </c>
      <c r="U8489" s="233">
        <v>41725</v>
      </c>
      <c r="V8489" s="233" t="str">
        <f t="shared" si="269"/>
        <v>0327</v>
      </c>
      <c r="W8489" s="4">
        <f t="shared" si="270"/>
        <v>2014</v>
      </c>
    </row>
    <row r="8490" spans="19:23" x14ac:dyDescent="0.2">
      <c r="S8490" s="28" t="s">
        <v>171</v>
      </c>
      <c r="T8490" s="5">
        <v>2014</v>
      </c>
      <c r="U8490" s="233">
        <v>41726</v>
      </c>
      <c r="V8490" s="233" t="str">
        <f t="shared" si="269"/>
        <v>0328</v>
      </c>
      <c r="W8490" s="4">
        <f t="shared" si="270"/>
        <v>2014</v>
      </c>
    </row>
    <row r="8491" spans="19:23" x14ac:dyDescent="0.2">
      <c r="S8491" s="28" t="s">
        <v>172</v>
      </c>
      <c r="T8491" s="5">
        <v>2014</v>
      </c>
      <c r="U8491" s="233">
        <v>41727</v>
      </c>
      <c r="V8491" s="233" t="str">
        <f t="shared" si="269"/>
        <v>0329</v>
      </c>
      <c r="W8491" s="4">
        <f t="shared" si="270"/>
        <v>2014</v>
      </c>
    </row>
    <row r="8492" spans="19:23" x14ac:dyDescent="0.2">
      <c r="S8492" s="28" t="s">
        <v>173</v>
      </c>
      <c r="T8492" s="5">
        <v>2014</v>
      </c>
      <c r="U8492" s="233">
        <v>41728</v>
      </c>
      <c r="V8492" s="233" t="str">
        <f t="shared" si="269"/>
        <v>0330</v>
      </c>
      <c r="W8492" s="4">
        <f t="shared" si="270"/>
        <v>2014</v>
      </c>
    </row>
    <row r="8493" spans="19:23" x14ac:dyDescent="0.2">
      <c r="S8493" s="28" t="s">
        <v>174</v>
      </c>
      <c r="T8493" s="5">
        <v>2014</v>
      </c>
      <c r="U8493" s="233">
        <v>41729</v>
      </c>
      <c r="V8493" s="233" t="str">
        <f t="shared" si="269"/>
        <v>0331</v>
      </c>
      <c r="W8493" s="4">
        <f t="shared" si="270"/>
        <v>2014</v>
      </c>
    </row>
    <row r="8494" spans="19:23" x14ac:dyDescent="0.2">
      <c r="S8494" s="28" t="s">
        <v>175</v>
      </c>
      <c r="T8494" s="5">
        <v>2014</v>
      </c>
      <c r="U8494" s="233">
        <v>41730</v>
      </c>
      <c r="V8494" s="233" t="str">
        <f t="shared" si="269"/>
        <v>0401</v>
      </c>
      <c r="W8494" s="4">
        <f t="shared" si="270"/>
        <v>2014</v>
      </c>
    </row>
    <row r="8495" spans="19:23" x14ac:dyDescent="0.2">
      <c r="S8495" s="28" t="s">
        <v>176</v>
      </c>
      <c r="T8495" s="5">
        <v>2014</v>
      </c>
      <c r="U8495" s="233">
        <v>41731</v>
      </c>
      <c r="V8495" s="233" t="str">
        <f t="shared" si="269"/>
        <v>0402</v>
      </c>
      <c r="W8495" s="4">
        <f t="shared" si="270"/>
        <v>2014</v>
      </c>
    </row>
    <row r="8496" spans="19:23" x14ac:dyDescent="0.2">
      <c r="S8496" s="28" t="s">
        <v>177</v>
      </c>
      <c r="T8496" s="5">
        <v>2014</v>
      </c>
      <c r="U8496" s="233">
        <v>41732</v>
      </c>
      <c r="V8496" s="233" t="str">
        <f t="shared" si="269"/>
        <v>0403</v>
      </c>
      <c r="W8496" s="4">
        <f t="shared" si="270"/>
        <v>2014</v>
      </c>
    </row>
    <row r="8497" spans="19:23" x14ac:dyDescent="0.2">
      <c r="S8497" s="28" t="s">
        <v>178</v>
      </c>
      <c r="T8497" s="5">
        <v>2014</v>
      </c>
      <c r="U8497" s="233">
        <v>41733</v>
      </c>
      <c r="V8497" s="233" t="str">
        <f t="shared" si="269"/>
        <v>0404</v>
      </c>
      <c r="W8497" s="4">
        <f t="shared" si="270"/>
        <v>2014</v>
      </c>
    </row>
    <row r="8498" spans="19:23" x14ac:dyDescent="0.2">
      <c r="S8498" s="28" t="s">
        <v>179</v>
      </c>
      <c r="T8498" s="5">
        <v>2014</v>
      </c>
      <c r="U8498" s="233">
        <v>41734</v>
      </c>
      <c r="V8498" s="233" t="str">
        <f t="shared" si="269"/>
        <v>0405</v>
      </c>
      <c r="W8498" s="4">
        <f t="shared" si="270"/>
        <v>2014</v>
      </c>
    </row>
    <row r="8499" spans="19:23" x14ac:dyDescent="0.2">
      <c r="S8499" s="28" t="s">
        <v>180</v>
      </c>
      <c r="T8499" s="5">
        <v>2014</v>
      </c>
      <c r="U8499" s="233">
        <v>41735</v>
      </c>
      <c r="V8499" s="233" t="str">
        <f t="shared" si="269"/>
        <v>0406</v>
      </c>
      <c r="W8499" s="4">
        <f t="shared" si="270"/>
        <v>2014</v>
      </c>
    </row>
    <row r="8500" spans="19:23" x14ac:dyDescent="0.2">
      <c r="S8500" s="28" t="s">
        <v>181</v>
      </c>
      <c r="T8500" s="5">
        <v>2014</v>
      </c>
      <c r="U8500" s="233">
        <v>41736</v>
      </c>
      <c r="V8500" s="233" t="str">
        <f t="shared" si="269"/>
        <v>0407</v>
      </c>
      <c r="W8500" s="4">
        <f t="shared" si="270"/>
        <v>2014</v>
      </c>
    </row>
    <row r="8501" spans="19:23" x14ac:dyDescent="0.2">
      <c r="S8501" s="28" t="s">
        <v>182</v>
      </c>
      <c r="T8501" s="5">
        <v>2014</v>
      </c>
      <c r="U8501" s="233">
        <v>41737</v>
      </c>
      <c r="V8501" s="233" t="str">
        <f t="shared" si="269"/>
        <v>0408</v>
      </c>
      <c r="W8501" s="4">
        <f t="shared" si="270"/>
        <v>2014</v>
      </c>
    </row>
    <row r="8502" spans="19:23" x14ac:dyDescent="0.2">
      <c r="S8502" s="28" t="s">
        <v>183</v>
      </c>
      <c r="T8502" s="5">
        <v>2014</v>
      </c>
      <c r="U8502" s="233">
        <v>41738</v>
      </c>
      <c r="V8502" s="233" t="str">
        <f t="shared" si="269"/>
        <v>0409</v>
      </c>
      <c r="W8502" s="4">
        <f t="shared" si="270"/>
        <v>2014</v>
      </c>
    </row>
    <row r="8503" spans="19:23" x14ac:dyDescent="0.2">
      <c r="S8503" s="28" t="s">
        <v>184</v>
      </c>
      <c r="T8503" s="5">
        <v>2014</v>
      </c>
      <c r="U8503" s="233">
        <v>41739</v>
      </c>
      <c r="V8503" s="233" t="str">
        <f t="shared" si="269"/>
        <v>0410</v>
      </c>
      <c r="W8503" s="4">
        <f t="shared" si="270"/>
        <v>2014</v>
      </c>
    </row>
    <row r="8504" spans="19:23" x14ac:dyDescent="0.2">
      <c r="S8504" s="28" t="s">
        <v>185</v>
      </c>
      <c r="T8504" s="5">
        <v>2014</v>
      </c>
      <c r="U8504" s="233">
        <v>41740</v>
      </c>
      <c r="V8504" s="233" t="str">
        <f t="shared" si="269"/>
        <v>0411</v>
      </c>
      <c r="W8504" s="4">
        <f t="shared" si="270"/>
        <v>2014</v>
      </c>
    </row>
    <row r="8505" spans="19:23" x14ac:dyDescent="0.2">
      <c r="S8505" s="28" t="s">
        <v>186</v>
      </c>
      <c r="T8505" s="5">
        <v>2014</v>
      </c>
      <c r="U8505" s="233">
        <v>41741</v>
      </c>
      <c r="V8505" s="233" t="str">
        <f t="shared" si="269"/>
        <v>0412</v>
      </c>
      <c r="W8505" s="4">
        <f t="shared" si="270"/>
        <v>2014</v>
      </c>
    </row>
    <row r="8506" spans="19:23" x14ac:dyDescent="0.2">
      <c r="S8506" s="28" t="s">
        <v>187</v>
      </c>
      <c r="T8506" s="5">
        <v>2014</v>
      </c>
      <c r="U8506" s="233">
        <v>41742</v>
      </c>
      <c r="V8506" s="233" t="str">
        <f t="shared" si="269"/>
        <v>0413</v>
      </c>
      <c r="W8506" s="4">
        <f t="shared" si="270"/>
        <v>2014</v>
      </c>
    </row>
    <row r="8507" spans="19:23" x14ac:dyDescent="0.2">
      <c r="S8507" s="28" t="s">
        <v>188</v>
      </c>
      <c r="T8507" s="5">
        <v>2014</v>
      </c>
      <c r="U8507" s="233">
        <v>41743</v>
      </c>
      <c r="V8507" s="233" t="str">
        <f t="shared" si="269"/>
        <v>0414</v>
      </c>
      <c r="W8507" s="4">
        <f t="shared" si="270"/>
        <v>2014</v>
      </c>
    </row>
    <row r="8508" spans="19:23" x14ac:dyDescent="0.2">
      <c r="S8508" s="28" t="s">
        <v>189</v>
      </c>
      <c r="T8508" s="5">
        <v>2014</v>
      </c>
      <c r="U8508" s="233">
        <v>41744</v>
      </c>
      <c r="V8508" s="233" t="str">
        <f t="shared" si="269"/>
        <v>0415</v>
      </c>
      <c r="W8508" s="4">
        <f t="shared" si="270"/>
        <v>2014</v>
      </c>
    </row>
    <row r="8509" spans="19:23" x14ac:dyDescent="0.2">
      <c r="S8509" s="28" t="s">
        <v>190</v>
      </c>
      <c r="T8509" s="5">
        <v>2014</v>
      </c>
      <c r="U8509" s="233">
        <v>41745</v>
      </c>
      <c r="V8509" s="233" t="str">
        <f t="shared" si="269"/>
        <v>0416</v>
      </c>
      <c r="W8509" s="4">
        <f t="shared" si="270"/>
        <v>2014</v>
      </c>
    </row>
    <row r="8510" spans="19:23" x14ac:dyDescent="0.2">
      <c r="S8510" s="28" t="s">
        <v>191</v>
      </c>
      <c r="T8510" s="5">
        <v>2014</v>
      </c>
      <c r="U8510" s="233">
        <v>41746</v>
      </c>
      <c r="V8510" s="233" t="str">
        <f t="shared" si="269"/>
        <v>0417</v>
      </c>
      <c r="W8510" s="4">
        <f t="shared" si="270"/>
        <v>2014</v>
      </c>
    </row>
    <row r="8511" spans="19:23" x14ac:dyDescent="0.2">
      <c r="S8511" s="28" t="s">
        <v>192</v>
      </c>
      <c r="T8511" s="5">
        <v>2014</v>
      </c>
      <c r="U8511" s="233">
        <v>41747</v>
      </c>
      <c r="V8511" s="233" t="str">
        <f t="shared" si="269"/>
        <v>0418</v>
      </c>
      <c r="W8511" s="4">
        <f t="shared" si="270"/>
        <v>2014</v>
      </c>
    </row>
    <row r="8512" spans="19:23" x14ac:dyDescent="0.2">
      <c r="S8512" s="28" t="s">
        <v>193</v>
      </c>
      <c r="T8512" s="5">
        <v>2014</v>
      </c>
      <c r="U8512" s="233">
        <v>41748</v>
      </c>
      <c r="V8512" s="233" t="str">
        <f t="shared" si="269"/>
        <v>0419</v>
      </c>
      <c r="W8512" s="4">
        <f t="shared" si="270"/>
        <v>2014</v>
      </c>
    </row>
    <row r="8513" spans="19:23" x14ac:dyDescent="0.2">
      <c r="S8513" s="28" t="s">
        <v>194</v>
      </c>
      <c r="T8513" s="5">
        <v>2014</v>
      </c>
      <c r="U8513" s="233">
        <v>41749</v>
      </c>
      <c r="V8513" s="233" t="str">
        <f t="shared" si="269"/>
        <v>0420</v>
      </c>
      <c r="W8513" s="4">
        <f t="shared" si="270"/>
        <v>2014</v>
      </c>
    </row>
    <row r="8514" spans="19:23" x14ac:dyDescent="0.2">
      <c r="S8514" s="28" t="s">
        <v>195</v>
      </c>
      <c r="T8514" s="5">
        <v>2014</v>
      </c>
      <c r="U8514" s="233">
        <v>41750</v>
      </c>
      <c r="V8514" s="233" t="str">
        <f t="shared" si="269"/>
        <v>0421</v>
      </c>
      <c r="W8514" s="4">
        <f t="shared" si="270"/>
        <v>2014</v>
      </c>
    </row>
    <row r="8515" spans="19:23" x14ac:dyDescent="0.2">
      <c r="S8515" s="28" t="s">
        <v>196</v>
      </c>
      <c r="T8515" s="5">
        <v>2014</v>
      </c>
      <c r="U8515" s="233">
        <v>41751</v>
      </c>
      <c r="V8515" s="233" t="str">
        <f t="shared" si="269"/>
        <v>0422</v>
      </c>
      <c r="W8515" s="4">
        <f t="shared" si="270"/>
        <v>2014</v>
      </c>
    </row>
    <row r="8516" spans="19:23" x14ac:dyDescent="0.2">
      <c r="S8516" s="28" t="s">
        <v>197</v>
      </c>
      <c r="T8516" s="5">
        <v>2014</v>
      </c>
      <c r="U8516" s="233">
        <v>41752</v>
      </c>
      <c r="V8516" s="233" t="str">
        <f t="shared" ref="V8516:V8579" si="271">TEXT(MONTH(U8516),"00") &amp;TEXT(DAY(U8516),"00")</f>
        <v>0423</v>
      </c>
      <c r="W8516" s="4">
        <f t="shared" ref="W8516:W8579" si="272">YEAR(U8516)</f>
        <v>2014</v>
      </c>
    </row>
    <row r="8517" spans="19:23" x14ac:dyDescent="0.2">
      <c r="S8517" s="28" t="s">
        <v>198</v>
      </c>
      <c r="T8517" s="5">
        <v>2014</v>
      </c>
      <c r="U8517" s="233">
        <v>41753</v>
      </c>
      <c r="V8517" s="233" t="str">
        <f t="shared" si="271"/>
        <v>0424</v>
      </c>
      <c r="W8517" s="4">
        <f t="shared" si="272"/>
        <v>2014</v>
      </c>
    </row>
    <row r="8518" spans="19:23" x14ac:dyDescent="0.2">
      <c r="S8518" s="28" t="s">
        <v>199</v>
      </c>
      <c r="T8518" s="5">
        <v>2014</v>
      </c>
      <c r="U8518" s="233">
        <v>41754</v>
      </c>
      <c r="V8518" s="233" t="str">
        <f t="shared" si="271"/>
        <v>0425</v>
      </c>
      <c r="W8518" s="4">
        <f t="shared" si="272"/>
        <v>2014</v>
      </c>
    </row>
    <row r="8519" spans="19:23" x14ac:dyDescent="0.2">
      <c r="S8519" s="28" t="s">
        <v>200</v>
      </c>
      <c r="T8519" s="5">
        <v>2014</v>
      </c>
      <c r="U8519" s="233">
        <v>41755</v>
      </c>
      <c r="V8519" s="233" t="str">
        <f t="shared" si="271"/>
        <v>0426</v>
      </c>
      <c r="W8519" s="4">
        <f t="shared" si="272"/>
        <v>2014</v>
      </c>
    </row>
    <row r="8520" spans="19:23" x14ac:dyDescent="0.2">
      <c r="S8520" s="28" t="s">
        <v>201</v>
      </c>
      <c r="T8520" s="5">
        <v>2014</v>
      </c>
      <c r="U8520" s="233">
        <v>41756</v>
      </c>
      <c r="V8520" s="233" t="str">
        <f t="shared" si="271"/>
        <v>0427</v>
      </c>
      <c r="W8520" s="4">
        <f t="shared" si="272"/>
        <v>2014</v>
      </c>
    </row>
    <row r="8521" spans="19:23" x14ac:dyDescent="0.2">
      <c r="S8521" s="28" t="s">
        <v>202</v>
      </c>
      <c r="T8521" s="5">
        <v>2014</v>
      </c>
      <c r="U8521" s="233">
        <v>41757</v>
      </c>
      <c r="V8521" s="233" t="str">
        <f t="shared" si="271"/>
        <v>0428</v>
      </c>
      <c r="W8521" s="4">
        <f t="shared" si="272"/>
        <v>2014</v>
      </c>
    </row>
    <row r="8522" spans="19:23" x14ac:dyDescent="0.2">
      <c r="S8522" s="28" t="s">
        <v>203</v>
      </c>
      <c r="T8522" s="5">
        <v>2014</v>
      </c>
      <c r="U8522" s="233">
        <v>41758</v>
      </c>
      <c r="V8522" s="233" t="str">
        <f t="shared" si="271"/>
        <v>0429</v>
      </c>
      <c r="W8522" s="4">
        <f t="shared" si="272"/>
        <v>2014</v>
      </c>
    </row>
    <row r="8523" spans="19:23" x14ac:dyDescent="0.2">
      <c r="S8523" s="28" t="s">
        <v>204</v>
      </c>
      <c r="T8523" s="5">
        <v>2014</v>
      </c>
      <c r="U8523" s="233">
        <v>41759</v>
      </c>
      <c r="V8523" s="233" t="str">
        <f t="shared" si="271"/>
        <v>0430</v>
      </c>
      <c r="W8523" s="4">
        <f t="shared" si="272"/>
        <v>2014</v>
      </c>
    </row>
    <row r="8524" spans="19:23" x14ac:dyDescent="0.2">
      <c r="S8524" s="28" t="s">
        <v>205</v>
      </c>
      <c r="T8524" s="5">
        <v>2014</v>
      </c>
      <c r="U8524" s="233">
        <v>41760</v>
      </c>
      <c r="V8524" s="233" t="str">
        <f t="shared" si="271"/>
        <v>0501</v>
      </c>
      <c r="W8524" s="4">
        <f t="shared" si="272"/>
        <v>2014</v>
      </c>
    </row>
    <row r="8525" spans="19:23" x14ac:dyDescent="0.2">
      <c r="S8525" s="28" t="s">
        <v>206</v>
      </c>
      <c r="T8525" s="5">
        <v>2014</v>
      </c>
      <c r="U8525" s="233">
        <v>41761</v>
      </c>
      <c r="V8525" s="233" t="str">
        <f t="shared" si="271"/>
        <v>0502</v>
      </c>
      <c r="W8525" s="4">
        <f t="shared" si="272"/>
        <v>2014</v>
      </c>
    </row>
    <row r="8526" spans="19:23" x14ac:dyDescent="0.2">
      <c r="S8526" s="28" t="s">
        <v>207</v>
      </c>
      <c r="T8526" s="5">
        <v>2014</v>
      </c>
      <c r="U8526" s="233">
        <v>41762</v>
      </c>
      <c r="V8526" s="233" t="str">
        <f t="shared" si="271"/>
        <v>0503</v>
      </c>
      <c r="W8526" s="4">
        <f t="shared" si="272"/>
        <v>2014</v>
      </c>
    </row>
    <row r="8527" spans="19:23" x14ac:dyDescent="0.2">
      <c r="S8527" s="28" t="s">
        <v>208</v>
      </c>
      <c r="T8527" s="5">
        <v>2014</v>
      </c>
      <c r="U8527" s="233">
        <v>41763</v>
      </c>
      <c r="V8527" s="233" t="str">
        <f t="shared" si="271"/>
        <v>0504</v>
      </c>
      <c r="W8527" s="4">
        <f t="shared" si="272"/>
        <v>2014</v>
      </c>
    </row>
    <row r="8528" spans="19:23" x14ac:dyDescent="0.2">
      <c r="S8528" s="28" t="s">
        <v>209</v>
      </c>
      <c r="T8528" s="5">
        <v>2014</v>
      </c>
      <c r="U8528" s="233">
        <v>41764</v>
      </c>
      <c r="V8528" s="233" t="str">
        <f t="shared" si="271"/>
        <v>0505</v>
      </c>
      <c r="W8528" s="4">
        <f t="shared" si="272"/>
        <v>2014</v>
      </c>
    </row>
    <row r="8529" spans="19:23" x14ac:dyDescent="0.2">
      <c r="S8529" s="28" t="s">
        <v>210</v>
      </c>
      <c r="T8529" s="5">
        <v>2014</v>
      </c>
      <c r="U8529" s="233">
        <v>41765</v>
      </c>
      <c r="V8529" s="233" t="str">
        <f t="shared" si="271"/>
        <v>0506</v>
      </c>
      <c r="W8529" s="4">
        <f t="shared" si="272"/>
        <v>2014</v>
      </c>
    </row>
    <row r="8530" spans="19:23" x14ac:dyDescent="0.2">
      <c r="S8530" s="28" t="s">
        <v>211</v>
      </c>
      <c r="T8530" s="5">
        <v>2014</v>
      </c>
      <c r="U8530" s="233">
        <v>41766</v>
      </c>
      <c r="V8530" s="233" t="str">
        <f t="shared" si="271"/>
        <v>0507</v>
      </c>
      <c r="W8530" s="4">
        <f t="shared" si="272"/>
        <v>2014</v>
      </c>
    </row>
    <row r="8531" spans="19:23" x14ac:dyDescent="0.2">
      <c r="S8531" s="28" t="s">
        <v>212</v>
      </c>
      <c r="T8531" s="5">
        <v>2014</v>
      </c>
      <c r="U8531" s="233">
        <v>41767</v>
      </c>
      <c r="V8531" s="233" t="str">
        <f t="shared" si="271"/>
        <v>0508</v>
      </c>
      <c r="W8531" s="4">
        <f t="shared" si="272"/>
        <v>2014</v>
      </c>
    </row>
    <row r="8532" spans="19:23" x14ac:dyDescent="0.2">
      <c r="S8532" s="28" t="s">
        <v>213</v>
      </c>
      <c r="T8532" s="5">
        <v>2014</v>
      </c>
      <c r="U8532" s="233">
        <v>41768</v>
      </c>
      <c r="V8532" s="233" t="str">
        <f t="shared" si="271"/>
        <v>0509</v>
      </c>
      <c r="W8532" s="4">
        <f t="shared" si="272"/>
        <v>2014</v>
      </c>
    </row>
    <row r="8533" spans="19:23" x14ac:dyDescent="0.2">
      <c r="S8533" s="28" t="s">
        <v>214</v>
      </c>
      <c r="T8533" s="5">
        <v>2014</v>
      </c>
      <c r="U8533" s="233">
        <v>41769</v>
      </c>
      <c r="V8533" s="233" t="str">
        <f t="shared" si="271"/>
        <v>0510</v>
      </c>
      <c r="W8533" s="4">
        <f t="shared" si="272"/>
        <v>2014</v>
      </c>
    </row>
    <row r="8534" spans="19:23" x14ac:dyDescent="0.2">
      <c r="S8534" s="28" t="s">
        <v>215</v>
      </c>
      <c r="T8534" s="5">
        <v>2014</v>
      </c>
      <c r="U8534" s="233">
        <v>41770</v>
      </c>
      <c r="V8534" s="233" t="str">
        <f t="shared" si="271"/>
        <v>0511</v>
      </c>
      <c r="W8534" s="4">
        <f t="shared" si="272"/>
        <v>2014</v>
      </c>
    </row>
    <row r="8535" spans="19:23" x14ac:dyDescent="0.2">
      <c r="S8535" s="28" t="s">
        <v>216</v>
      </c>
      <c r="T8535" s="5">
        <v>2014</v>
      </c>
      <c r="U8535" s="233">
        <v>41771</v>
      </c>
      <c r="V8535" s="233" t="str">
        <f t="shared" si="271"/>
        <v>0512</v>
      </c>
      <c r="W8535" s="4">
        <f t="shared" si="272"/>
        <v>2014</v>
      </c>
    </row>
    <row r="8536" spans="19:23" x14ac:dyDescent="0.2">
      <c r="S8536" s="28" t="s">
        <v>217</v>
      </c>
      <c r="T8536" s="5">
        <v>2014</v>
      </c>
      <c r="U8536" s="233">
        <v>41772</v>
      </c>
      <c r="V8536" s="233" t="str">
        <f t="shared" si="271"/>
        <v>0513</v>
      </c>
      <c r="W8536" s="4">
        <f t="shared" si="272"/>
        <v>2014</v>
      </c>
    </row>
    <row r="8537" spans="19:23" x14ac:dyDescent="0.2">
      <c r="S8537" s="28" t="s">
        <v>218</v>
      </c>
      <c r="T8537" s="5">
        <v>2014</v>
      </c>
      <c r="U8537" s="233">
        <v>41773</v>
      </c>
      <c r="V8537" s="233" t="str">
        <f t="shared" si="271"/>
        <v>0514</v>
      </c>
      <c r="W8537" s="4">
        <f t="shared" si="272"/>
        <v>2014</v>
      </c>
    </row>
    <row r="8538" spans="19:23" x14ac:dyDescent="0.2">
      <c r="S8538" s="28" t="s">
        <v>219</v>
      </c>
      <c r="T8538" s="5">
        <v>2014</v>
      </c>
      <c r="U8538" s="233">
        <v>41774</v>
      </c>
      <c r="V8538" s="233" t="str">
        <f t="shared" si="271"/>
        <v>0515</v>
      </c>
      <c r="W8538" s="4">
        <f t="shared" si="272"/>
        <v>2014</v>
      </c>
    </row>
    <row r="8539" spans="19:23" x14ac:dyDescent="0.2">
      <c r="S8539" s="28" t="s">
        <v>220</v>
      </c>
      <c r="T8539" s="5">
        <v>2014</v>
      </c>
      <c r="U8539" s="233">
        <v>41775</v>
      </c>
      <c r="V8539" s="233" t="str">
        <f t="shared" si="271"/>
        <v>0516</v>
      </c>
      <c r="W8539" s="4">
        <f t="shared" si="272"/>
        <v>2014</v>
      </c>
    </row>
    <row r="8540" spans="19:23" x14ac:dyDescent="0.2">
      <c r="S8540" s="28" t="s">
        <v>221</v>
      </c>
      <c r="T8540" s="5">
        <v>2014</v>
      </c>
      <c r="U8540" s="233">
        <v>41776</v>
      </c>
      <c r="V8540" s="233" t="str">
        <f t="shared" si="271"/>
        <v>0517</v>
      </c>
      <c r="W8540" s="4">
        <f t="shared" si="272"/>
        <v>2014</v>
      </c>
    </row>
    <row r="8541" spans="19:23" x14ac:dyDescent="0.2">
      <c r="S8541" s="28" t="s">
        <v>222</v>
      </c>
      <c r="T8541" s="5">
        <v>2014</v>
      </c>
      <c r="U8541" s="233">
        <v>41777</v>
      </c>
      <c r="V8541" s="233" t="str">
        <f t="shared" si="271"/>
        <v>0518</v>
      </c>
      <c r="W8541" s="4">
        <f t="shared" si="272"/>
        <v>2014</v>
      </c>
    </row>
    <row r="8542" spans="19:23" x14ac:dyDescent="0.2">
      <c r="S8542" s="28" t="s">
        <v>223</v>
      </c>
      <c r="T8542" s="5">
        <v>2014</v>
      </c>
      <c r="U8542" s="233">
        <v>41778</v>
      </c>
      <c r="V8542" s="233" t="str">
        <f t="shared" si="271"/>
        <v>0519</v>
      </c>
      <c r="W8542" s="4">
        <f t="shared" si="272"/>
        <v>2014</v>
      </c>
    </row>
    <row r="8543" spans="19:23" x14ac:dyDescent="0.2">
      <c r="S8543" s="28" t="s">
        <v>224</v>
      </c>
      <c r="T8543" s="5">
        <v>2014</v>
      </c>
      <c r="U8543" s="233">
        <v>41779</v>
      </c>
      <c r="V8543" s="233" t="str">
        <f t="shared" si="271"/>
        <v>0520</v>
      </c>
      <c r="W8543" s="4">
        <f t="shared" si="272"/>
        <v>2014</v>
      </c>
    </row>
    <row r="8544" spans="19:23" x14ac:dyDescent="0.2">
      <c r="S8544" s="28" t="s">
        <v>225</v>
      </c>
      <c r="T8544" s="5">
        <v>2014</v>
      </c>
      <c r="U8544" s="233">
        <v>41780</v>
      </c>
      <c r="V8544" s="233" t="str">
        <f t="shared" si="271"/>
        <v>0521</v>
      </c>
      <c r="W8544" s="4">
        <f t="shared" si="272"/>
        <v>2014</v>
      </c>
    </row>
    <row r="8545" spans="19:23" x14ac:dyDescent="0.2">
      <c r="S8545" s="28" t="s">
        <v>226</v>
      </c>
      <c r="T8545" s="5">
        <v>2014</v>
      </c>
      <c r="U8545" s="233">
        <v>41781</v>
      </c>
      <c r="V8545" s="233" t="str">
        <f t="shared" si="271"/>
        <v>0522</v>
      </c>
      <c r="W8545" s="4">
        <f t="shared" si="272"/>
        <v>2014</v>
      </c>
    </row>
    <row r="8546" spans="19:23" x14ac:dyDescent="0.2">
      <c r="S8546" s="28" t="s">
        <v>227</v>
      </c>
      <c r="T8546" s="5">
        <v>2014</v>
      </c>
      <c r="U8546" s="233">
        <v>41782</v>
      </c>
      <c r="V8546" s="233" t="str">
        <f t="shared" si="271"/>
        <v>0523</v>
      </c>
      <c r="W8546" s="4">
        <f t="shared" si="272"/>
        <v>2014</v>
      </c>
    </row>
    <row r="8547" spans="19:23" x14ac:dyDescent="0.2">
      <c r="S8547" s="28" t="s">
        <v>228</v>
      </c>
      <c r="T8547" s="5">
        <v>2014</v>
      </c>
      <c r="U8547" s="233">
        <v>41783</v>
      </c>
      <c r="V8547" s="233" t="str">
        <f t="shared" si="271"/>
        <v>0524</v>
      </c>
      <c r="W8547" s="4">
        <f t="shared" si="272"/>
        <v>2014</v>
      </c>
    </row>
    <row r="8548" spans="19:23" x14ac:dyDescent="0.2">
      <c r="S8548" s="28" t="s">
        <v>229</v>
      </c>
      <c r="T8548" s="5">
        <v>2014</v>
      </c>
      <c r="U8548" s="233">
        <v>41784</v>
      </c>
      <c r="V8548" s="233" t="str">
        <f t="shared" si="271"/>
        <v>0525</v>
      </c>
      <c r="W8548" s="4">
        <f t="shared" si="272"/>
        <v>2014</v>
      </c>
    </row>
    <row r="8549" spans="19:23" x14ac:dyDescent="0.2">
      <c r="S8549" s="28" t="s">
        <v>230</v>
      </c>
      <c r="T8549" s="5">
        <v>2014</v>
      </c>
      <c r="U8549" s="233">
        <v>41785</v>
      </c>
      <c r="V8549" s="233" t="str">
        <f t="shared" si="271"/>
        <v>0526</v>
      </c>
      <c r="W8549" s="4">
        <f t="shared" si="272"/>
        <v>2014</v>
      </c>
    </row>
    <row r="8550" spans="19:23" x14ac:dyDescent="0.2">
      <c r="S8550" s="28" t="s">
        <v>231</v>
      </c>
      <c r="T8550" s="5">
        <v>2014</v>
      </c>
      <c r="U8550" s="233">
        <v>41786</v>
      </c>
      <c r="V8550" s="233" t="str">
        <f t="shared" si="271"/>
        <v>0527</v>
      </c>
      <c r="W8550" s="4">
        <f t="shared" si="272"/>
        <v>2014</v>
      </c>
    </row>
    <row r="8551" spans="19:23" x14ac:dyDescent="0.2">
      <c r="S8551" s="28" t="s">
        <v>232</v>
      </c>
      <c r="T8551" s="5">
        <v>2014</v>
      </c>
      <c r="U8551" s="233">
        <v>41787</v>
      </c>
      <c r="V8551" s="233" t="str">
        <f t="shared" si="271"/>
        <v>0528</v>
      </c>
      <c r="W8551" s="4">
        <f t="shared" si="272"/>
        <v>2014</v>
      </c>
    </row>
    <row r="8552" spans="19:23" x14ac:dyDescent="0.2">
      <c r="S8552" s="28" t="s">
        <v>233</v>
      </c>
      <c r="T8552" s="5">
        <v>2014</v>
      </c>
      <c r="U8552" s="233">
        <v>41788</v>
      </c>
      <c r="V8552" s="233" t="str">
        <f t="shared" si="271"/>
        <v>0529</v>
      </c>
      <c r="W8552" s="4">
        <f t="shared" si="272"/>
        <v>2014</v>
      </c>
    </row>
    <row r="8553" spans="19:23" x14ac:dyDescent="0.2">
      <c r="S8553" s="28" t="s">
        <v>234</v>
      </c>
      <c r="T8553" s="5">
        <v>2014</v>
      </c>
      <c r="U8553" s="233">
        <v>41789</v>
      </c>
      <c r="V8553" s="233" t="str">
        <f t="shared" si="271"/>
        <v>0530</v>
      </c>
      <c r="W8553" s="4">
        <f t="shared" si="272"/>
        <v>2014</v>
      </c>
    </row>
    <row r="8554" spans="19:23" x14ac:dyDescent="0.2">
      <c r="S8554" s="28" t="s">
        <v>235</v>
      </c>
      <c r="T8554" s="5">
        <v>2014</v>
      </c>
      <c r="U8554" s="233">
        <v>41790</v>
      </c>
      <c r="V8554" s="233" t="str">
        <f t="shared" si="271"/>
        <v>0531</v>
      </c>
      <c r="W8554" s="4">
        <f t="shared" si="272"/>
        <v>2014</v>
      </c>
    </row>
    <row r="8555" spans="19:23" x14ac:dyDescent="0.2">
      <c r="S8555" s="28" t="s">
        <v>236</v>
      </c>
      <c r="T8555" s="5">
        <v>2014</v>
      </c>
      <c r="U8555" s="233">
        <v>41791</v>
      </c>
      <c r="V8555" s="233" t="str">
        <f t="shared" si="271"/>
        <v>0601</v>
      </c>
      <c r="W8555" s="4">
        <f t="shared" si="272"/>
        <v>2014</v>
      </c>
    </row>
    <row r="8556" spans="19:23" x14ac:dyDescent="0.2">
      <c r="S8556" s="28" t="s">
        <v>237</v>
      </c>
      <c r="T8556" s="5">
        <v>2014</v>
      </c>
      <c r="U8556" s="233">
        <v>41792</v>
      </c>
      <c r="V8556" s="233" t="str">
        <f t="shared" si="271"/>
        <v>0602</v>
      </c>
      <c r="W8556" s="4">
        <f t="shared" si="272"/>
        <v>2014</v>
      </c>
    </row>
    <row r="8557" spans="19:23" x14ac:dyDescent="0.2">
      <c r="S8557" s="28" t="s">
        <v>238</v>
      </c>
      <c r="T8557" s="5">
        <v>2014</v>
      </c>
      <c r="U8557" s="233">
        <v>41793</v>
      </c>
      <c r="V8557" s="233" t="str">
        <f t="shared" si="271"/>
        <v>0603</v>
      </c>
      <c r="W8557" s="4">
        <f t="shared" si="272"/>
        <v>2014</v>
      </c>
    </row>
    <row r="8558" spans="19:23" x14ac:dyDescent="0.2">
      <c r="S8558" s="28" t="s">
        <v>239</v>
      </c>
      <c r="T8558" s="5">
        <v>2014</v>
      </c>
      <c r="U8558" s="233">
        <v>41794</v>
      </c>
      <c r="V8558" s="233" t="str">
        <f t="shared" si="271"/>
        <v>0604</v>
      </c>
      <c r="W8558" s="4">
        <f t="shared" si="272"/>
        <v>2014</v>
      </c>
    </row>
    <row r="8559" spans="19:23" x14ac:dyDescent="0.2">
      <c r="S8559" s="28" t="s">
        <v>240</v>
      </c>
      <c r="T8559" s="5">
        <v>2014</v>
      </c>
      <c r="U8559" s="233">
        <v>41795</v>
      </c>
      <c r="V8559" s="233" t="str">
        <f t="shared" si="271"/>
        <v>0605</v>
      </c>
      <c r="W8559" s="4">
        <f t="shared" si="272"/>
        <v>2014</v>
      </c>
    </row>
    <row r="8560" spans="19:23" x14ac:dyDescent="0.2">
      <c r="S8560" s="28" t="s">
        <v>241</v>
      </c>
      <c r="T8560" s="5">
        <v>2014</v>
      </c>
      <c r="U8560" s="233">
        <v>41796</v>
      </c>
      <c r="V8560" s="233" t="str">
        <f t="shared" si="271"/>
        <v>0606</v>
      </c>
      <c r="W8560" s="4">
        <f t="shared" si="272"/>
        <v>2014</v>
      </c>
    </row>
    <row r="8561" spans="19:23" x14ac:dyDescent="0.2">
      <c r="S8561" s="28" t="s">
        <v>242</v>
      </c>
      <c r="T8561" s="5">
        <v>2014</v>
      </c>
      <c r="U8561" s="233">
        <v>41797</v>
      </c>
      <c r="V8561" s="233" t="str">
        <f t="shared" si="271"/>
        <v>0607</v>
      </c>
      <c r="W8561" s="4">
        <f t="shared" si="272"/>
        <v>2014</v>
      </c>
    </row>
    <row r="8562" spans="19:23" x14ac:dyDescent="0.2">
      <c r="S8562" s="28" t="s">
        <v>243</v>
      </c>
      <c r="T8562" s="5">
        <v>2014</v>
      </c>
      <c r="U8562" s="233">
        <v>41798</v>
      </c>
      <c r="V8562" s="233" t="str">
        <f t="shared" si="271"/>
        <v>0608</v>
      </c>
      <c r="W8562" s="4">
        <f t="shared" si="272"/>
        <v>2014</v>
      </c>
    </row>
    <row r="8563" spans="19:23" x14ac:dyDescent="0.2">
      <c r="S8563" s="28" t="s">
        <v>244</v>
      </c>
      <c r="T8563" s="5">
        <v>2014</v>
      </c>
      <c r="U8563" s="233">
        <v>41799</v>
      </c>
      <c r="V8563" s="233" t="str">
        <f t="shared" si="271"/>
        <v>0609</v>
      </c>
      <c r="W8563" s="4">
        <f t="shared" si="272"/>
        <v>2014</v>
      </c>
    </row>
    <row r="8564" spans="19:23" x14ac:dyDescent="0.2">
      <c r="S8564" s="28" t="s">
        <v>245</v>
      </c>
      <c r="T8564" s="5">
        <v>2014</v>
      </c>
      <c r="U8564" s="233">
        <v>41800</v>
      </c>
      <c r="V8564" s="233" t="str">
        <f t="shared" si="271"/>
        <v>0610</v>
      </c>
      <c r="W8564" s="4">
        <f t="shared" si="272"/>
        <v>2014</v>
      </c>
    </row>
    <row r="8565" spans="19:23" x14ac:dyDescent="0.2">
      <c r="S8565" s="28" t="s">
        <v>246</v>
      </c>
      <c r="T8565" s="5">
        <v>2014</v>
      </c>
      <c r="U8565" s="233">
        <v>41801</v>
      </c>
      <c r="V8565" s="233" t="str">
        <f t="shared" si="271"/>
        <v>0611</v>
      </c>
      <c r="W8565" s="4">
        <f t="shared" si="272"/>
        <v>2014</v>
      </c>
    </row>
    <row r="8566" spans="19:23" x14ac:dyDescent="0.2">
      <c r="S8566" s="28" t="s">
        <v>247</v>
      </c>
      <c r="T8566" s="5">
        <v>2014</v>
      </c>
      <c r="U8566" s="233">
        <v>41802</v>
      </c>
      <c r="V8566" s="233" t="str">
        <f t="shared" si="271"/>
        <v>0612</v>
      </c>
      <c r="W8566" s="4">
        <f t="shared" si="272"/>
        <v>2014</v>
      </c>
    </row>
    <row r="8567" spans="19:23" x14ac:dyDescent="0.2">
      <c r="S8567" s="28" t="s">
        <v>248</v>
      </c>
      <c r="T8567" s="5">
        <v>2014</v>
      </c>
      <c r="U8567" s="233">
        <v>41803</v>
      </c>
      <c r="V8567" s="233" t="str">
        <f t="shared" si="271"/>
        <v>0613</v>
      </c>
      <c r="W8567" s="4">
        <f t="shared" si="272"/>
        <v>2014</v>
      </c>
    </row>
    <row r="8568" spans="19:23" x14ac:dyDescent="0.2">
      <c r="S8568" s="28" t="s">
        <v>249</v>
      </c>
      <c r="T8568" s="5">
        <v>2014</v>
      </c>
      <c r="U8568" s="233">
        <v>41804</v>
      </c>
      <c r="V8568" s="233" t="str">
        <f t="shared" si="271"/>
        <v>0614</v>
      </c>
      <c r="W8568" s="4">
        <f t="shared" si="272"/>
        <v>2014</v>
      </c>
    </row>
    <row r="8569" spans="19:23" x14ac:dyDescent="0.2">
      <c r="S8569" s="28" t="s">
        <v>250</v>
      </c>
      <c r="T8569" s="5">
        <v>2014</v>
      </c>
      <c r="U8569" s="233">
        <v>41805</v>
      </c>
      <c r="V8569" s="233" t="str">
        <f t="shared" si="271"/>
        <v>0615</v>
      </c>
      <c r="W8569" s="4">
        <f t="shared" si="272"/>
        <v>2014</v>
      </c>
    </row>
    <row r="8570" spans="19:23" x14ac:dyDescent="0.2">
      <c r="S8570" s="28" t="s">
        <v>251</v>
      </c>
      <c r="T8570" s="5">
        <v>2014</v>
      </c>
      <c r="U8570" s="233">
        <v>41806</v>
      </c>
      <c r="V8570" s="233" t="str">
        <f t="shared" si="271"/>
        <v>0616</v>
      </c>
      <c r="W8570" s="4">
        <f t="shared" si="272"/>
        <v>2014</v>
      </c>
    </row>
    <row r="8571" spans="19:23" x14ac:dyDescent="0.2">
      <c r="S8571" s="28" t="s">
        <v>252</v>
      </c>
      <c r="T8571" s="5">
        <v>2014</v>
      </c>
      <c r="U8571" s="233">
        <v>41807</v>
      </c>
      <c r="V8571" s="233" t="str">
        <f t="shared" si="271"/>
        <v>0617</v>
      </c>
      <c r="W8571" s="4">
        <f t="shared" si="272"/>
        <v>2014</v>
      </c>
    </row>
    <row r="8572" spans="19:23" x14ac:dyDescent="0.2">
      <c r="S8572" s="28" t="s">
        <v>253</v>
      </c>
      <c r="T8572" s="5">
        <v>2014</v>
      </c>
      <c r="U8572" s="233">
        <v>41808</v>
      </c>
      <c r="V8572" s="233" t="str">
        <f t="shared" si="271"/>
        <v>0618</v>
      </c>
      <c r="W8572" s="4">
        <f t="shared" si="272"/>
        <v>2014</v>
      </c>
    </row>
    <row r="8573" spans="19:23" x14ac:dyDescent="0.2">
      <c r="S8573" s="28" t="s">
        <v>254</v>
      </c>
      <c r="T8573" s="5">
        <v>2014</v>
      </c>
      <c r="U8573" s="233">
        <v>41809</v>
      </c>
      <c r="V8573" s="233" t="str">
        <f t="shared" si="271"/>
        <v>0619</v>
      </c>
      <c r="W8573" s="4">
        <f t="shared" si="272"/>
        <v>2014</v>
      </c>
    </row>
    <row r="8574" spans="19:23" x14ac:dyDescent="0.2">
      <c r="S8574" s="28" t="s">
        <v>255</v>
      </c>
      <c r="T8574" s="5">
        <v>2014</v>
      </c>
      <c r="U8574" s="233">
        <v>41810</v>
      </c>
      <c r="V8574" s="233" t="str">
        <f t="shared" si="271"/>
        <v>0620</v>
      </c>
      <c r="W8574" s="4">
        <f t="shared" si="272"/>
        <v>2014</v>
      </c>
    </row>
    <row r="8575" spans="19:23" x14ac:dyDescent="0.2">
      <c r="S8575" s="28" t="s">
        <v>256</v>
      </c>
      <c r="T8575" s="5">
        <v>2014</v>
      </c>
      <c r="U8575" s="233">
        <v>41811</v>
      </c>
      <c r="V8575" s="233" t="str">
        <f t="shared" si="271"/>
        <v>0621</v>
      </c>
      <c r="W8575" s="4">
        <f t="shared" si="272"/>
        <v>2014</v>
      </c>
    </row>
    <row r="8576" spans="19:23" x14ac:dyDescent="0.2">
      <c r="S8576" s="28" t="s">
        <v>257</v>
      </c>
      <c r="T8576" s="5">
        <v>2014</v>
      </c>
      <c r="U8576" s="233">
        <v>41812</v>
      </c>
      <c r="V8576" s="233" t="str">
        <f t="shared" si="271"/>
        <v>0622</v>
      </c>
      <c r="W8576" s="4">
        <f t="shared" si="272"/>
        <v>2014</v>
      </c>
    </row>
    <row r="8577" spans="19:23" x14ac:dyDescent="0.2">
      <c r="S8577" s="28" t="s">
        <v>258</v>
      </c>
      <c r="T8577" s="5">
        <v>2014</v>
      </c>
      <c r="U8577" s="233">
        <v>41813</v>
      </c>
      <c r="V8577" s="233" t="str">
        <f t="shared" si="271"/>
        <v>0623</v>
      </c>
      <c r="W8577" s="4">
        <f t="shared" si="272"/>
        <v>2014</v>
      </c>
    </row>
    <row r="8578" spans="19:23" x14ac:dyDescent="0.2">
      <c r="S8578" s="28" t="s">
        <v>259</v>
      </c>
      <c r="T8578" s="5">
        <v>2014</v>
      </c>
      <c r="U8578" s="233">
        <v>41814</v>
      </c>
      <c r="V8578" s="233" t="str">
        <f t="shared" si="271"/>
        <v>0624</v>
      </c>
      <c r="W8578" s="4">
        <f t="shared" si="272"/>
        <v>2014</v>
      </c>
    </row>
    <row r="8579" spans="19:23" x14ac:dyDescent="0.2">
      <c r="S8579" s="28" t="s">
        <v>260</v>
      </c>
      <c r="T8579" s="5">
        <v>2014</v>
      </c>
      <c r="U8579" s="233">
        <v>41815</v>
      </c>
      <c r="V8579" s="233" t="str">
        <f t="shared" si="271"/>
        <v>0625</v>
      </c>
      <c r="W8579" s="4">
        <f t="shared" si="272"/>
        <v>2014</v>
      </c>
    </row>
    <row r="8580" spans="19:23" x14ac:dyDescent="0.2">
      <c r="S8580" s="28" t="s">
        <v>261</v>
      </c>
      <c r="T8580" s="5">
        <v>2014</v>
      </c>
      <c r="U8580" s="233">
        <v>41816</v>
      </c>
      <c r="V8580" s="233" t="str">
        <f t="shared" ref="V8580:V8643" si="273">TEXT(MONTH(U8580),"00") &amp;TEXT(DAY(U8580),"00")</f>
        <v>0626</v>
      </c>
      <c r="W8580" s="4">
        <f t="shared" ref="W8580:W8643" si="274">YEAR(U8580)</f>
        <v>2014</v>
      </c>
    </row>
    <row r="8581" spans="19:23" x14ac:dyDescent="0.2">
      <c r="S8581" s="28" t="s">
        <v>262</v>
      </c>
      <c r="T8581" s="5">
        <v>2014</v>
      </c>
      <c r="U8581" s="233">
        <v>41817</v>
      </c>
      <c r="V8581" s="233" t="str">
        <f t="shared" si="273"/>
        <v>0627</v>
      </c>
      <c r="W8581" s="4">
        <f t="shared" si="274"/>
        <v>2014</v>
      </c>
    </row>
    <row r="8582" spans="19:23" x14ac:dyDescent="0.2">
      <c r="S8582" s="28" t="s">
        <v>263</v>
      </c>
      <c r="T8582" s="5">
        <v>2014</v>
      </c>
      <c r="U8582" s="233">
        <v>41818</v>
      </c>
      <c r="V8582" s="233" t="str">
        <f t="shared" si="273"/>
        <v>0628</v>
      </c>
      <c r="W8582" s="4">
        <f t="shared" si="274"/>
        <v>2014</v>
      </c>
    </row>
    <row r="8583" spans="19:23" x14ac:dyDescent="0.2">
      <c r="S8583" s="28" t="s">
        <v>264</v>
      </c>
      <c r="T8583" s="5">
        <v>2014</v>
      </c>
      <c r="U8583" s="233">
        <v>41819</v>
      </c>
      <c r="V8583" s="233" t="str">
        <f t="shared" si="273"/>
        <v>0629</v>
      </c>
      <c r="W8583" s="4">
        <f t="shared" si="274"/>
        <v>2014</v>
      </c>
    </row>
    <row r="8584" spans="19:23" x14ac:dyDescent="0.2">
      <c r="S8584" s="28" t="s">
        <v>265</v>
      </c>
      <c r="T8584" s="5">
        <v>2014</v>
      </c>
      <c r="U8584" s="233">
        <v>41820</v>
      </c>
      <c r="V8584" s="233" t="str">
        <f t="shared" si="273"/>
        <v>0630</v>
      </c>
      <c r="W8584" s="4">
        <f t="shared" si="274"/>
        <v>2014</v>
      </c>
    </row>
    <row r="8585" spans="19:23" x14ac:dyDescent="0.2">
      <c r="S8585" s="28" t="s">
        <v>266</v>
      </c>
      <c r="T8585" s="5">
        <v>2014</v>
      </c>
      <c r="U8585" s="233">
        <v>41821</v>
      </c>
      <c r="V8585" s="233" t="str">
        <f t="shared" si="273"/>
        <v>0701</v>
      </c>
      <c r="W8585" s="4">
        <f t="shared" si="274"/>
        <v>2014</v>
      </c>
    </row>
    <row r="8586" spans="19:23" x14ac:dyDescent="0.2">
      <c r="S8586" s="28" t="s">
        <v>267</v>
      </c>
      <c r="T8586" s="5">
        <v>2014</v>
      </c>
      <c r="U8586" s="233">
        <v>41822</v>
      </c>
      <c r="V8586" s="233" t="str">
        <f t="shared" si="273"/>
        <v>0702</v>
      </c>
      <c r="W8586" s="4">
        <f t="shared" si="274"/>
        <v>2014</v>
      </c>
    </row>
    <row r="8587" spans="19:23" x14ac:dyDescent="0.2">
      <c r="S8587" s="28" t="s">
        <v>268</v>
      </c>
      <c r="T8587" s="5">
        <v>2014</v>
      </c>
      <c r="U8587" s="233">
        <v>41823</v>
      </c>
      <c r="V8587" s="233" t="str">
        <f t="shared" si="273"/>
        <v>0703</v>
      </c>
      <c r="W8587" s="4">
        <f t="shared" si="274"/>
        <v>2014</v>
      </c>
    </row>
    <row r="8588" spans="19:23" x14ac:dyDescent="0.2">
      <c r="S8588" s="28" t="s">
        <v>269</v>
      </c>
      <c r="T8588" s="5">
        <v>2014</v>
      </c>
      <c r="U8588" s="233">
        <v>41824</v>
      </c>
      <c r="V8588" s="233" t="str">
        <f t="shared" si="273"/>
        <v>0704</v>
      </c>
      <c r="W8588" s="4">
        <f t="shared" si="274"/>
        <v>2014</v>
      </c>
    </row>
    <row r="8589" spans="19:23" x14ac:dyDescent="0.2">
      <c r="S8589" s="28" t="s">
        <v>270</v>
      </c>
      <c r="T8589" s="5">
        <v>2014</v>
      </c>
      <c r="U8589" s="233">
        <v>41825</v>
      </c>
      <c r="V8589" s="233" t="str">
        <f t="shared" si="273"/>
        <v>0705</v>
      </c>
      <c r="W8589" s="4">
        <f t="shared" si="274"/>
        <v>2014</v>
      </c>
    </row>
    <row r="8590" spans="19:23" x14ac:dyDescent="0.2">
      <c r="S8590" s="28" t="s">
        <v>271</v>
      </c>
      <c r="T8590" s="5">
        <v>2014</v>
      </c>
      <c r="U8590" s="233">
        <v>41826</v>
      </c>
      <c r="V8590" s="233" t="str">
        <f t="shared" si="273"/>
        <v>0706</v>
      </c>
      <c r="W8590" s="4">
        <f t="shared" si="274"/>
        <v>2014</v>
      </c>
    </row>
    <row r="8591" spans="19:23" x14ac:dyDescent="0.2">
      <c r="S8591" s="28" t="s">
        <v>272</v>
      </c>
      <c r="T8591" s="5">
        <v>2014</v>
      </c>
      <c r="U8591" s="233">
        <v>41827</v>
      </c>
      <c r="V8591" s="233" t="str">
        <f t="shared" si="273"/>
        <v>0707</v>
      </c>
      <c r="W8591" s="4">
        <f t="shared" si="274"/>
        <v>2014</v>
      </c>
    </row>
    <row r="8592" spans="19:23" x14ac:dyDescent="0.2">
      <c r="S8592" s="28" t="s">
        <v>273</v>
      </c>
      <c r="T8592" s="5">
        <v>2014</v>
      </c>
      <c r="U8592" s="233">
        <v>41828</v>
      </c>
      <c r="V8592" s="233" t="str">
        <f t="shared" si="273"/>
        <v>0708</v>
      </c>
      <c r="W8592" s="4">
        <f t="shared" si="274"/>
        <v>2014</v>
      </c>
    </row>
    <row r="8593" spans="19:23" x14ac:dyDescent="0.2">
      <c r="S8593" s="28" t="s">
        <v>274</v>
      </c>
      <c r="T8593" s="5">
        <v>2014</v>
      </c>
      <c r="U8593" s="233">
        <v>41829</v>
      </c>
      <c r="V8593" s="233" t="str">
        <f t="shared" si="273"/>
        <v>0709</v>
      </c>
      <c r="W8593" s="4">
        <f t="shared" si="274"/>
        <v>2014</v>
      </c>
    </row>
    <row r="8594" spans="19:23" x14ac:dyDescent="0.2">
      <c r="S8594" s="28" t="s">
        <v>275</v>
      </c>
      <c r="T8594" s="5">
        <v>2014</v>
      </c>
      <c r="U8594" s="233">
        <v>41830</v>
      </c>
      <c r="V8594" s="233" t="str">
        <f t="shared" si="273"/>
        <v>0710</v>
      </c>
      <c r="W8594" s="4">
        <f t="shared" si="274"/>
        <v>2014</v>
      </c>
    </row>
    <row r="8595" spans="19:23" x14ac:dyDescent="0.2">
      <c r="S8595" s="28" t="s">
        <v>276</v>
      </c>
      <c r="T8595" s="5">
        <v>2014</v>
      </c>
      <c r="U8595" s="233">
        <v>41831</v>
      </c>
      <c r="V8595" s="233" t="str">
        <f t="shared" si="273"/>
        <v>0711</v>
      </c>
      <c r="W8595" s="4">
        <f t="shared" si="274"/>
        <v>2014</v>
      </c>
    </row>
    <row r="8596" spans="19:23" x14ac:dyDescent="0.2">
      <c r="S8596" s="28" t="s">
        <v>277</v>
      </c>
      <c r="T8596" s="5">
        <v>2014</v>
      </c>
      <c r="U8596" s="233">
        <v>41832</v>
      </c>
      <c r="V8596" s="233" t="str">
        <f t="shared" si="273"/>
        <v>0712</v>
      </c>
      <c r="W8596" s="4">
        <f t="shared" si="274"/>
        <v>2014</v>
      </c>
    </row>
    <row r="8597" spans="19:23" x14ac:dyDescent="0.2">
      <c r="S8597" s="28" t="s">
        <v>278</v>
      </c>
      <c r="T8597" s="5">
        <v>2014</v>
      </c>
      <c r="U8597" s="233">
        <v>41833</v>
      </c>
      <c r="V8597" s="233" t="str">
        <f t="shared" si="273"/>
        <v>0713</v>
      </c>
      <c r="W8597" s="4">
        <f t="shared" si="274"/>
        <v>2014</v>
      </c>
    </row>
    <row r="8598" spans="19:23" x14ac:dyDescent="0.2">
      <c r="S8598" s="28" t="s">
        <v>279</v>
      </c>
      <c r="T8598" s="5">
        <v>2014</v>
      </c>
      <c r="U8598" s="233">
        <v>41834</v>
      </c>
      <c r="V8598" s="233" t="str">
        <f t="shared" si="273"/>
        <v>0714</v>
      </c>
      <c r="W8598" s="4">
        <f t="shared" si="274"/>
        <v>2014</v>
      </c>
    </row>
    <row r="8599" spans="19:23" x14ac:dyDescent="0.2">
      <c r="S8599" s="28" t="s">
        <v>280</v>
      </c>
      <c r="T8599" s="5">
        <v>2014</v>
      </c>
      <c r="U8599" s="233">
        <v>41835</v>
      </c>
      <c r="V8599" s="233" t="str">
        <f t="shared" si="273"/>
        <v>0715</v>
      </c>
      <c r="W8599" s="4">
        <f t="shared" si="274"/>
        <v>2014</v>
      </c>
    </row>
    <row r="8600" spans="19:23" x14ac:dyDescent="0.2">
      <c r="S8600" s="28" t="s">
        <v>281</v>
      </c>
      <c r="T8600" s="5">
        <v>2014</v>
      </c>
      <c r="U8600" s="233">
        <v>41836</v>
      </c>
      <c r="V8600" s="233" t="str">
        <f t="shared" si="273"/>
        <v>0716</v>
      </c>
      <c r="W8600" s="4">
        <f t="shared" si="274"/>
        <v>2014</v>
      </c>
    </row>
    <row r="8601" spans="19:23" x14ac:dyDescent="0.2">
      <c r="S8601" s="28" t="s">
        <v>282</v>
      </c>
      <c r="T8601" s="5">
        <v>2014</v>
      </c>
      <c r="U8601" s="233">
        <v>41837</v>
      </c>
      <c r="V8601" s="233" t="str">
        <f t="shared" si="273"/>
        <v>0717</v>
      </c>
      <c r="W8601" s="4">
        <f t="shared" si="274"/>
        <v>2014</v>
      </c>
    </row>
    <row r="8602" spans="19:23" x14ac:dyDescent="0.2">
      <c r="S8602" s="28" t="s">
        <v>283</v>
      </c>
      <c r="T8602" s="5">
        <v>2014</v>
      </c>
      <c r="U8602" s="233">
        <v>41838</v>
      </c>
      <c r="V8602" s="233" t="str">
        <f t="shared" si="273"/>
        <v>0718</v>
      </c>
      <c r="W8602" s="4">
        <f t="shared" si="274"/>
        <v>2014</v>
      </c>
    </row>
    <row r="8603" spans="19:23" x14ac:dyDescent="0.2">
      <c r="S8603" s="28" t="s">
        <v>284</v>
      </c>
      <c r="T8603" s="5">
        <v>2014</v>
      </c>
      <c r="U8603" s="233">
        <v>41839</v>
      </c>
      <c r="V8603" s="233" t="str">
        <f t="shared" si="273"/>
        <v>0719</v>
      </c>
      <c r="W8603" s="4">
        <f t="shared" si="274"/>
        <v>2014</v>
      </c>
    </row>
    <row r="8604" spans="19:23" x14ac:dyDescent="0.2">
      <c r="S8604" s="28" t="s">
        <v>285</v>
      </c>
      <c r="T8604" s="5">
        <v>2014</v>
      </c>
      <c r="U8604" s="233">
        <v>41840</v>
      </c>
      <c r="V8604" s="233" t="str">
        <f t="shared" si="273"/>
        <v>0720</v>
      </c>
      <c r="W8604" s="4">
        <f t="shared" si="274"/>
        <v>2014</v>
      </c>
    </row>
    <row r="8605" spans="19:23" x14ac:dyDescent="0.2">
      <c r="S8605" s="28" t="s">
        <v>286</v>
      </c>
      <c r="T8605" s="5">
        <v>2014</v>
      </c>
      <c r="U8605" s="233">
        <v>41841</v>
      </c>
      <c r="V8605" s="233" t="str">
        <f t="shared" si="273"/>
        <v>0721</v>
      </c>
      <c r="W8605" s="4">
        <f t="shared" si="274"/>
        <v>2014</v>
      </c>
    </row>
    <row r="8606" spans="19:23" x14ac:dyDescent="0.2">
      <c r="S8606" s="28" t="s">
        <v>287</v>
      </c>
      <c r="T8606" s="5">
        <v>2014</v>
      </c>
      <c r="U8606" s="233">
        <v>41842</v>
      </c>
      <c r="V8606" s="233" t="str">
        <f t="shared" si="273"/>
        <v>0722</v>
      </c>
      <c r="W8606" s="4">
        <f t="shared" si="274"/>
        <v>2014</v>
      </c>
    </row>
    <row r="8607" spans="19:23" x14ac:dyDescent="0.2">
      <c r="S8607" s="28" t="s">
        <v>288</v>
      </c>
      <c r="T8607" s="5">
        <v>2014</v>
      </c>
      <c r="U8607" s="233">
        <v>41843</v>
      </c>
      <c r="V8607" s="233" t="str">
        <f t="shared" si="273"/>
        <v>0723</v>
      </c>
      <c r="W8607" s="4">
        <f t="shared" si="274"/>
        <v>2014</v>
      </c>
    </row>
    <row r="8608" spans="19:23" x14ac:dyDescent="0.2">
      <c r="S8608" s="28" t="s">
        <v>289</v>
      </c>
      <c r="T8608" s="5">
        <v>2014</v>
      </c>
      <c r="U8608" s="233">
        <v>41844</v>
      </c>
      <c r="V8608" s="233" t="str">
        <f t="shared" si="273"/>
        <v>0724</v>
      </c>
      <c r="W8608" s="4">
        <f t="shared" si="274"/>
        <v>2014</v>
      </c>
    </row>
    <row r="8609" spans="19:23" x14ac:dyDescent="0.2">
      <c r="S8609" s="28" t="s">
        <v>290</v>
      </c>
      <c r="T8609" s="5">
        <v>2014</v>
      </c>
      <c r="U8609" s="233">
        <v>41845</v>
      </c>
      <c r="V8609" s="233" t="str">
        <f t="shared" si="273"/>
        <v>0725</v>
      </c>
      <c r="W8609" s="4">
        <f t="shared" si="274"/>
        <v>2014</v>
      </c>
    </row>
    <row r="8610" spans="19:23" x14ac:dyDescent="0.2">
      <c r="S8610" s="28" t="s">
        <v>291</v>
      </c>
      <c r="T8610" s="5">
        <v>2014</v>
      </c>
      <c r="U8610" s="233">
        <v>41846</v>
      </c>
      <c r="V8610" s="233" t="str">
        <f t="shared" si="273"/>
        <v>0726</v>
      </c>
      <c r="W8610" s="4">
        <f t="shared" si="274"/>
        <v>2014</v>
      </c>
    </row>
    <row r="8611" spans="19:23" x14ac:dyDescent="0.2">
      <c r="S8611" s="28" t="s">
        <v>292</v>
      </c>
      <c r="T8611" s="5">
        <v>2014</v>
      </c>
      <c r="U8611" s="233">
        <v>41847</v>
      </c>
      <c r="V8611" s="233" t="str">
        <f t="shared" si="273"/>
        <v>0727</v>
      </c>
      <c r="W8611" s="4">
        <f t="shared" si="274"/>
        <v>2014</v>
      </c>
    </row>
    <row r="8612" spans="19:23" x14ac:dyDescent="0.2">
      <c r="S8612" s="28" t="s">
        <v>293</v>
      </c>
      <c r="T8612" s="5">
        <v>2014</v>
      </c>
      <c r="U8612" s="233">
        <v>41848</v>
      </c>
      <c r="V8612" s="233" t="str">
        <f t="shared" si="273"/>
        <v>0728</v>
      </c>
      <c r="W8612" s="4">
        <f t="shared" si="274"/>
        <v>2014</v>
      </c>
    </row>
    <row r="8613" spans="19:23" x14ac:dyDescent="0.2">
      <c r="S8613" s="28" t="s">
        <v>294</v>
      </c>
      <c r="T8613" s="5">
        <v>2014</v>
      </c>
      <c r="U8613" s="233">
        <v>41849</v>
      </c>
      <c r="V8613" s="233" t="str">
        <f t="shared" si="273"/>
        <v>0729</v>
      </c>
      <c r="W8613" s="4">
        <f t="shared" si="274"/>
        <v>2014</v>
      </c>
    </row>
    <row r="8614" spans="19:23" x14ac:dyDescent="0.2">
      <c r="S8614" s="28" t="s">
        <v>295</v>
      </c>
      <c r="T8614" s="5">
        <v>2014</v>
      </c>
      <c r="U8614" s="233">
        <v>41850</v>
      </c>
      <c r="V8614" s="233" t="str">
        <f t="shared" si="273"/>
        <v>0730</v>
      </c>
      <c r="W8614" s="4">
        <f t="shared" si="274"/>
        <v>2014</v>
      </c>
    </row>
    <row r="8615" spans="19:23" x14ac:dyDescent="0.2">
      <c r="S8615" s="28" t="s">
        <v>296</v>
      </c>
      <c r="T8615" s="5">
        <v>2014</v>
      </c>
      <c r="U8615" s="233">
        <v>41851</v>
      </c>
      <c r="V8615" s="233" t="str">
        <f t="shared" si="273"/>
        <v>0731</v>
      </c>
      <c r="W8615" s="4">
        <f t="shared" si="274"/>
        <v>2014</v>
      </c>
    </row>
    <row r="8616" spans="19:23" x14ac:dyDescent="0.2">
      <c r="S8616" s="28" t="s">
        <v>297</v>
      </c>
      <c r="T8616" s="5">
        <v>2014</v>
      </c>
      <c r="U8616" s="233">
        <v>41852</v>
      </c>
      <c r="V8616" s="233" t="str">
        <f t="shared" si="273"/>
        <v>0801</v>
      </c>
      <c r="W8616" s="4">
        <f t="shared" si="274"/>
        <v>2014</v>
      </c>
    </row>
    <row r="8617" spans="19:23" x14ac:dyDescent="0.2">
      <c r="S8617" s="28" t="s">
        <v>298</v>
      </c>
      <c r="T8617" s="5">
        <v>2014</v>
      </c>
      <c r="U8617" s="233">
        <v>41853</v>
      </c>
      <c r="V8617" s="233" t="str">
        <f t="shared" si="273"/>
        <v>0802</v>
      </c>
      <c r="W8617" s="4">
        <f t="shared" si="274"/>
        <v>2014</v>
      </c>
    </row>
    <row r="8618" spans="19:23" x14ac:dyDescent="0.2">
      <c r="S8618" s="28" t="s">
        <v>299</v>
      </c>
      <c r="T8618" s="5">
        <v>2014</v>
      </c>
      <c r="U8618" s="233">
        <v>41854</v>
      </c>
      <c r="V8618" s="233" t="str">
        <f t="shared" si="273"/>
        <v>0803</v>
      </c>
      <c r="W8618" s="4">
        <f t="shared" si="274"/>
        <v>2014</v>
      </c>
    </row>
    <row r="8619" spans="19:23" x14ac:dyDescent="0.2">
      <c r="S8619" s="28" t="s">
        <v>300</v>
      </c>
      <c r="T8619" s="5">
        <v>2014</v>
      </c>
      <c r="U8619" s="233">
        <v>41855</v>
      </c>
      <c r="V8619" s="233" t="str">
        <f t="shared" si="273"/>
        <v>0804</v>
      </c>
      <c r="W8619" s="4">
        <f t="shared" si="274"/>
        <v>2014</v>
      </c>
    </row>
    <row r="8620" spans="19:23" x14ac:dyDescent="0.2">
      <c r="S8620" s="28" t="s">
        <v>301</v>
      </c>
      <c r="T8620" s="5">
        <v>2014</v>
      </c>
      <c r="U8620" s="233">
        <v>41856</v>
      </c>
      <c r="V8620" s="233" t="str">
        <f t="shared" si="273"/>
        <v>0805</v>
      </c>
      <c r="W8620" s="4">
        <f t="shared" si="274"/>
        <v>2014</v>
      </c>
    </row>
    <row r="8621" spans="19:23" x14ac:dyDescent="0.2">
      <c r="S8621" s="28" t="s">
        <v>302</v>
      </c>
      <c r="T8621" s="5">
        <v>2014</v>
      </c>
      <c r="U8621" s="233">
        <v>41857</v>
      </c>
      <c r="V8621" s="233" t="str">
        <f t="shared" si="273"/>
        <v>0806</v>
      </c>
      <c r="W8621" s="4">
        <f t="shared" si="274"/>
        <v>2014</v>
      </c>
    </row>
    <row r="8622" spans="19:23" x14ac:dyDescent="0.2">
      <c r="S8622" s="28" t="s">
        <v>303</v>
      </c>
      <c r="T8622" s="5">
        <v>2014</v>
      </c>
      <c r="U8622" s="233">
        <v>41858</v>
      </c>
      <c r="V8622" s="233" t="str">
        <f t="shared" si="273"/>
        <v>0807</v>
      </c>
      <c r="W8622" s="4">
        <f t="shared" si="274"/>
        <v>2014</v>
      </c>
    </row>
    <row r="8623" spans="19:23" x14ac:dyDescent="0.2">
      <c r="S8623" s="28" t="s">
        <v>304</v>
      </c>
      <c r="T8623" s="5">
        <v>2014</v>
      </c>
      <c r="U8623" s="233">
        <v>41859</v>
      </c>
      <c r="V8623" s="233" t="str">
        <f t="shared" si="273"/>
        <v>0808</v>
      </c>
      <c r="W8623" s="4">
        <f t="shared" si="274"/>
        <v>2014</v>
      </c>
    </row>
    <row r="8624" spans="19:23" x14ac:dyDescent="0.2">
      <c r="S8624" s="28" t="s">
        <v>305</v>
      </c>
      <c r="T8624" s="5">
        <v>2014</v>
      </c>
      <c r="U8624" s="233">
        <v>41860</v>
      </c>
      <c r="V8624" s="233" t="str">
        <f t="shared" si="273"/>
        <v>0809</v>
      </c>
      <c r="W8624" s="4">
        <f t="shared" si="274"/>
        <v>2014</v>
      </c>
    </row>
    <row r="8625" spans="19:23" x14ac:dyDescent="0.2">
      <c r="S8625" s="28" t="s">
        <v>306</v>
      </c>
      <c r="T8625" s="5">
        <v>2014</v>
      </c>
      <c r="U8625" s="233">
        <v>41861</v>
      </c>
      <c r="V8625" s="233" t="str">
        <f t="shared" si="273"/>
        <v>0810</v>
      </c>
      <c r="W8625" s="4">
        <f t="shared" si="274"/>
        <v>2014</v>
      </c>
    </row>
    <row r="8626" spans="19:23" x14ac:dyDescent="0.2">
      <c r="S8626" s="28" t="s">
        <v>307</v>
      </c>
      <c r="T8626" s="5">
        <v>2014</v>
      </c>
      <c r="U8626" s="233">
        <v>41862</v>
      </c>
      <c r="V8626" s="233" t="str">
        <f t="shared" si="273"/>
        <v>0811</v>
      </c>
      <c r="W8626" s="4">
        <f t="shared" si="274"/>
        <v>2014</v>
      </c>
    </row>
    <row r="8627" spans="19:23" x14ac:dyDescent="0.2">
      <c r="S8627" s="28" t="s">
        <v>308</v>
      </c>
      <c r="T8627" s="5">
        <v>2014</v>
      </c>
      <c r="U8627" s="233">
        <v>41863</v>
      </c>
      <c r="V8627" s="233" t="str">
        <f t="shared" si="273"/>
        <v>0812</v>
      </c>
      <c r="W8627" s="4">
        <f t="shared" si="274"/>
        <v>2014</v>
      </c>
    </row>
    <row r="8628" spans="19:23" x14ac:dyDescent="0.2">
      <c r="S8628" s="28" t="s">
        <v>309</v>
      </c>
      <c r="T8628" s="5">
        <v>2014</v>
      </c>
      <c r="U8628" s="233">
        <v>41864</v>
      </c>
      <c r="V8628" s="233" t="str">
        <f t="shared" si="273"/>
        <v>0813</v>
      </c>
      <c r="W8628" s="4">
        <f t="shared" si="274"/>
        <v>2014</v>
      </c>
    </row>
    <row r="8629" spans="19:23" x14ac:dyDescent="0.2">
      <c r="S8629" s="28" t="s">
        <v>310</v>
      </c>
      <c r="T8629" s="5">
        <v>2014</v>
      </c>
      <c r="U8629" s="233">
        <v>41865</v>
      </c>
      <c r="V8629" s="233" t="str">
        <f t="shared" si="273"/>
        <v>0814</v>
      </c>
      <c r="W8629" s="4">
        <f t="shared" si="274"/>
        <v>2014</v>
      </c>
    </row>
    <row r="8630" spans="19:23" x14ac:dyDescent="0.2">
      <c r="S8630" s="28" t="s">
        <v>311</v>
      </c>
      <c r="T8630" s="5">
        <v>2014</v>
      </c>
      <c r="U8630" s="233">
        <v>41866</v>
      </c>
      <c r="V8630" s="233" t="str">
        <f t="shared" si="273"/>
        <v>0815</v>
      </c>
      <c r="W8630" s="4">
        <f t="shared" si="274"/>
        <v>2014</v>
      </c>
    </row>
    <row r="8631" spans="19:23" x14ac:dyDescent="0.2">
      <c r="S8631" s="28" t="s">
        <v>312</v>
      </c>
      <c r="T8631" s="5">
        <v>2014</v>
      </c>
      <c r="U8631" s="233">
        <v>41867</v>
      </c>
      <c r="V8631" s="233" t="str">
        <f t="shared" si="273"/>
        <v>0816</v>
      </c>
      <c r="W8631" s="4">
        <f t="shared" si="274"/>
        <v>2014</v>
      </c>
    </row>
    <row r="8632" spans="19:23" x14ac:dyDescent="0.2">
      <c r="S8632" s="28" t="s">
        <v>313</v>
      </c>
      <c r="T8632" s="5">
        <v>2014</v>
      </c>
      <c r="U8632" s="233">
        <v>41868</v>
      </c>
      <c r="V8632" s="233" t="str">
        <f t="shared" si="273"/>
        <v>0817</v>
      </c>
      <c r="W8632" s="4">
        <f t="shared" si="274"/>
        <v>2014</v>
      </c>
    </row>
    <row r="8633" spans="19:23" x14ac:dyDescent="0.2">
      <c r="S8633" s="28" t="s">
        <v>314</v>
      </c>
      <c r="T8633" s="5">
        <v>2014</v>
      </c>
      <c r="U8633" s="233">
        <v>41869</v>
      </c>
      <c r="V8633" s="233" t="str">
        <f t="shared" si="273"/>
        <v>0818</v>
      </c>
      <c r="W8633" s="4">
        <f t="shared" si="274"/>
        <v>2014</v>
      </c>
    </row>
    <row r="8634" spans="19:23" x14ac:dyDescent="0.2">
      <c r="S8634" s="28" t="s">
        <v>315</v>
      </c>
      <c r="T8634" s="5">
        <v>2014</v>
      </c>
      <c r="U8634" s="233">
        <v>41870</v>
      </c>
      <c r="V8634" s="233" t="str">
        <f t="shared" si="273"/>
        <v>0819</v>
      </c>
      <c r="W8634" s="4">
        <f t="shared" si="274"/>
        <v>2014</v>
      </c>
    </row>
    <row r="8635" spans="19:23" x14ac:dyDescent="0.2">
      <c r="S8635" s="28" t="s">
        <v>316</v>
      </c>
      <c r="T8635" s="5">
        <v>2014</v>
      </c>
      <c r="U8635" s="233">
        <v>41871</v>
      </c>
      <c r="V8635" s="233" t="str">
        <f t="shared" si="273"/>
        <v>0820</v>
      </c>
      <c r="W8635" s="4">
        <f t="shared" si="274"/>
        <v>2014</v>
      </c>
    </row>
    <row r="8636" spans="19:23" x14ac:dyDescent="0.2">
      <c r="S8636" s="28" t="s">
        <v>317</v>
      </c>
      <c r="T8636" s="5">
        <v>2014</v>
      </c>
      <c r="U8636" s="233">
        <v>41872</v>
      </c>
      <c r="V8636" s="233" t="str">
        <f t="shared" si="273"/>
        <v>0821</v>
      </c>
      <c r="W8636" s="4">
        <f t="shared" si="274"/>
        <v>2014</v>
      </c>
    </row>
    <row r="8637" spans="19:23" x14ac:dyDescent="0.2">
      <c r="S8637" s="28" t="s">
        <v>318</v>
      </c>
      <c r="T8637" s="5">
        <v>2014</v>
      </c>
      <c r="U8637" s="233">
        <v>41873</v>
      </c>
      <c r="V8637" s="233" t="str">
        <f t="shared" si="273"/>
        <v>0822</v>
      </c>
      <c r="W8637" s="4">
        <f t="shared" si="274"/>
        <v>2014</v>
      </c>
    </row>
    <row r="8638" spans="19:23" x14ac:dyDescent="0.2">
      <c r="S8638" s="28" t="s">
        <v>319</v>
      </c>
      <c r="T8638" s="5">
        <v>2014</v>
      </c>
      <c r="U8638" s="233">
        <v>41874</v>
      </c>
      <c r="V8638" s="233" t="str">
        <f t="shared" si="273"/>
        <v>0823</v>
      </c>
      <c r="W8638" s="4">
        <f t="shared" si="274"/>
        <v>2014</v>
      </c>
    </row>
    <row r="8639" spans="19:23" x14ac:dyDescent="0.2">
      <c r="S8639" s="28" t="s">
        <v>320</v>
      </c>
      <c r="T8639" s="5">
        <v>2014</v>
      </c>
      <c r="U8639" s="233">
        <v>41875</v>
      </c>
      <c r="V8639" s="233" t="str">
        <f t="shared" si="273"/>
        <v>0824</v>
      </c>
      <c r="W8639" s="4">
        <f t="shared" si="274"/>
        <v>2014</v>
      </c>
    </row>
    <row r="8640" spans="19:23" x14ac:dyDescent="0.2">
      <c r="S8640" s="28" t="s">
        <v>321</v>
      </c>
      <c r="T8640" s="5">
        <v>2014</v>
      </c>
      <c r="U8640" s="233">
        <v>41876</v>
      </c>
      <c r="V8640" s="233" t="str">
        <f t="shared" si="273"/>
        <v>0825</v>
      </c>
      <c r="W8640" s="4">
        <f t="shared" si="274"/>
        <v>2014</v>
      </c>
    </row>
    <row r="8641" spans="19:23" x14ac:dyDescent="0.2">
      <c r="S8641" s="28" t="s">
        <v>322</v>
      </c>
      <c r="T8641" s="5">
        <v>2014</v>
      </c>
      <c r="U8641" s="233">
        <v>41877</v>
      </c>
      <c r="V8641" s="233" t="str">
        <f t="shared" si="273"/>
        <v>0826</v>
      </c>
      <c r="W8641" s="4">
        <f t="shared" si="274"/>
        <v>2014</v>
      </c>
    </row>
    <row r="8642" spans="19:23" x14ac:dyDescent="0.2">
      <c r="S8642" s="28" t="s">
        <v>323</v>
      </c>
      <c r="T8642" s="5">
        <v>2014</v>
      </c>
      <c r="U8642" s="233">
        <v>41878</v>
      </c>
      <c r="V8642" s="233" t="str">
        <f t="shared" si="273"/>
        <v>0827</v>
      </c>
      <c r="W8642" s="4">
        <f t="shared" si="274"/>
        <v>2014</v>
      </c>
    </row>
    <row r="8643" spans="19:23" x14ac:dyDescent="0.2">
      <c r="S8643" s="28" t="s">
        <v>324</v>
      </c>
      <c r="T8643" s="5">
        <v>2014</v>
      </c>
      <c r="U8643" s="233">
        <v>41879</v>
      </c>
      <c r="V8643" s="233" t="str">
        <f t="shared" si="273"/>
        <v>0828</v>
      </c>
      <c r="W8643" s="4">
        <f t="shared" si="274"/>
        <v>2014</v>
      </c>
    </row>
    <row r="8644" spans="19:23" x14ac:dyDescent="0.2">
      <c r="S8644" s="28" t="s">
        <v>325</v>
      </c>
      <c r="T8644" s="5">
        <v>2014</v>
      </c>
      <c r="U8644" s="233">
        <v>41880</v>
      </c>
      <c r="V8644" s="233" t="str">
        <f t="shared" ref="V8644:V8707" si="275">TEXT(MONTH(U8644),"00") &amp;TEXT(DAY(U8644),"00")</f>
        <v>0829</v>
      </c>
      <c r="W8644" s="4">
        <f t="shared" ref="W8644:W8707" si="276">YEAR(U8644)</f>
        <v>2014</v>
      </c>
    </row>
    <row r="8645" spans="19:23" x14ac:dyDescent="0.2">
      <c r="S8645" s="28" t="s">
        <v>326</v>
      </c>
      <c r="T8645" s="5">
        <v>2014</v>
      </c>
      <c r="U8645" s="233">
        <v>41881</v>
      </c>
      <c r="V8645" s="233" t="str">
        <f t="shared" si="275"/>
        <v>0830</v>
      </c>
      <c r="W8645" s="4">
        <f t="shared" si="276"/>
        <v>2014</v>
      </c>
    </row>
    <row r="8646" spans="19:23" x14ac:dyDescent="0.2">
      <c r="S8646" s="28" t="s">
        <v>327</v>
      </c>
      <c r="T8646" s="5">
        <v>2014</v>
      </c>
      <c r="U8646" s="233">
        <v>41882</v>
      </c>
      <c r="V8646" s="233" t="str">
        <f t="shared" si="275"/>
        <v>0831</v>
      </c>
      <c r="W8646" s="4">
        <f t="shared" si="276"/>
        <v>2014</v>
      </c>
    </row>
    <row r="8647" spans="19:23" x14ac:dyDescent="0.2">
      <c r="S8647" s="28" t="s">
        <v>328</v>
      </c>
      <c r="T8647" s="5">
        <v>2014</v>
      </c>
      <c r="U8647" s="233">
        <v>41883</v>
      </c>
      <c r="V8647" s="233" t="str">
        <f t="shared" si="275"/>
        <v>0901</v>
      </c>
      <c r="W8647" s="4">
        <f t="shared" si="276"/>
        <v>2014</v>
      </c>
    </row>
    <row r="8648" spans="19:23" x14ac:dyDescent="0.2">
      <c r="S8648" s="28" t="s">
        <v>329</v>
      </c>
      <c r="T8648" s="5">
        <v>2014</v>
      </c>
      <c r="U8648" s="233">
        <v>41884</v>
      </c>
      <c r="V8648" s="233" t="str">
        <f t="shared" si="275"/>
        <v>0902</v>
      </c>
      <c r="W8648" s="4">
        <f t="shared" si="276"/>
        <v>2014</v>
      </c>
    </row>
    <row r="8649" spans="19:23" x14ac:dyDescent="0.2">
      <c r="S8649" s="28" t="s">
        <v>330</v>
      </c>
      <c r="T8649" s="5">
        <v>2014</v>
      </c>
      <c r="U8649" s="233">
        <v>41885</v>
      </c>
      <c r="V8649" s="233" t="str">
        <f t="shared" si="275"/>
        <v>0903</v>
      </c>
      <c r="W8649" s="4">
        <f t="shared" si="276"/>
        <v>2014</v>
      </c>
    </row>
    <row r="8650" spans="19:23" x14ac:dyDescent="0.2">
      <c r="S8650" s="28" t="s">
        <v>331</v>
      </c>
      <c r="T8650" s="5">
        <v>2014</v>
      </c>
      <c r="U8650" s="233">
        <v>41886</v>
      </c>
      <c r="V8650" s="233" t="str">
        <f t="shared" si="275"/>
        <v>0904</v>
      </c>
      <c r="W8650" s="4">
        <f t="shared" si="276"/>
        <v>2014</v>
      </c>
    </row>
    <row r="8651" spans="19:23" x14ac:dyDescent="0.2">
      <c r="S8651" s="28" t="s">
        <v>332</v>
      </c>
      <c r="T8651" s="5">
        <v>2014</v>
      </c>
      <c r="U8651" s="233">
        <v>41887</v>
      </c>
      <c r="V8651" s="233" t="str">
        <f t="shared" si="275"/>
        <v>0905</v>
      </c>
      <c r="W8651" s="4">
        <f t="shared" si="276"/>
        <v>2014</v>
      </c>
    </row>
    <row r="8652" spans="19:23" x14ac:dyDescent="0.2">
      <c r="S8652" s="28" t="s">
        <v>333</v>
      </c>
      <c r="T8652" s="5">
        <v>2014</v>
      </c>
      <c r="U8652" s="233">
        <v>41888</v>
      </c>
      <c r="V8652" s="233" t="str">
        <f t="shared" si="275"/>
        <v>0906</v>
      </c>
      <c r="W8652" s="4">
        <f t="shared" si="276"/>
        <v>2014</v>
      </c>
    </row>
    <row r="8653" spans="19:23" x14ac:dyDescent="0.2">
      <c r="S8653" s="28" t="s">
        <v>334</v>
      </c>
      <c r="T8653" s="5">
        <v>2014</v>
      </c>
      <c r="U8653" s="233">
        <v>41889</v>
      </c>
      <c r="V8653" s="233" t="str">
        <f t="shared" si="275"/>
        <v>0907</v>
      </c>
      <c r="W8653" s="4">
        <f t="shared" si="276"/>
        <v>2014</v>
      </c>
    </row>
    <row r="8654" spans="19:23" x14ac:dyDescent="0.2">
      <c r="S8654" s="28" t="s">
        <v>335</v>
      </c>
      <c r="T8654" s="5">
        <v>2014</v>
      </c>
      <c r="U8654" s="233">
        <v>41890</v>
      </c>
      <c r="V8654" s="233" t="str">
        <f t="shared" si="275"/>
        <v>0908</v>
      </c>
      <c r="W8654" s="4">
        <f t="shared" si="276"/>
        <v>2014</v>
      </c>
    </row>
    <row r="8655" spans="19:23" x14ac:dyDescent="0.2">
      <c r="S8655" s="28" t="s">
        <v>336</v>
      </c>
      <c r="T8655" s="5">
        <v>2014</v>
      </c>
      <c r="U8655" s="233">
        <v>41891</v>
      </c>
      <c r="V8655" s="233" t="str">
        <f t="shared" si="275"/>
        <v>0909</v>
      </c>
      <c r="W8655" s="4">
        <f t="shared" si="276"/>
        <v>2014</v>
      </c>
    </row>
    <row r="8656" spans="19:23" x14ac:dyDescent="0.2">
      <c r="S8656" s="28" t="s">
        <v>337</v>
      </c>
      <c r="T8656" s="5">
        <v>2014</v>
      </c>
      <c r="U8656" s="233">
        <v>41892</v>
      </c>
      <c r="V8656" s="233" t="str">
        <f t="shared" si="275"/>
        <v>0910</v>
      </c>
      <c r="W8656" s="4">
        <f t="shared" si="276"/>
        <v>2014</v>
      </c>
    </row>
    <row r="8657" spans="19:23" x14ac:dyDescent="0.2">
      <c r="S8657" s="28" t="s">
        <v>338</v>
      </c>
      <c r="T8657" s="5">
        <v>2014</v>
      </c>
      <c r="U8657" s="233">
        <v>41893</v>
      </c>
      <c r="V8657" s="233" t="str">
        <f t="shared" si="275"/>
        <v>0911</v>
      </c>
      <c r="W8657" s="4">
        <f t="shared" si="276"/>
        <v>2014</v>
      </c>
    </row>
    <row r="8658" spans="19:23" x14ac:dyDescent="0.2">
      <c r="S8658" s="28" t="s">
        <v>339</v>
      </c>
      <c r="T8658" s="5">
        <v>2014</v>
      </c>
      <c r="U8658" s="233">
        <v>41894</v>
      </c>
      <c r="V8658" s="233" t="str">
        <f t="shared" si="275"/>
        <v>0912</v>
      </c>
      <c r="W8658" s="4">
        <f t="shared" si="276"/>
        <v>2014</v>
      </c>
    </row>
    <row r="8659" spans="19:23" x14ac:dyDescent="0.2">
      <c r="S8659" s="28" t="s">
        <v>340</v>
      </c>
      <c r="T8659" s="5">
        <v>2014</v>
      </c>
      <c r="U8659" s="233">
        <v>41895</v>
      </c>
      <c r="V8659" s="233" t="str">
        <f t="shared" si="275"/>
        <v>0913</v>
      </c>
      <c r="W8659" s="4">
        <f t="shared" si="276"/>
        <v>2014</v>
      </c>
    </row>
    <row r="8660" spans="19:23" x14ac:dyDescent="0.2">
      <c r="S8660" s="28" t="s">
        <v>341</v>
      </c>
      <c r="T8660" s="5">
        <v>2014</v>
      </c>
      <c r="U8660" s="233">
        <v>41896</v>
      </c>
      <c r="V8660" s="233" t="str">
        <f t="shared" si="275"/>
        <v>0914</v>
      </c>
      <c r="W8660" s="4">
        <f t="shared" si="276"/>
        <v>2014</v>
      </c>
    </row>
    <row r="8661" spans="19:23" x14ac:dyDescent="0.2">
      <c r="S8661" s="28" t="s">
        <v>342</v>
      </c>
      <c r="T8661" s="5">
        <v>2014</v>
      </c>
      <c r="U8661" s="233">
        <v>41897</v>
      </c>
      <c r="V8661" s="233" t="str">
        <f t="shared" si="275"/>
        <v>0915</v>
      </c>
      <c r="W8661" s="4">
        <f t="shared" si="276"/>
        <v>2014</v>
      </c>
    </row>
    <row r="8662" spans="19:23" x14ac:dyDescent="0.2">
      <c r="S8662" s="28" t="s">
        <v>343</v>
      </c>
      <c r="T8662" s="5">
        <v>2014</v>
      </c>
      <c r="U8662" s="233">
        <v>41898</v>
      </c>
      <c r="V8662" s="233" t="str">
        <f t="shared" si="275"/>
        <v>0916</v>
      </c>
      <c r="W8662" s="4">
        <f t="shared" si="276"/>
        <v>2014</v>
      </c>
    </row>
    <row r="8663" spans="19:23" x14ac:dyDescent="0.2">
      <c r="S8663" s="28" t="s">
        <v>344</v>
      </c>
      <c r="T8663" s="5">
        <v>2014</v>
      </c>
      <c r="U8663" s="233">
        <v>41899</v>
      </c>
      <c r="V8663" s="233" t="str">
        <f t="shared" si="275"/>
        <v>0917</v>
      </c>
      <c r="W8663" s="4">
        <f t="shared" si="276"/>
        <v>2014</v>
      </c>
    </row>
    <row r="8664" spans="19:23" x14ac:dyDescent="0.2">
      <c r="S8664" s="28" t="s">
        <v>345</v>
      </c>
      <c r="T8664" s="5">
        <v>2014</v>
      </c>
      <c r="U8664" s="233">
        <v>41900</v>
      </c>
      <c r="V8664" s="233" t="str">
        <f t="shared" si="275"/>
        <v>0918</v>
      </c>
      <c r="W8664" s="4">
        <f t="shared" si="276"/>
        <v>2014</v>
      </c>
    </row>
    <row r="8665" spans="19:23" x14ac:dyDescent="0.2">
      <c r="S8665" s="28" t="s">
        <v>346</v>
      </c>
      <c r="T8665" s="5">
        <v>2014</v>
      </c>
      <c r="U8665" s="233">
        <v>41901</v>
      </c>
      <c r="V8665" s="233" t="str">
        <f t="shared" si="275"/>
        <v>0919</v>
      </c>
      <c r="W8665" s="4">
        <f t="shared" si="276"/>
        <v>2014</v>
      </c>
    </row>
    <row r="8666" spans="19:23" x14ac:dyDescent="0.2">
      <c r="S8666" s="28" t="s">
        <v>347</v>
      </c>
      <c r="T8666" s="5">
        <v>2014</v>
      </c>
      <c r="U8666" s="233">
        <v>41902</v>
      </c>
      <c r="V8666" s="233" t="str">
        <f t="shared" si="275"/>
        <v>0920</v>
      </c>
      <c r="W8666" s="4">
        <f t="shared" si="276"/>
        <v>2014</v>
      </c>
    </row>
    <row r="8667" spans="19:23" x14ac:dyDescent="0.2">
      <c r="S8667" s="28" t="s">
        <v>348</v>
      </c>
      <c r="T8667" s="5">
        <v>2014</v>
      </c>
      <c r="U8667" s="233">
        <v>41903</v>
      </c>
      <c r="V8667" s="233" t="str">
        <f t="shared" si="275"/>
        <v>0921</v>
      </c>
      <c r="W8667" s="4">
        <f t="shared" si="276"/>
        <v>2014</v>
      </c>
    </row>
    <row r="8668" spans="19:23" x14ac:dyDescent="0.2">
      <c r="S8668" s="28" t="s">
        <v>349</v>
      </c>
      <c r="T8668" s="5">
        <v>2014</v>
      </c>
      <c r="U8668" s="233">
        <v>41904</v>
      </c>
      <c r="V8668" s="233" t="str">
        <f t="shared" si="275"/>
        <v>0922</v>
      </c>
      <c r="W8668" s="4">
        <f t="shared" si="276"/>
        <v>2014</v>
      </c>
    </row>
    <row r="8669" spans="19:23" x14ac:dyDescent="0.2">
      <c r="S8669" s="28" t="s">
        <v>350</v>
      </c>
      <c r="T8669" s="5">
        <v>2014</v>
      </c>
      <c r="U8669" s="233">
        <v>41905</v>
      </c>
      <c r="V8669" s="233" t="str">
        <f t="shared" si="275"/>
        <v>0923</v>
      </c>
      <c r="W8669" s="4">
        <f t="shared" si="276"/>
        <v>2014</v>
      </c>
    </row>
    <row r="8670" spans="19:23" x14ac:dyDescent="0.2">
      <c r="S8670" s="28" t="s">
        <v>351</v>
      </c>
      <c r="T8670" s="5">
        <v>2014</v>
      </c>
      <c r="U8670" s="233">
        <v>41906</v>
      </c>
      <c r="V8670" s="233" t="str">
        <f t="shared" si="275"/>
        <v>0924</v>
      </c>
      <c r="W8670" s="4">
        <f t="shared" si="276"/>
        <v>2014</v>
      </c>
    </row>
    <row r="8671" spans="19:23" x14ac:dyDescent="0.2">
      <c r="S8671" s="28" t="s">
        <v>352</v>
      </c>
      <c r="T8671" s="5">
        <v>2014</v>
      </c>
      <c r="U8671" s="233">
        <v>41907</v>
      </c>
      <c r="V8671" s="233" t="str">
        <f t="shared" si="275"/>
        <v>0925</v>
      </c>
      <c r="W8671" s="4">
        <f t="shared" si="276"/>
        <v>2014</v>
      </c>
    </row>
    <row r="8672" spans="19:23" x14ac:dyDescent="0.2">
      <c r="S8672" s="28" t="s">
        <v>353</v>
      </c>
      <c r="T8672" s="5">
        <v>2014</v>
      </c>
      <c r="U8672" s="233">
        <v>41908</v>
      </c>
      <c r="V8672" s="233" t="str">
        <f t="shared" si="275"/>
        <v>0926</v>
      </c>
      <c r="W8672" s="4">
        <f t="shared" si="276"/>
        <v>2014</v>
      </c>
    </row>
    <row r="8673" spans="19:23" x14ac:dyDescent="0.2">
      <c r="S8673" s="28" t="s">
        <v>354</v>
      </c>
      <c r="T8673" s="5">
        <v>2014</v>
      </c>
      <c r="U8673" s="233">
        <v>41909</v>
      </c>
      <c r="V8673" s="233" t="str">
        <f t="shared" si="275"/>
        <v>0927</v>
      </c>
      <c r="W8673" s="4">
        <f t="shared" si="276"/>
        <v>2014</v>
      </c>
    </row>
    <row r="8674" spans="19:23" x14ac:dyDescent="0.2">
      <c r="S8674" s="28" t="s">
        <v>355</v>
      </c>
      <c r="T8674" s="5">
        <v>2014</v>
      </c>
      <c r="U8674" s="233">
        <v>41910</v>
      </c>
      <c r="V8674" s="233" t="str">
        <f t="shared" si="275"/>
        <v>0928</v>
      </c>
      <c r="W8674" s="4">
        <f t="shared" si="276"/>
        <v>2014</v>
      </c>
    </row>
    <row r="8675" spans="19:23" x14ac:dyDescent="0.2">
      <c r="S8675" s="28" t="s">
        <v>356</v>
      </c>
      <c r="T8675" s="5">
        <v>2014</v>
      </c>
      <c r="U8675" s="233">
        <v>41911</v>
      </c>
      <c r="V8675" s="233" t="str">
        <f t="shared" si="275"/>
        <v>0929</v>
      </c>
      <c r="W8675" s="4">
        <f t="shared" si="276"/>
        <v>2014</v>
      </c>
    </row>
    <row r="8676" spans="19:23" x14ac:dyDescent="0.2">
      <c r="S8676" s="28" t="s">
        <v>357</v>
      </c>
      <c r="T8676" s="5">
        <v>2014</v>
      </c>
      <c r="U8676" s="233">
        <v>41912</v>
      </c>
      <c r="V8676" s="233" t="str">
        <f t="shared" si="275"/>
        <v>0930</v>
      </c>
      <c r="W8676" s="4">
        <f t="shared" si="276"/>
        <v>2014</v>
      </c>
    </row>
    <row r="8677" spans="19:23" x14ac:dyDescent="0.2">
      <c r="S8677" s="28" t="s">
        <v>358</v>
      </c>
      <c r="T8677" s="5">
        <v>2014</v>
      </c>
      <c r="U8677" s="233">
        <v>41913</v>
      </c>
      <c r="V8677" s="233" t="str">
        <f t="shared" si="275"/>
        <v>1001</v>
      </c>
      <c r="W8677" s="4">
        <f t="shared" si="276"/>
        <v>2014</v>
      </c>
    </row>
    <row r="8678" spans="19:23" x14ac:dyDescent="0.2">
      <c r="S8678" s="28" t="s">
        <v>359</v>
      </c>
      <c r="T8678" s="5">
        <v>2014</v>
      </c>
      <c r="U8678" s="233">
        <v>41914</v>
      </c>
      <c r="V8678" s="233" t="str">
        <f t="shared" si="275"/>
        <v>1002</v>
      </c>
      <c r="W8678" s="4">
        <f t="shared" si="276"/>
        <v>2014</v>
      </c>
    </row>
    <row r="8679" spans="19:23" x14ac:dyDescent="0.2">
      <c r="S8679" s="28" t="s">
        <v>360</v>
      </c>
      <c r="T8679" s="5">
        <v>2014</v>
      </c>
      <c r="U8679" s="233">
        <v>41915</v>
      </c>
      <c r="V8679" s="233" t="str">
        <f t="shared" si="275"/>
        <v>1003</v>
      </c>
      <c r="W8679" s="4">
        <f t="shared" si="276"/>
        <v>2014</v>
      </c>
    </row>
    <row r="8680" spans="19:23" x14ac:dyDescent="0.2">
      <c r="S8680" s="28" t="s">
        <v>361</v>
      </c>
      <c r="T8680" s="5">
        <v>2014</v>
      </c>
      <c r="U8680" s="233">
        <v>41916</v>
      </c>
      <c r="V8680" s="233" t="str">
        <f t="shared" si="275"/>
        <v>1004</v>
      </c>
      <c r="W8680" s="4">
        <f t="shared" si="276"/>
        <v>2014</v>
      </c>
    </row>
    <row r="8681" spans="19:23" x14ac:dyDescent="0.2">
      <c r="S8681" s="28" t="s">
        <v>362</v>
      </c>
      <c r="T8681" s="5">
        <v>2014</v>
      </c>
      <c r="U8681" s="233">
        <v>41917</v>
      </c>
      <c r="V8681" s="233" t="str">
        <f t="shared" si="275"/>
        <v>1005</v>
      </c>
      <c r="W8681" s="4">
        <f t="shared" si="276"/>
        <v>2014</v>
      </c>
    </row>
    <row r="8682" spans="19:23" x14ac:dyDescent="0.2">
      <c r="S8682" s="28" t="s">
        <v>363</v>
      </c>
      <c r="T8682" s="5">
        <v>2014</v>
      </c>
      <c r="U8682" s="233">
        <v>41918</v>
      </c>
      <c r="V8682" s="233" t="str">
        <f t="shared" si="275"/>
        <v>1006</v>
      </c>
      <c r="W8682" s="4">
        <f t="shared" si="276"/>
        <v>2014</v>
      </c>
    </row>
    <row r="8683" spans="19:23" x14ac:dyDescent="0.2">
      <c r="S8683" s="28" t="s">
        <v>364</v>
      </c>
      <c r="T8683" s="5">
        <v>2014</v>
      </c>
      <c r="U8683" s="233">
        <v>41919</v>
      </c>
      <c r="V8683" s="233" t="str">
        <f t="shared" si="275"/>
        <v>1007</v>
      </c>
      <c r="W8683" s="4">
        <f t="shared" si="276"/>
        <v>2014</v>
      </c>
    </row>
    <row r="8684" spans="19:23" x14ac:dyDescent="0.2">
      <c r="S8684" s="28" t="s">
        <v>365</v>
      </c>
      <c r="T8684" s="5">
        <v>2014</v>
      </c>
      <c r="U8684" s="233">
        <v>41920</v>
      </c>
      <c r="V8684" s="233" t="str">
        <f t="shared" si="275"/>
        <v>1008</v>
      </c>
      <c r="W8684" s="4">
        <f t="shared" si="276"/>
        <v>2014</v>
      </c>
    </row>
    <row r="8685" spans="19:23" x14ac:dyDescent="0.2">
      <c r="S8685" s="28" t="s">
        <v>366</v>
      </c>
      <c r="T8685" s="5">
        <v>2014</v>
      </c>
      <c r="U8685" s="233">
        <v>41921</v>
      </c>
      <c r="V8685" s="233" t="str">
        <f t="shared" si="275"/>
        <v>1009</v>
      </c>
      <c r="W8685" s="4">
        <f t="shared" si="276"/>
        <v>2014</v>
      </c>
    </row>
    <row r="8686" spans="19:23" x14ac:dyDescent="0.2">
      <c r="S8686" s="28" t="s">
        <v>367</v>
      </c>
      <c r="T8686" s="5">
        <v>2014</v>
      </c>
      <c r="U8686" s="233">
        <v>41922</v>
      </c>
      <c r="V8686" s="233" t="str">
        <f t="shared" si="275"/>
        <v>1010</v>
      </c>
      <c r="W8686" s="4">
        <f t="shared" si="276"/>
        <v>2014</v>
      </c>
    </row>
    <row r="8687" spans="19:23" x14ac:dyDescent="0.2">
      <c r="S8687" s="28" t="s">
        <v>368</v>
      </c>
      <c r="T8687" s="5">
        <v>2014</v>
      </c>
      <c r="U8687" s="233">
        <v>41923</v>
      </c>
      <c r="V8687" s="233" t="str">
        <f t="shared" si="275"/>
        <v>1011</v>
      </c>
      <c r="W8687" s="4">
        <f t="shared" si="276"/>
        <v>2014</v>
      </c>
    </row>
    <row r="8688" spans="19:23" x14ac:dyDescent="0.2">
      <c r="S8688" s="28" t="s">
        <v>369</v>
      </c>
      <c r="T8688" s="5">
        <v>2014</v>
      </c>
      <c r="U8688" s="233">
        <v>41924</v>
      </c>
      <c r="V8688" s="233" t="str">
        <f t="shared" si="275"/>
        <v>1012</v>
      </c>
      <c r="W8688" s="4">
        <f t="shared" si="276"/>
        <v>2014</v>
      </c>
    </row>
    <row r="8689" spans="19:23" x14ac:dyDescent="0.2">
      <c r="S8689" s="28" t="s">
        <v>370</v>
      </c>
      <c r="T8689" s="5">
        <v>2014</v>
      </c>
      <c r="U8689" s="233">
        <v>41925</v>
      </c>
      <c r="V8689" s="233" t="str">
        <f t="shared" si="275"/>
        <v>1013</v>
      </c>
      <c r="W8689" s="4">
        <f t="shared" si="276"/>
        <v>2014</v>
      </c>
    </row>
    <row r="8690" spans="19:23" x14ac:dyDescent="0.2">
      <c r="S8690" s="28" t="s">
        <v>371</v>
      </c>
      <c r="T8690" s="5">
        <v>2014</v>
      </c>
      <c r="U8690" s="233">
        <v>41926</v>
      </c>
      <c r="V8690" s="233" t="str">
        <f t="shared" si="275"/>
        <v>1014</v>
      </c>
      <c r="W8690" s="4">
        <f t="shared" si="276"/>
        <v>2014</v>
      </c>
    </row>
    <row r="8691" spans="19:23" x14ac:dyDescent="0.2">
      <c r="S8691" s="28" t="s">
        <v>372</v>
      </c>
      <c r="T8691" s="5">
        <v>2014</v>
      </c>
      <c r="U8691" s="233">
        <v>41927</v>
      </c>
      <c r="V8691" s="233" t="str">
        <f t="shared" si="275"/>
        <v>1015</v>
      </c>
      <c r="W8691" s="4">
        <f t="shared" si="276"/>
        <v>2014</v>
      </c>
    </row>
    <row r="8692" spans="19:23" x14ac:dyDescent="0.2">
      <c r="S8692" s="28" t="s">
        <v>373</v>
      </c>
      <c r="T8692" s="5">
        <v>2014</v>
      </c>
      <c r="U8692" s="233">
        <v>41928</v>
      </c>
      <c r="V8692" s="233" t="str">
        <f t="shared" si="275"/>
        <v>1016</v>
      </c>
      <c r="W8692" s="4">
        <f t="shared" si="276"/>
        <v>2014</v>
      </c>
    </row>
    <row r="8693" spans="19:23" x14ac:dyDescent="0.2">
      <c r="S8693" s="28" t="s">
        <v>374</v>
      </c>
      <c r="T8693" s="5">
        <v>2014</v>
      </c>
      <c r="U8693" s="233">
        <v>41929</v>
      </c>
      <c r="V8693" s="233" t="str">
        <f t="shared" si="275"/>
        <v>1017</v>
      </c>
      <c r="W8693" s="4">
        <f t="shared" si="276"/>
        <v>2014</v>
      </c>
    </row>
    <row r="8694" spans="19:23" x14ac:dyDescent="0.2">
      <c r="S8694" s="28" t="s">
        <v>375</v>
      </c>
      <c r="T8694" s="5">
        <v>2014</v>
      </c>
      <c r="U8694" s="233">
        <v>41930</v>
      </c>
      <c r="V8694" s="233" t="str">
        <f t="shared" si="275"/>
        <v>1018</v>
      </c>
      <c r="W8694" s="4">
        <f t="shared" si="276"/>
        <v>2014</v>
      </c>
    </row>
    <row r="8695" spans="19:23" x14ac:dyDescent="0.2">
      <c r="S8695" s="28" t="s">
        <v>376</v>
      </c>
      <c r="T8695" s="5">
        <v>2014</v>
      </c>
      <c r="U8695" s="233">
        <v>41931</v>
      </c>
      <c r="V8695" s="233" t="str">
        <f t="shared" si="275"/>
        <v>1019</v>
      </c>
      <c r="W8695" s="4">
        <f t="shared" si="276"/>
        <v>2014</v>
      </c>
    </row>
    <row r="8696" spans="19:23" x14ac:dyDescent="0.2">
      <c r="S8696" s="28" t="s">
        <v>377</v>
      </c>
      <c r="T8696" s="5">
        <v>2014</v>
      </c>
      <c r="U8696" s="233">
        <v>41932</v>
      </c>
      <c r="V8696" s="233" t="str">
        <f t="shared" si="275"/>
        <v>1020</v>
      </c>
      <c r="W8696" s="4">
        <f t="shared" si="276"/>
        <v>2014</v>
      </c>
    </row>
    <row r="8697" spans="19:23" x14ac:dyDescent="0.2">
      <c r="S8697" s="28" t="s">
        <v>378</v>
      </c>
      <c r="T8697" s="5">
        <v>2014</v>
      </c>
      <c r="U8697" s="233">
        <v>41933</v>
      </c>
      <c r="V8697" s="233" t="str">
        <f t="shared" si="275"/>
        <v>1021</v>
      </c>
      <c r="W8697" s="4">
        <f t="shared" si="276"/>
        <v>2014</v>
      </c>
    </row>
    <row r="8698" spans="19:23" x14ac:dyDescent="0.2">
      <c r="S8698" s="28" t="s">
        <v>379</v>
      </c>
      <c r="T8698" s="5">
        <v>2014</v>
      </c>
      <c r="U8698" s="233">
        <v>41934</v>
      </c>
      <c r="V8698" s="233" t="str">
        <f t="shared" si="275"/>
        <v>1022</v>
      </c>
      <c r="W8698" s="4">
        <f t="shared" si="276"/>
        <v>2014</v>
      </c>
    </row>
    <row r="8699" spans="19:23" x14ac:dyDescent="0.2">
      <c r="S8699" s="28" t="s">
        <v>380</v>
      </c>
      <c r="T8699" s="5">
        <v>2014</v>
      </c>
      <c r="U8699" s="233">
        <v>41935</v>
      </c>
      <c r="V8699" s="233" t="str">
        <f t="shared" si="275"/>
        <v>1023</v>
      </c>
      <c r="W8699" s="4">
        <f t="shared" si="276"/>
        <v>2014</v>
      </c>
    </row>
    <row r="8700" spans="19:23" x14ac:dyDescent="0.2">
      <c r="S8700" s="28" t="s">
        <v>381</v>
      </c>
      <c r="T8700" s="5">
        <v>2014</v>
      </c>
      <c r="U8700" s="233">
        <v>41936</v>
      </c>
      <c r="V8700" s="233" t="str">
        <f t="shared" si="275"/>
        <v>1024</v>
      </c>
      <c r="W8700" s="4">
        <f t="shared" si="276"/>
        <v>2014</v>
      </c>
    </row>
    <row r="8701" spans="19:23" x14ac:dyDescent="0.2">
      <c r="S8701" s="28" t="s">
        <v>382</v>
      </c>
      <c r="T8701" s="5">
        <v>2014</v>
      </c>
      <c r="U8701" s="233">
        <v>41937</v>
      </c>
      <c r="V8701" s="233" t="str">
        <f t="shared" si="275"/>
        <v>1025</v>
      </c>
      <c r="W8701" s="4">
        <f t="shared" si="276"/>
        <v>2014</v>
      </c>
    </row>
    <row r="8702" spans="19:23" x14ac:dyDescent="0.2">
      <c r="S8702" s="28" t="s">
        <v>383</v>
      </c>
      <c r="T8702" s="5">
        <v>2014</v>
      </c>
      <c r="U8702" s="233">
        <v>41938</v>
      </c>
      <c r="V8702" s="233" t="str">
        <f t="shared" si="275"/>
        <v>1026</v>
      </c>
      <c r="W8702" s="4">
        <f t="shared" si="276"/>
        <v>2014</v>
      </c>
    </row>
    <row r="8703" spans="19:23" x14ac:dyDescent="0.2">
      <c r="S8703" s="28" t="s">
        <v>384</v>
      </c>
      <c r="T8703" s="5">
        <v>2014</v>
      </c>
      <c r="U8703" s="233">
        <v>41939</v>
      </c>
      <c r="V8703" s="233" t="str">
        <f t="shared" si="275"/>
        <v>1027</v>
      </c>
      <c r="W8703" s="4">
        <f t="shared" si="276"/>
        <v>2014</v>
      </c>
    </row>
    <row r="8704" spans="19:23" x14ac:dyDescent="0.2">
      <c r="S8704" s="28" t="s">
        <v>385</v>
      </c>
      <c r="T8704" s="5">
        <v>2014</v>
      </c>
      <c r="U8704" s="233">
        <v>41940</v>
      </c>
      <c r="V8704" s="233" t="str">
        <f t="shared" si="275"/>
        <v>1028</v>
      </c>
      <c r="W8704" s="4">
        <f t="shared" si="276"/>
        <v>2014</v>
      </c>
    </row>
    <row r="8705" spans="19:23" x14ac:dyDescent="0.2">
      <c r="S8705" s="28" t="s">
        <v>386</v>
      </c>
      <c r="T8705" s="5">
        <v>2014</v>
      </c>
      <c r="U8705" s="233">
        <v>41941</v>
      </c>
      <c r="V8705" s="233" t="str">
        <f t="shared" si="275"/>
        <v>1029</v>
      </c>
      <c r="W8705" s="4">
        <f t="shared" si="276"/>
        <v>2014</v>
      </c>
    </row>
    <row r="8706" spans="19:23" x14ac:dyDescent="0.2">
      <c r="S8706" s="28" t="s">
        <v>387</v>
      </c>
      <c r="T8706" s="5">
        <v>2014</v>
      </c>
      <c r="U8706" s="233">
        <v>41942</v>
      </c>
      <c r="V8706" s="233" t="str">
        <f t="shared" si="275"/>
        <v>1030</v>
      </c>
      <c r="W8706" s="4">
        <f t="shared" si="276"/>
        <v>2014</v>
      </c>
    </row>
    <row r="8707" spans="19:23" x14ac:dyDescent="0.2">
      <c r="S8707" s="28" t="s">
        <v>388</v>
      </c>
      <c r="T8707" s="5">
        <v>2014</v>
      </c>
      <c r="U8707" s="233">
        <v>41943</v>
      </c>
      <c r="V8707" s="233" t="str">
        <f t="shared" si="275"/>
        <v>1031</v>
      </c>
      <c r="W8707" s="4">
        <f t="shared" si="276"/>
        <v>2014</v>
      </c>
    </row>
    <row r="8708" spans="19:23" x14ac:dyDescent="0.2">
      <c r="S8708" s="28" t="s">
        <v>389</v>
      </c>
      <c r="T8708" s="5">
        <v>2014</v>
      </c>
      <c r="U8708" s="233">
        <v>41944</v>
      </c>
      <c r="V8708" s="233" t="str">
        <f t="shared" ref="V8708:V8771" si="277">TEXT(MONTH(U8708),"00") &amp;TEXT(DAY(U8708),"00")</f>
        <v>1101</v>
      </c>
      <c r="W8708" s="4">
        <f t="shared" ref="W8708:W8771" si="278">YEAR(U8708)</f>
        <v>2014</v>
      </c>
    </row>
    <row r="8709" spans="19:23" x14ac:dyDescent="0.2">
      <c r="S8709" s="28" t="s">
        <v>390</v>
      </c>
      <c r="T8709" s="5">
        <v>2014</v>
      </c>
      <c r="U8709" s="233">
        <v>41945</v>
      </c>
      <c r="V8709" s="233" t="str">
        <f t="shared" si="277"/>
        <v>1102</v>
      </c>
      <c r="W8709" s="4">
        <f t="shared" si="278"/>
        <v>2014</v>
      </c>
    </row>
    <row r="8710" spans="19:23" x14ac:dyDescent="0.2">
      <c r="S8710" s="28" t="s">
        <v>391</v>
      </c>
      <c r="T8710" s="5">
        <v>2014</v>
      </c>
      <c r="U8710" s="233">
        <v>41946</v>
      </c>
      <c r="V8710" s="233" t="str">
        <f t="shared" si="277"/>
        <v>1103</v>
      </c>
      <c r="W8710" s="4">
        <f t="shared" si="278"/>
        <v>2014</v>
      </c>
    </row>
    <row r="8711" spans="19:23" x14ac:dyDescent="0.2">
      <c r="S8711" s="28" t="s">
        <v>392</v>
      </c>
      <c r="T8711" s="5">
        <v>2014</v>
      </c>
      <c r="U8711" s="233">
        <v>41947</v>
      </c>
      <c r="V8711" s="233" t="str">
        <f t="shared" si="277"/>
        <v>1104</v>
      </c>
      <c r="W8711" s="4">
        <f t="shared" si="278"/>
        <v>2014</v>
      </c>
    </row>
    <row r="8712" spans="19:23" x14ac:dyDescent="0.2">
      <c r="S8712" s="28" t="s">
        <v>393</v>
      </c>
      <c r="T8712" s="5">
        <v>2014</v>
      </c>
      <c r="U8712" s="233">
        <v>41948</v>
      </c>
      <c r="V8712" s="233" t="str">
        <f t="shared" si="277"/>
        <v>1105</v>
      </c>
      <c r="W8712" s="4">
        <f t="shared" si="278"/>
        <v>2014</v>
      </c>
    </row>
    <row r="8713" spans="19:23" x14ac:dyDescent="0.2">
      <c r="S8713" s="28" t="s">
        <v>394</v>
      </c>
      <c r="T8713" s="5">
        <v>2014</v>
      </c>
      <c r="U8713" s="233">
        <v>41949</v>
      </c>
      <c r="V8713" s="233" t="str">
        <f t="shared" si="277"/>
        <v>1106</v>
      </c>
      <c r="W8713" s="4">
        <f t="shared" si="278"/>
        <v>2014</v>
      </c>
    </row>
    <row r="8714" spans="19:23" x14ac:dyDescent="0.2">
      <c r="S8714" s="28" t="s">
        <v>395</v>
      </c>
      <c r="T8714" s="5">
        <v>2014</v>
      </c>
      <c r="U8714" s="233">
        <v>41950</v>
      </c>
      <c r="V8714" s="233" t="str">
        <f t="shared" si="277"/>
        <v>1107</v>
      </c>
      <c r="W8714" s="4">
        <f t="shared" si="278"/>
        <v>2014</v>
      </c>
    </row>
    <row r="8715" spans="19:23" x14ac:dyDescent="0.2">
      <c r="S8715" s="28" t="s">
        <v>396</v>
      </c>
      <c r="T8715" s="5">
        <v>2014</v>
      </c>
      <c r="U8715" s="233">
        <v>41951</v>
      </c>
      <c r="V8715" s="233" t="str">
        <f t="shared" si="277"/>
        <v>1108</v>
      </c>
      <c r="W8715" s="4">
        <f t="shared" si="278"/>
        <v>2014</v>
      </c>
    </row>
    <row r="8716" spans="19:23" x14ac:dyDescent="0.2">
      <c r="S8716" s="28" t="s">
        <v>397</v>
      </c>
      <c r="T8716" s="5">
        <v>2014</v>
      </c>
      <c r="U8716" s="233">
        <v>41952</v>
      </c>
      <c r="V8716" s="233" t="str">
        <f t="shared" si="277"/>
        <v>1109</v>
      </c>
      <c r="W8716" s="4">
        <f t="shared" si="278"/>
        <v>2014</v>
      </c>
    </row>
    <row r="8717" spans="19:23" x14ac:dyDescent="0.2">
      <c r="S8717" s="28" t="s">
        <v>398</v>
      </c>
      <c r="T8717" s="5">
        <v>2014</v>
      </c>
      <c r="U8717" s="233">
        <v>41953</v>
      </c>
      <c r="V8717" s="233" t="str">
        <f t="shared" si="277"/>
        <v>1110</v>
      </c>
      <c r="W8717" s="4">
        <f t="shared" si="278"/>
        <v>2014</v>
      </c>
    </row>
    <row r="8718" spans="19:23" x14ac:dyDescent="0.2">
      <c r="S8718" s="28" t="s">
        <v>399</v>
      </c>
      <c r="T8718" s="5">
        <v>2014</v>
      </c>
      <c r="U8718" s="233">
        <v>41954</v>
      </c>
      <c r="V8718" s="233" t="str">
        <f t="shared" si="277"/>
        <v>1111</v>
      </c>
      <c r="W8718" s="4">
        <f t="shared" si="278"/>
        <v>2014</v>
      </c>
    </row>
    <row r="8719" spans="19:23" x14ac:dyDescent="0.2">
      <c r="S8719" s="28" t="s">
        <v>400</v>
      </c>
      <c r="T8719" s="5">
        <v>2014</v>
      </c>
      <c r="U8719" s="233">
        <v>41955</v>
      </c>
      <c r="V8719" s="233" t="str">
        <f t="shared" si="277"/>
        <v>1112</v>
      </c>
      <c r="W8719" s="4">
        <f t="shared" si="278"/>
        <v>2014</v>
      </c>
    </row>
    <row r="8720" spans="19:23" x14ac:dyDescent="0.2">
      <c r="S8720" s="28" t="s">
        <v>401</v>
      </c>
      <c r="T8720" s="5">
        <v>2014</v>
      </c>
      <c r="U8720" s="233">
        <v>41956</v>
      </c>
      <c r="V8720" s="233" t="str">
        <f t="shared" si="277"/>
        <v>1113</v>
      </c>
      <c r="W8720" s="4">
        <f t="shared" si="278"/>
        <v>2014</v>
      </c>
    </row>
    <row r="8721" spans="19:23" x14ac:dyDescent="0.2">
      <c r="S8721" s="28" t="s">
        <v>402</v>
      </c>
      <c r="T8721" s="5">
        <v>2014</v>
      </c>
      <c r="U8721" s="233">
        <v>41957</v>
      </c>
      <c r="V8721" s="233" t="str">
        <f t="shared" si="277"/>
        <v>1114</v>
      </c>
      <c r="W8721" s="4">
        <f t="shared" si="278"/>
        <v>2014</v>
      </c>
    </row>
    <row r="8722" spans="19:23" x14ac:dyDescent="0.2">
      <c r="S8722" s="28" t="s">
        <v>403</v>
      </c>
      <c r="T8722" s="5">
        <v>2014</v>
      </c>
      <c r="U8722" s="233">
        <v>41958</v>
      </c>
      <c r="V8722" s="233" t="str">
        <f t="shared" si="277"/>
        <v>1115</v>
      </c>
      <c r="W8722" s="4">
        <f t="shared" si="278"/>
        <v>2014</v>
      </c>
    </row>
    <row r="8723" spans="19:23" x14ac:dyDescent="0.2">
      <c r="S8723" s="28" t="s">
        <v>404</v>
      </c>
      <c r="T8723" s="5">
        <v>2014</v>
      </c>
      <c r="U8723" s="233">
        <v>41959</v>
      </c>
      <c r="V8723" s="233" t="str">
        <f t="shared" si="277"/>
        <v>1116</v>
      </c>
      <c r="W8723" s="4">
        <f t="shared" si="278"/>
        <v>2014</v>
      </c>
    </row>
    <row r="8724" spans="19:23" x14ac:dyDescent="0.2">
      <c r="S8724" s="28" t="s">
        <v>405</v>
      </c>
      <c r="T8724" s="5">
        <v>2014</v>
      </c>
      <c r="U8724" s="233">
        <v>41960</v>
      </c>
      <c r="V8724" s="233" t="str">
        <f t="shared" si="277"/>
        <v>1117</v>
      </c>
      <c r="W8724" s="4">
        <f t="shared" si="278"/>
        <v>2014</v>
      </c>
    </row>
    <row r="8725" spans="19:23" x14ac:dyDescent="0.2">
      <c r="S8725" s="28" t="s">
        <v>406</v>
      </c>
      <c r="T8725" s="5">
        <v>2014</v>
      </c>
      <c r="U8725" s="233">
        <v>41961</v>
      </c>
      <c r="V8725" s="233" t="str">
        <f t="shared" si="277"/>
        <v>1118</v>
      </c>
      <c r="W8725" s="4">
        <f t="shared" si="278"/>
        <v>2014</v>
      </c>
    </row>
    <row r="8726" spans="19:23" x14ac:dyDescent="0.2">
      <c r="S8726" s="28" t="s">
        <v>407</v>
      </c>
      <c r="T8726" s="5">
        <v>2014</v>
      </c>
      <c r="U8726" s="233">
        <v>41962</v>
      </c>
      <c r="V8726" s="233" t="str">
        <f t="shared" si="277"/>
        <v>1119</v>
      </c>
      <c r="W8726" s="4">
        <f t="shared" si="278"/>
        <v>2014</v>
      </c>
    </row>
    <row r="8727" spans="19:23" x14ac:dyDescent="0.2">
      <c r="S8727" s="28" t="s">
        <v>408</v>
      </c>
      <c r="T8727" s="5">
        <v>2014</v>
      </c>
      <c r="U8727" s="233">
        <v>41963</v>
      </c>
      <c r="V8727" s="233" t="str">
        <f t="shared" si="277"/>
        <v>1120</v>
      </c>
      <c r="W8727" s="4">
        <f t="shared" si="278"/>
        <v>2014</v>
      </c>
    </row>
    <row r="8728" spans="19:23" x14ac:dyDescent="0.2">
      <c r="S8728" s="28" t="s">
        <v>409</v>
      </c>
      <c r="T8728" s="5">
        <v>2014</v>
      </c>
      <c r="U8728" s="233">
        <v>41964</v>
      </c>
      <c r="V8728" s="233" t="str">
        <f t="shared" si="277"/>
        <v>1121</v>
      </c>
      <c r="W8728" s="4">
        <f t="shared" si="278"/>
        <v>2014</v>
      </c>
    </row>
    <row r="8729" spans="19:23" x14ac:dyDescent="0.2">
      <c r="S8729" s="28" t="s">
        <v>410</v>
      </c>
      <c r="T8729" s="5">
        <v>2014</v>
      </c>
      <c r="U8729" s="233">
        <v>41965</v>
      </c>
      <c r="V8729" s="233" t="str">
        <f t="shared" si="277"/>
        <v>1122</v>
      </c>
      <c r="W8729" s="4">
        <f t="shared" si="278"/>
        <v>2014</v>
      </c>
    </row>
    <row r="8730" spans="19:23" x14ac:dyDescent="0.2">
      <c r="S8730" s="28" t="s">
        <v>411</v>
      </c>
      <c r="T8730" s="5">
        <v>2014</v>
      </c>
      <c r="U8730" s="233">
        <v>41966</v>
      </c>
      <c r="V8730" s="233" t="str">
        <f t="shared" si="277"/>
        <v>1123</v>
      </c>
      <c r="W8730" s="4">
        <f t="shared" si="278"/>
        <v>2014</v>
      </c>
    </row>
    <row r="8731" spans="19:23" x14ac:dyDescent="0.2">
      <c r="S8731" s="28" t="s">
        <v>412</v>
      </c>
      <c r="T8731" s="5">
        <v>2014</v>
      </c>
      <c r="U8731" s="233">
        <v>41967</v>
      </c>
      <c r="V8731" s="233" t="str">
        <f t="shared" si="277"/>
        <v>1124</v>
      </c>
      <c r="W8731" s="4">
        <f t="shared" si="278"/>
        <v>2014</v>
      </c>
    </row>
    <row r="8732" spans="19:23" x14ac:dyDescent="0.2">
      <c r="S8732" s="28" t="s">
        <v>413</v>
      </c>
      <c r="T8732" s="5">
        <v>2014</v>
      </c>
      <c r="U8732" s="233">
        <v>41968</v>
      </c>
      <c r="V8732" s="233" t="str">
        <f t="shared" si="277"/>
        <v>1125</v>
      </c>
      <c r="W8732" s="4">
        <f t="shared" si="278"/>
        <v>2014</v>
      </c>
    </row>
    <row r="8733" spans="19:23" x14ac:dyDescent="0.2">
      <c r="S8733" s="28" t="s">
        <v>414</v>
      </c>
      <c r="T8733" s="5">
        <v>2014</v>
      </c>
      <c r="U8733" s="233">
        <v>41969</v>
      </c>
      <c r="V8733" s="233" t="str">
        <f t="shared" si="277"/>
        <v>1126</v>
      </c>
      <c r="W8733" s="4">
        <f t="shared" si="278"/>
        <v>2014</v>
      </c>
    </row>
    <row r="8734" spans="19:23" x14ac:dyDescent="0.2">
      <c r="S8734" s="28" t="s">
        <v>415</v>
      </c>
      <c r="T8734" s="5">
        <v>2014</v>
      </c>
      <c r="U8734" s="233">
        <v>41970</v>
      </c>
      <c r="V8734" s="233" t="str">
        <f t="shared" si="277"/>
        <v>1127</v>
      </c>
      <c r="W8734" s="4">
        <f t="shared" si="278"/>
        <v>2014</v>
      </c>
    </row>
    <row r="8735" spans="19:23" x14ac:dyDescent="0.2">
      <c r="S8735" s="28" t="s">
        <v>416</v>
      </c>
      <c r="T8735" s="5">
        <v>2014</v>
      </c>
      <c r="U8735" s="233">
        <v>41971</v>
      </c>
      <c r="V8735" s="233" t="str">
        <f t="shared" si="277"/>
        <v>1128</v>
      </c>
      <c r="W8735" s="4">
        <f t="shared" si="278"/>
        <v>2014</v>
      </c>
    </row>
    <row r="8736" spans="19:23" x14ac:dyDescent="0.2">
      <c r="S8736" s="28" t="s">
        <v>417</v>
      </c>
      <c r="T8736" s="5">
        <v>2014</v>
      </c>
      <c r="U8736" s="233">
        <v>41972</v>
      </c>
      <c r="V8736" s="233" t="str">
        <f t="shared" si="277"/>
        <v>1129</v>
      </c>
      <c r="W8736" s="4">
        <f t="shared" si="278"/>
        <v>2014</v>
      </c>
    </row>
    <row r="8737" spans="19:23" x14ac:dyDescent="0.2">
      <c r="S8737" s="28" t="s">
        <v>418</v>
      </c>
      <c r="T8737" s="5">
        <v>2014</v>
      </c>
      <c r="U8737" s="233">
        <v>41973</v>
      </c>
      <c r="V8737" s="233" t="str">
        <f t="shared" si="277"/>
        <v>1130</v>
      </c>
      <c r="W8737" s="4">
        <f t="shared" si="278"/>
        <v>2014</v>
      </c>
    </row>
    <row r="8738" spans="19:23" x14ac:dyDescent="0.2">
      <c r="S8738" s="28" t="s">
        <v>419</v>
      </c>
      <c r="T8738" s="5">
        <v>2014</v>
      </c>
      <c r="U8738" s="233">
        <v>41974</v>
      </c>
      <c r="V8738" s="233" t="str">
        <f t="shared" si="277"/>
        <v>1201</v>
      </c>
      <c r="W8738" s="4">
        <f t="shared" si="278"/>
        <v>2014</v>
      </c>
    </row>
    <row r="8739" spans="19:23" x14ac:dyDescent="0.2">
      <c r="S8739" s="28" t="s">
        <v>420</v>
      </c>
      <c r="T8739" s="5">
        <v>2014</v>
      </c>
      <c r="U8739" s="233">
        <v>41975</v>
      </c>
      <c r="V8739" s="233" t="str">
        <f t="shared" si="277"/>
        <v>1202</v>
      </c>
      <c r="W8739" s="4">
        <f t="shared" si="278"/>
        <v>2014</v>
      </c>
    </row>
    <row r="8740" spans="19:23" x14ac:dyDescent="0.2">
      <c r="S8740" s="28" t="s">
        <v>421</v>
      </c>
      <c r="T8740" s="5">
        <v>2014</v>
      </c>
      <c r="U8740" s="233">
        <v>41976</v>
      </c>
      <c r="V8740" s="233" t="str">
        <f t="shared" si="277"/>
        <v>1203</v>
      </c>
      <c r="W8740" s="4">
        <f t="shared" si="278"/>
        <v>2014</v>
      </c>
    </row>
    <row r="8741" spans="19:23" x14ac:dyDescent="0.2">
      <c r="S8741" s="28" t="s">
        <v>422</v>
      </c>
      <c r="T8741" s="5">
        <v>2014</v>
      </c>
      <c r="U8741" s="233">
        <v>41977</v>
      </c>
      <c r="V8741" s="233" t="str">
        <f t="shared" si="277"/>
        <v>1204</v>
      </c>
      <c r="W8741" s="4">
        <f t="shared" si="278"/>
        <v>2014</v>
      </c>
    </row>
    <row r="8742" spans="19:23" x14ac:dyDescent="0.2">
      <c r="S8742" s="28" t="s">
        <v>423</v>
      </c>
      <c r="T8742" s="5">
        <v>2014</v>
      </c>
      <c r="U8742" s="233">
        <v>41978</v>
      </c>
      <c r="V8742" s="233" t="str">
        <f t="shared" si="277"/>
        <v>1205</v>
      </c>
      <c r="W8742" s="4">
        <f t="shared" si="278"/>
        <v>2014</v>
      </c>
    </row>
    <row r="8743" spans="19:23" x14ac:dyDescent="0.2">
      <c r="S8743" s="28" t="s">
        <v>424</v>
      </c>
      <c r="T8743" s="5">
        <v>2014</v>
      </c>
      <c r="U8743" s="233">
        <v>41979</v>
      </c>
      <c r="V8743" s="233" t="str">
        <f t="shared" si="277"/>
        <v>1206</v>
      </c>
      <c r="W8743" s="4">
        <f t="shared" si="278"/>
        <v>2014</v>
      </c>
    </row>
    <row r="8744" spans="19:23" x14ac:dyDescent="0.2">
      <c r="S8744" s="28" t="s">
        <v>425</v>
      </c>
      <c r="T8744" s="5">
        <v>2014</v>
      </c>
      <c r="U8744" s="233">
        <v>41980</v>
      </c>
      <c r="V8744" s="233" t="str">
        <f t="shared" si="277"/>
        <v>1207</v>
      </c>
      <c r="W8744" s="4">
        <f t="shared" si="278"/>
        <v>2014</v>
      </c>
    </row>
    <row r="8745" spans="19:23" x14ac:dyDescent="0.2">
      <c r="S8745" s="28" t="s">
        <v>426</v>
      </c>
      <c r="T8745" s="5">
        <v>2014</v>
      </c>
      <c r="U8745" s="233">
        <v>41981</v>
      </c>
      <c r="V8745" s="233" t="str">
        <f t="shared" si="277"/>
        <v>1208</v>
      </c>
      <c r="W8745" s="4">
        <f t="shared" si="278"/>
        <v>2014</v>
      </c>
    </row>
    <row r="8746" spans="19:23" x14ac:dyDescent="0.2">
      <c r="S8746" s="28" t="s">
        <v>427</v>
      </c>
      <c r="T8746" s="5">
        <v>2014</v>
      </c>
      <c r="U8746" s="233">
        <v>41982</v>
      </c>
      <c r="V8746" s="233" t="str">
        <f t="shared" si="277"/>
        <v>1209</v>
      </c>
      <c r="W8746" s="4">
        <f t="shared" si="278"/>
        <v>2014</v>
      </c>
    </row>
    <row r="8747" spans="19:23" x14ac:dyDescent="0.2">
      <c r="S8747" s="28" t="s">
        <v>428</v>
      </c>
      <c r="T8747" s="5">
        <v>2014</v>
      </c>
      <c r="U8747" s="233">
        <v>41983</v>
      </c>
      <c r="V8747" s="233" t="str">
        <f t="shared" si="277"/>
        <v>1210</v>
      </c>
      <c r="W8747" s="4">
        <f t="shared" si="278"/>
        <v>2014</v>
      </c>
    </row>
    <row r="8748" spans="19:23" x14ac:dyDescent="0.2">
      <c r="S8748" s="28" t="s">
        <v>429</v>
      </c>
      <c r="T8748" s="5">
        <v>2014</v>
      </c>
      <c r="U8748" s="233">
        <v>41984</v>
      </c>
      <c r="V8748" s="233" t="str">
        <f t="shared" si="277"/>
        <v>1211</v>
      </c>
      <c r="W8748" s="4">
        <f t="shared" si="278"/>
        <v>2014</v>
      </c>
    </row>
    <row r="8749" spans="19:23" x14ac:dyDescent="0.2">
      <c r="S8749" s="28" t="s">
        <v>430</v>
      </c>
      <c r="T8749" s="5">
        <v>2014</v>
      </c>
      <c r="U8749" s="233">
        <v>41985</v>
      </c>
      <c r="V8749" s="233" t="str">
        <f t="shared" si="277"/>
        <v>1212</v>
      </c>
      <c r="W8749" s="4">
        <f t="shared" si="278"/>
        <v>2014</v>
      </c>
    </row>
    <row r="8750" spans="19:23" x14ac:dyDescent="0.2">
      <c r="S8750" s="28" t="s">
        <v>431</v>
      </c>
      <c r="T8750" s="5">
        <v>2014</v>
      </c>
      <c r="U8750" s="233">
        <v>41986</v>
      </c>
      <c r="V8750" s="233" t="str">
        <f t="shared" si="277"/>
        <v>1213</v>
      </c>
      <c r="W8750" s="4">
        <f t="shared" si="278"/>
        <v>2014</v>
      </c>
    </row>
    <row r="8751" spans="19:23" x14ac:dyDescent="0.2">
      <c r="S8751" s="28" t="s">
        <v>432</v>
      </c>
      <c r="T8751" s="5">
        <v>2014</v>
      </c>
      <c r="U8751" s="233">
        <v>41987</v>
      </c>
      <c r="V8751" s="233" t="str">
        <f t="shared" si="277"/>
        <v>1214</v>
      </c>
      <c r="W8751" s="4">
        <f t="shared" si="278"/>
        <v>2014</v>
      </c>
    </row>
    <row r="8752" spans="19:23" x14ac:dyDescent="0.2">
      <c r="S8752" s="28" t="s">
        <v>433</v>
      </c>
      <c r="T8752" s="5">
        <v>2014</v>
      </c>
      <c r="U8752" s="233">
        <v>41988</v>
      </c>
      <c r="V8752" s="233" t="str">
        <f t="shared" si="277"/>
        <v>1215</v>
      </c>
      <c r="W8752" s="4">
        <f t="shared" si="278"/>
        <v>2014</v>
      </c>
    </row>
    <row r="8753" spans="19:23" x14ac:dyDescent="0.2">
      <c r="S8753" s="28" t="s">
        <v>434</v>
      </c>
      <c r="T8753" s="5">
        <v>2014</v>
      </c>
      <c r="U8753" s="233">
        <v>41989</v>
      </c>
      <c r="V8753" s="233" t="str">
        <f t="shared" si="277"/>
        <v>1216</v>
      </c>
      <c r="W8753" s="4">
        <f t="shared" si="278"/>
        <v>2014</v>
      </c>
    </row>
    <row r="8754" spans="19:23" x14ac:dyDescent="0.2">
      <c r="S8754" s="28" t="s">
        <v>435</v>
      </c>
      <c r="T8754" s="5">
        <v>2014</v>
      </c>
      <c r="U8754" s="233">
        <v>41990</v>
      </c>
      <c r="V8754" s="233" t="str">
        <f t="shared" si="277"/>
        <v>1217</v>
      </c>
      <c r="W8754" s="4">
        <f t="shared" si="278"/>
        <v>2014</v>
      </c>
    </row>
    <row r="8755" spans="19:23" x14ac:dyDescent="0.2">
      <c r="S8755" s="28" t="s">
        <v>436</v>
      </c>
      <c r="T8755" s="5">
        <v>2014</v>
      </c>
      <c r="U8755" s="233">
        <v>41991</v>
      </c>
      <c r="V8755" s="233" t="str">
        <f t="shared" si="277"/>
        <v>1218</v>
      </c>
      <c r="W8755" s="4">
        <f t="shared" si="278"/>
        <v>2014</v>
      </c>
    </row>
    <row r="8756" spans="19:23" x14ac:dyDescent="0.2">
      <c r="S8756" s="28" t="s">
        <v>437</v>
      </c>
      <c r="T8756" s="5">
        <v>2014</v>
      </c>
      <c r="U8756" s="233">
        <v>41992</v>
      </c>
      <c r="V8756" s="233" t="str">
        <f t="shared" si="277"/>
        <v>1219</v>
      </c>
      <c r="W8756" s="4">
        <f t="shared" si="278"/>
        <v>2014</v>
      </c>
    </row>
    <row r="8757" spans="19:23" x14ac:dyDescent="0.2">
      <c r="S8757" s="28" t="s">
        <v>438</v>
      </c>
      <c r="T8757" s="5">
        <v>2014</v>
      </c>
      <c r="U8757" s="233">
        <v>41993</v>
      </c>
      <c r="V8757" s="233" t="str">
        <f t="shared" si="277"/>
        <v>1220</v>
      </c>
      <c r="W8757" s="4">
        <f t="shared" si="278"/>
        <v>2014</v>
      </c>
    </row>
    <row r="8758" spans="19:23" x14ac:dyDescent="0.2">
      <c r="S8758" s="28" t="s">
        <v>439</v>
      </c>
      <c r="T8758" s="5">
        <v>2014</v>
      </c>
      <c r="U8758" s="233">
        <v>41994</v>
      </c>
      <c r="V8758" s="233" t="str">
        <f t="shared" si="277"/>
        <v>1221</v>
      </c>
      <c r="W8758" s="4">
        <f t="shared" si="278"/>
        <v>2014</v>
      </c>
    </row>
    <row r="8759" spans="19:23" x14ac:dyDescent="0.2">
      <c r="S8759" s="28" t="s">
        <v>440</v>
      </c>
      <c r="T8759" s="5">
        <v>2014</v>
      </c>
      <c r="U8759" s="233">
        <v>41995</v>
      </c>
      <c r="V8759" s="233" t="str">
        <f t="shared" si="277"/>
        <v>1222</v>
      </c>
      <c r="W8759" s="4">
        <f t="shared" si="278"/>
        <v>2014</v>
      </c>
    </row>
    <row r="8760" spans="19:23" x14ac:dyDescent="0.2">
      <c r="S8760" s="28" t="s">
        <v>441</v>
      </c>
      <c r="T8760" s="5">
        <v>2014</v>
      </c>
      <c r="U8760" s="233">
        <v>41996</v>
      </c>
      <c r="V8760" s="233" t="str">
        <f t="shared" si="277"/>
        <v>1223</v>
      </c>
      <c r="W8760" s="4">
        <f t="shared" si="278"/>
        <v>2014</v>
      </c>
    </row>
    <row r="8761" spans="19:23" x14ac:dyDescent="0.2">
      <c r="S8761" s="28" t="s">
        <v>442</v>
      </c>
      <c r="T8761" s="5">
        <v>2014</v>
      </c>
      <c r="U8761" s="233">
        <v>41997</v>
      </c>
      <c r="V8761" s="233" t="str">
        <f t="shared" si="277"/>
        <v>1224</v>
      </c>
      <c r="W8761" s="4">
        <f t="shared" si="278"/>
        <v>2014</v>
      </c>
    </row>
    <row r="8762" spans="19:23" x14ac:dyDescent="0.2">
      <c r="S8762" s="28" t="s">
        <v>443</v>
      </c>
      <c r="T8762" s="5">
        <v>2014</v>
      </c>
      <c r="U8762" s="233">
        <v>41998</v>
      </c>
      <c r="V8762" s="233" t="str">
        <f t="shared" si="277"/>
        <v>1225</v>
      </c>
      <c r="W8762" s="4">
        <f t="shared" si="278"/>
        <v>2014</v>
      </c>
    </row>
    <row r="8763" spans="19:23" x14ac:dyDescent="0.2">
      <c r="S8763" s="28" t="s">
        <v>444</v>
      </c>
      <c r="T8763" s="5">
        <v>2014</v>
      </c>
      <c r="U8763" s="233">
        <v>41999</v>
      </c>
      <c r="V8763" s="233" t="str">
        <f t="shared" si="277"/>
        <v>1226</v>
      </c>
      <c r="W8763" s="4">
        <f t="shared" si="278"/>
        <v>2014</v>
      </c>
    </row>
    <row r="8764" spans="19:23" x14ac:dyDescent="0.2">
      <c r="S8764" s="28" t="s">
        <v>445</v>
      </c>
      <c r="T8764" s="5">
        <v>2014</v>
      </c>
      <c r="U8764" s="233">
        <v>42000</v>
      </c>
      <c r="V8764" s="233" t="str">
        <f t="shared" si="277"/>
        <v>1227</v>
      </c>
      <c r="W8764" s="4">
        <f t="shared" si="278"/>
        <v>2014</v>
      </c>
    </row>
    <row r="8765" spans="19:23" x14ac:dyDescent="0.2">
      <c r="S8765" s="28" t="s">
        <v>446</v>
      </c>
      <c r="T8765" s="5">
        <v>2014</v>
      </c>
      <c r="U8765" s="233">
        <v>42001</v>
      </c>
      <c r="V8765" s="233" t="str">
        <f t="shared" si="277"/>
        <v>1228</v>
      </c>
      <c r="W8765" s="4">
        <f t="shared" si="278"/>
        <v>2014</v>
      </c>
    </row>
    <row r="8766" spans="19:23" x14ac:dyDescent="0.2">
      <c r="S8766" s="28" t="s">
        <v>447</v>
      </c>
      <c r="T8766" s="5">
        <v>2014</v>
      </c>
      <c r="U8766" s="233">
        <v>42002</v>
      </c>
      <c r="V8766" s="233" t="str">
        <f t="shared" si="277"/>
        <v>1229</v>
      </c>
      <c r="W8766" s="4">
        <f t="shared" si="278"/>
        <v>2014</v>
      </c>
    </row>
    <row r="8767" spans="19:23" x14ac:dyDescent="0.2">
      <c r="S8767" s="28" t="s">
        <v>448</v>
      </c>
      <c r="T8767" s="5">
        <v>2014</v>
      </c>
      <c r="U8767" s="233">
        <v>42003</v>
      </c>
      <c r="V8767" s="233" t="str">
        <f t="shared" si="277"/>
        <v>1230</v>
      </c>
      <c r="W8767" s="4">
        <f t="shared" si="278"/>
        <v>2014</v>
      </c>
    </row>
    <row r="8768" spans="19:23" x14ac:dyDescent="0.2">
      <c r="S8768" s="28" t="s">
        <v>449</v>
      </c>
      <c r="T8768" s="5">
        <v>2014</v>
      </c>
      <c r="U8768" s="233">
        <v>42004</v>
      </c>
      <c r="V8768" s="233" t="str">
        <f t="shared" si="277"/>
        <v>1231</v>
      </c>
      <c r="W8768" s="4">
        <f t="shared" si="278"/>
        <v>2014</v>
      </c>
    </row>
    <row r="8769" spans="19:23" x14ac:dyDescent="0.2">
      <c r="S8769" s="28" t="s">
        <v>450</v>
      </c>
      <c r="T8769" s="5">
        <v>2015</v>
      </c>
      <c r="U8769" s="233">
        <v>42005</v>
      </c>
      <c r="V8769" s="233" t="str">
        <f t="shared" si="277"/>
        <v>0101</v>
      </c>
      <c r="W8769" s="4">
        <f t="shared" si="278"/>
        <v>2015</v>
      </c>
    </row>
    <row r="8770" spans="19:23" x14ac:dyDescent="0.2">
      <c r="S8770" s="28" t="s">
        <v>90</v>
      </c>
      <c r="T8770" s="5">
        <v>2015</v>
      </c>
      <c r="U8770" s="233">
        <v>42006</v>
      </c>
      <c r="V8770" s="233" t="str">
        <f t="shared" si="277"/>
        <v>0102</v>
      </c>
      <c r="W8770" s="4">
        <f t="shared" si="278"/>
        <v>2015</v>
      </c>
    </row>
    <row r="8771" spans="19:23" x14ac:dyDescent="0.2">
      <c r="S8771" s="28" t="s">
        <v>91</v>
      </c>
      <c r="T8771" s="5">
        <v>2015</v>
      </c>
      <c r="U8771" s="233">
        <v>42007</v>
      </c>
      <c r="V8771" s="233" t="str">
        <f t="shared" si="277"/>
        <v>0103</v>
      </c>
      <c r="W8771" s="4">
        <f t="shared" si="278"/>
        <v>2015</v>
      </c>
    </row>
    <row r="8772" spans="19:23" x14ac:dyDescent="0.2">
      <c r="S8772" s="28" t="s">
        <v>92</v>
      </c>
      <c r="T8772" s="5">
        <v>2015</v>
      </c>
      <c r="U8772" s="233">
        <v>42008</v>
      </c>
      <c r="V8772" s="233" t="str">
        <f t="shared" ref="V8772:V8835" si="279">TEXT(MONTH(U8772),"00") &amp;TEXT(DAY(U8772),"00")</f>
        <v>0104</v>
      </c>
      <c r="W8772" s="4">
        <f t="shared" ref="W8772:W8835" si="280">YEAR(U8772)</f>
        <v>2015</v>
      </c>
    </row>
    <row r="8773" spans="19:23" x14ac:dyDescent="0.2">
      <c r="S8773" s="28" t="s">
        <v>93</v>
      </c>
      <c r="T8773" s="5">
        <v>2015</v>
      </c>
      <c r="U8773" s="233">
        <v>42009</v>
      </c>
      <c r="V8773" s="233" t="str">
        <f t="shared" si="279"/>
        <v>0105</v>
      </c>
      <c r="W8773" s="4">
        <f t="shared" si="280"/>
        <v>2015</v>
      </c>
    </row>
    <row r="8774" spans="19:23" x14ac:dyDescent="0.2">
      <c r="S8774" s="28" t="s">
        <v>94</v>
      </c>
      <c r="T8774" s="5">
        <v>2015</v>
      </c>
      <c r="U8774" s="233">
        <v>42010</v>
      </c>
      <c r="V8774" s="233" t="str">
        <f t="shared" si="279"/>
        <v>0106</v>
      </c>
      <c r="W8774" s="4">
        <f t="shared" si="280"/>
        <v>2015</v>
      </c>
    </row>
    <row r="8775" spans="19:23" x14ac:dyDescent="0.2">
      <c r="S8775" s="28" t="s">
        <v>95</v>
      </c>
      <c r="T8775" s="5">
        <v>2015</v>
      </c>
      <c r="U8775" s="233">
        <v>42011</v>
      </c>
      <c r="V8775" s="233" t="str">
        <f t="shared" si="279"/>
        <v>0107</v>
      </c>
      <c r="W8775" s="4">
        <f t="shared" si="280"/>
        <v>2015</v>
      </c>
    </row>
    <row r="8776" spans="19:23" x14ac:dyDescent="0.2">
      <c r="S8776" s="28" t="s">
        <v>96</v>
      </c>
      <c r="T8776" s="5">
        <v>2015</v>
      </c>
      <c r="U8776" s="233">
        <v>42012</v>
      </c>
      <c r="V8776" s="233" t="str">
        <f t="shared" si="279"/>
        <v>0108</v>
      </c>
      <c r="W8776" s="4">
        <f t="shared" si="280"/>
        <v>2015</v>
      </c>
    </row>
    <row r="8777" spans="19:23" x14ac:dyDescent="0.2">
      <c r="S8777" s="28" t="s">
        <v>97</v>
      </c>
      <c r="T8777" s="5">
        <v>2015</v>
      </c>
      <c r="U8777" s="233">
        <v>42013</v>
      </c>
      <c r="V8777" s="233" t="str">
        <f t="shared" si="279"/>
        <v>0109</v>
      </c>
      <c r="W8777" s="4">
        <f t="shared" si="280"/>
        <v>2015</v>
      </c>
    </row>
    <row r="8778" spans="19:23" x14ac:dyDescent="0.2">
      <c r="S8778" s="28" t="s">
        <v>98</v>
      </c>
      <c r="T8778" s="5">
        <v>2015</v>
      </c>
      <c r="U8778" s="233">
        <v>42014</v>
      </c>
      <c r="V8778" s="233" t="str">
        <f t="shared" si="279"/>
        <v>0110</v>
      </c>
      <c r="W8778" s="4">
        <f t="shared" si="280"/>
        <v>2015</v>
      </c>
    </row>
    <row r="8779" spans="19:23" x14ac:dyDescent="0.2">
      <c r="S8779" s="28" t="s">
        <v>99</v>
      </c>
      <c r="T8779" s="5">
        <v>2015</v>
      </c>
      <c r="U8779" s="233">
        <v>42015</v>
      </c>
      <c r="V8779" s="233" t="str">
        <f t="shared" si="279"/>
        <v>0111</v>
      </c>
      <c r="W8779" s="4">
        <f t="shared" si="280"/>
        <v>2015</v>
      </c>
    </row>
    <row r="8780" spans="19:23" x14ac:dyDescent="0.2">
      <c r="S8780" s="28" t="s">
        <v>100</v>
      </c>
      <c r="T8780" s="5">
        <v>2015</v>
      </c>
      <c r="U8780" s="233">
        <v>42016</v>
      </c>
      <c r="V8780" s="233" t="str">
        <f t="shared" si="279"/>
        <v>0112</v>
      </c>
      <c r="W8780" s="4">
        <f t="shared" si="280"/>
        <v>2015</v>
      </c>
    </row>
    <row r="8781" spans="19:23" x14ac:dyDescent="0.2">
      <c r="S8781" s="28" t="s">
        <v>101</v>
      </c>
      <c r="T8781" s="5">
        <v>2015</v>
      </c>
      <c r="U8781" s="233">
        <v>42017</v>
      </c>
      <c r="V8781" s="233" t="str">
        <f t="shared" si="279"/>
        <v>0113</v>
      </c>
      <c r="W8781" s="4">
        <f t="shared" si="280"/>
        <v>2015</v>
      </c>
    </row>
    <row r="8782" spans="19:23" x14ac:dyDescent="0.2">
      <c r="S8782" s="28" t="s">
        <v>102</v>
      </c>
      <c r="T8782" s="5">
        <v>2015</v>
      </c>
      <c r="U8782" s="233">
        <v>42018</v>
      </c>
      <c r="V8782" s="233" t="str">
        <f t="shared" si="279"/>
        <v>0114</v>
      </c>
      <c r="W8782" s="4">
        <f t="shared" si="280"/>
        <v>2015</v>
      </c>
    </row>
    <row r="8783" spans="19:23" x14ac:dyDescent="0.2">
      <c r="S8783" s="28" t="s">
        <v>103</v>
      </c>
      <c r="T8783" s="5">
        <v>2015</v>
      </c>
      <c r="U8783" s="233">
        <v>42019</v>
      </c>
      <c r="V8783" s="233" t="str">
        <f t="shared" si="279"/>
        <v>0115</v>
      </c>
      <c r="W8783" s="4">
        <f t="shared" si="280"/>
        <v>2015</v>
      </c>
    </row>
    <row r="8784" spans="19:23" x14ac:dyDescent="0.2">
      <c r="S8784" s="28" t="s">
        <v>104</v>
      </c>
      <c r="T8784" s="5">
        <v>2015</v>
      </c>
      <c r="U8784" s="233">
        <v>42020</v>
      </c>
      <c r="V8784" s="233" t="str">
        <f t="shared" si="279"/>
        <v>0116</v>
      </c>
      <c r="W8784" s="4">
        <f t="shared" si="280"/>
        <v>2015</v>
      </c>
    </row>
    <row r="8785" spans="19:23" x14ac:dyDescent="0.2">
      <c r="S8785" s="28" t="s">
        <v>105</v>
      </c>
      <c r="T8785" s="5">
        <v>2015</v>
      </c>
      <c r="U8785" s="233">
        <v>42021</v>
      </c>
      <c r="V8785" s="233" t="str">
        <f t="shared" si="279"/>
        <v>0117</v>
      </c>
      <c r="W8785" s="4">
        <f t="shared" si="280"/>
        <v>2015</v>
      </c>
    </row>
    <row r="8786" spans="19:23" x14ac:dyDescent="0.2">
      <c r="S8786" s="28" t="s">
        <v>106</v>
      </c>
      <c r="T8786" s="5">
        <v>2015</v>
      </c>
      <c r="U8786" s="233">
        <v>42022</v>
      </c>
      <c r="V8786" s="233" t="str">
        <f t="shared" si="279"/>
        <v>0118</v>
      </c>
      <c r="W8786" s="4">
        <f t="shared" si="280"/>
        <v>2015</v>
      </c>
    </row>
    <row r="8787" spans="19:23" x14ac:dyDescent="0.2">
      <c r="S8787" s="28" t="s">
        <v>107</v>
      </c>
      <c r="T8787" s="5">
        <v>2015</v>
      </c>
      <c r="U8787" s="233">
        <v>42023</v>
      </c>
      <c r="V8787" s="233" t="str">
        <f t="shared" si="279"/>
        <v>0119</v>
      </c>
      <c r="W8787" s="4">
        <f t="shared" si="280"/>
        <v>2015</v>
      </c>
    </row>
    <row r="8788" spans="19:23" x14ac:dyDescent="0.2">
      <c r="S8788" s="28" t="s">
        <v>108</v>
      </c>
      <c r="T8788" s="5">
        <v>2015</v>
      </c>
      <c r="U8788" s="233">
        <v>42024</v>
      </c>
      <c r="V8788" s="233" t="str">
        <f t="shared" si="279"/>
        <v>0120</v>
      </c>
      <c r="W8788" s="4">
        <f t="shared" si="280"/>
        <v>2015</v>
      </c>
    </row>
    <row r="8789" spans="19:23" x14ac:dyDescent="0.2">
      <c r="S8789" s="28" t="s">
        <v>109</v>
      </c>
      <c r="T8789" s="5">
        <v>2015</v>
      </c>
      <c r="U8789" s="233">
        <v>42025</v>
      </c>
      <c r="V8789" s="233" t="str">
        <f t="shared" si="279"/>
        <v>0121</v>
      </c>
      <c r="W8789" s="4">
        <f t="shared" si="280"/>
        <v>2015</v>
      </c>
    </row>
    <row r="8790" spans="19:23" x14ac:dyDescent="0.2">
      <c r="S8790" s="28" t="s">
        <v>110</v>
      </c>
      <c r="T8790" s="5">
        <v>2015</v>
      </c>
      <c r="U8790" s="233">
        <v>42026</v>
      </c>
      <c r="V8790" s="233" t="str">
        <f t="shared" si="279"/>
        <v>0122</v>
      </c>
      <c r="W8790" s="4">
        <f t="shared" si="280"/>
        <v>2015</v>
      </c>
    </row>
    <row r="8791" spans="19:23" x14ac:dyDescent="0.2">
      <c r="S8791" s="28" t="s">
        <v>111</v>
      </c>
      <c r="T8791" s="5">
        <v>2015</v>
      </c>
      <c r="U8791" s="233">
        <v>42027</v>
      </c>
      <c r="V8791" s="233" t="str">
        <f t="shared" si="279"/>
        <v>0123</v>
      </c>
      <c r="W8791" s="4">
        <f t="shared" si="280"/>
        <v>2015</v>
      </c>
    </row>
    <row r="8792" spans="19:23" x14ac:dyDescent="0.2">
      <c r="S8792" s="28" t="s">
        <v>112</v>
      </c>
      <c r="T8792" s="5">
        <v>2015</v>
      </c>
      <c r="U8792" s="233">
        <v>42028</v>
      </c>
      <c r="V8792" s="233" t="str">
        <f t="shared" si="279"/>
        <v>0124</v>
      </c>
      <c r="W8792" s="4">
        <f t="shared" si="280"/>
        <v>2015</v>
      </c>
    </row>
    <row r="8793" spans="19:23" x14ac:dyDescent="0.2">
      <c r="S8793" s="28" t="s">
        <v>113</v>
      </c>
      <c r="T8793" s="5">
        <v>2015</v>
      </c>
      <c r="U8793" s="233">
        <v>42029</v>
      </c>
      <c r="V8793" s="233" t="str">
        <f t="shared" si="279"/>
        <v>0125</v>
      </c>
      <c r="W8793" s="4">
        <f t="shared" si="280"/>
        <v>2015</v>
      </c>
    </row>
    <row r="8794" spans="19:23" x14ac:dyDescent="0.2">
      <c r="S8794" s="28" t="s">
        <v>114</v>
      </c>
      <c r="T8794" s="5">
        <v>2015</v>
      </c>
      <c r="U8794" s="233">
        <v>42030</v>
      </c>
      <c r="V8794" s="233" t="str">
        <f t="shared" si="279"/>
        <v>0126</v>
      </c>
      <c r="W8794" s="4">
        <f t="shared" si="280"/>
        <v>2015</v>
      </c>
    </row>
    <row r="8795" spans="19:23" x14ac:dyDescent="0.2">
      <c r="S8795" s="28" t="s">
        <v>115</v>
      </c>
      <c r="T8795" s="5">
        <v>2015</v>
      </c>
      <c r="U8795" s="233">
        <v>42031</v>
      </c>
      <c r="V8795" s="233" t="str">
        <f t="shared" si="279"/>
        <v>0127</v>
      </c>
      <c r="W8795" s="4">
        <f t="shared" si="280"/>
        <v>2015</v>
      </c>
    </row>
    <row r="8796" spans="19:23" x14ac:dyDescent="0.2">
      <c r="S8796" s="28" t="s">
        <v>116</v>
      </c>
      <c r="T8796" s="5">
        <v>2015</v>
      </c>
      <c r="U8796" s="233">
        <v>42032</v>
      </c>
      <c r="V8796" s="233" t="str">
        <f t="shared" si="279"/>
        <v>0128</v>
      </c>
      <c r="W8796" s="4">
        <f t="shared" si="280"/>
        <v>2015</v>
      </c>
    </row>
    <row r="8797" spans="19:23" x14ac:dyDescent="0.2">
      <c r="S8797" s="28" t="s">
        <v>117</v>
      </c>
      <c r="T8797" s="5">
        <v>2015</v>
      </c>
      <c r="U8797" s="233">
        <v>42033</v>
      </c>
      <c r="V8797" s="233" t="str">
        <f t="shared" si="279"/>
        <v>0129</v>
      </c>
      <c r="W8797" s="4">
        <f t="shared" si="280"/>
        <v>2015</v>
      </c>
    </row>
    <row r="8798" spans="19:23" x14ac:dyDescent="0.2">
      <c r="S8798" s="28" t="s">
        <v>118</v>
      </c>
      <c r="T8798" s="5">
        <v>2015</v>
      </c>
      <c r="U8798" s="233">
        <v>42034</v>
      </c>
      <c r="V8798" s="233" t="str">
        <f t="shared" si="279"/>
        <v>0130</v>
      </c>
      <c r="W8798" s="4">
        <f t="shared" si="280"/>
        <v>2015</v>
      </c>
    </row>
    <row r="8799" spans="19:23" x14ac:dyDescent="0.2">
      <c r="S8799" s="28" t="s">
        <v>119</v>
      </c>
      <c r="T8799" s="5">
        <v>2015</v>
      </c>
      <c r="U8799" s="233">
        <v>42035</v>
      </c>
      <c r="V8799" s="233" t="str">
        <f t="shared" si="279"/>
        <v>0131</v>
      </c>
      <c r="W8799" s="4">
        <f t="shared" si="280"/>
        <v>2015</v>
      </c>
    </row>
    <row r="8800" spans="19:23" x14ac:dyDescent="0.2">
      <c r="S8800" s="28" t="s">
        <v>120</v>
      </c>
      <c r="T8800" s="5">
        <v>2015</v>
      </c>
      <c r="U8800" s="233">
        <v>42036</v>
      </c>
      <c r="V8800" s="233" t="str">
        <f t="shared" si="279"/>
        <v>0201</v>
      </c>
      <c r="W8800" s="4">
        <f t="shared" si="280"/>
        <v>2015</v>
      </c>
    </row>
    <row r="8801" spans="19:23" x14ac:dyDescent="0.2">
      <c r="S8801" s="28" t="s">
        <v>121</v>
      </c>
      <c r="T8801" s="5">
        <v>2015</v>
      </c>
      <c r="U8801" s="233">
        <v>42037</v>
      </c>
      <c r="V8801" s="233" t="str">
        <f t="shared" si="279"/>
        <v>0202</v>
      </c>
      <c r="W8801" s="4">
        <f t="shared" si="280"/>
        <v>2015</v>
      </c>
    </row>
    <row r="8802" spans="19:23" x14ac:dyDescent="0.2">
      <c r="S8802" s="28" t="s">
        <v>122</v>
      </c>
      <c r="T8802" s="5">
        <v>2015</v>
      </c>
      <c r="U8802" s="233">
        <v>42038</v>
      </c>
      <c r="V8802" s="233" t="str">
        <f t="shared" si="279"/>
        <v>0203</v>
      </c>
      <c r="W8802" s="4">
        <f t="shared" si="280"/>
        <v>2015</v>
      </c>
    </row>
    <row r="8803" spans="19:23" x14ac:dyDescent="0.2">
      <c r="S8803" s="28" t="s">
        <v>123</v>
      </c>
      <c r="T8803" s="5">
        <v>2015</v>
      </c>
      <c r="U8803" s="233">
        <v>42039</v>
      </c>
      <c r="V8803" s="233" t="str">
        <f t="shared" si="279"/>
        <v>0204</v>
      </c>
      <c r="W8803" s="4">
        <f t="shared" si="280"/>
        <v>2015</v>
      </c>
    </row>
    <row r="8804" spans="19:23" x14ac:dyDescent="0.2">
      <c r="S8804" s="28" t="s">
        <v>124</v>
      </c>
      <c r="T8804" s="5">
        <v>2015</v>
      </c>
      <c r="U8804" s="233">
        <v>42040</v>
      </c>
      <c r="V8804" s="233" t="str">
        <f t="shared" si="279"/>
        <v>0205</v>
      </c>
      <c r="W8804" s="4">
        <f t="shared" si="280"/>
        <v>2015</v>
      </c>
    </row>
    <row r="8805" spans="19:23" x14ac:dyDescent="0.2">
      <c r="S8805" s="28" t="s">
        <v>125</v>
      </c>
      <c r="T8805" s="5">
        <v>2015</v>
      </c>
      <c r="U8805" s="233">
        <v>42041</v>
      </c>
      <c r="V8805" s="233" t="str">
        <f t="shared" si="279"/>
        <v>0206</v>
      </c>
      <c r="W8805" s="4">
        <f t="shared" si="280"/>
        <v>2015</v>
      </c>
    </row>
    <row r="8806" spans="19:23" x14ac:dyDescent="0.2">
      <c r="S8806" s="28" t="s">
        <v>126</v>
      </c>
      <c r="T8806" s="5">
        <v>2015</v>
      </c>
      <c r="U8806" s="233">
        <v>42042</v>
      </c>
      <c r="V8806" s="233" t="str">
        <f t="shared" si="279"/>
        <v>0207</v>
      </c>
      <c r="W8806" s="4">
        <f t="shared" si="280"/>
        <v>2015</v>
      </c>
    </row>
    <row r="8807" spans="19:23" x14ac:dyDescent="0.2">
      <c r="S8807" s="28" t="s">
        <v>86</v>
      </c>
      <c r="T8807" s="5">
        <v>2015</v>
      </c>
      <c r="U8807" s="233">
        <v>42043</v>
      </c>
      <c r="V8807" s="233" t="str">
        <f t="shared" si="279"/>
        <v>0208</v>
      </c>
      <c r="W8807" s="4">
        <f t="shared" si="280"/>
        <v>2015</v>
      </c>
    </row>
    <row r="8808" spans="19:23" x14ac:dyDescent="0.2">
      <c r="S8808" s="28" t="s">
        <v>87</v>
      </c>
      <c r="T8808" s="5">
        <v>2015</v>
      </c>
      <c r="U8808" s="233">
        <v>42044</v>
      </c>
      <c r="V8808" s="233" t="str">
        <f t="shared" si="279"/>
        <v>0209</v>
      </c>
      <c r="W8808" s="4">
        <f t="shared" si="280"/>
        <v>2015</v>
      </c>
    </row>
    <row r="8809" spans="19:23" x14ac:dyDescent="0.2">
      <c r="S8809" s="28" t="s">
        <v>88</v>
      </c>
      <c r="T8809" s="5">
        <v>2015</v>
      </c>
      <c r="U8809" s="233">
        <v>42045</v>
      </c>
      <c r="V8809" s="233" t="str">
        <f t="shared" si="279"/>
        <v>0210</v>
      </c>
      <c r="W8809" s="4">
        <f t="shared" si="280"/>
        <v>2015</v>
      </c>
    </row>
    <row r="8810" spans="19:23" x14ac:dyDescent="0.2">
      <c r="S8810" s="28" t="s">
        <v>89</v>
      </c>
      <c r="T8810" s="5">
        <v>2015</v>
      </c>
      <c r="U8810" s="233">
        <v>42046</v>
      </c>
      <c r="V8810" s="233" t="str">
        <f t="shared" si="279"/>
        <v>0211</v>
      </c>
      <c r="W8810" s="4">
        <f t="shared" si="280"/>
        <v>2015</v>
      </c>
    </row>
    <row r="8811" spans="19:23" x14ac:dyDescent="0.2">
      <c r="S8811" s="28" t="s">
        <v>127</v>
      </c>
      <c r="T8811" s="5">
        <v>2015</v>
      </c>
      <c r="U8811" s="233">
        <v>42047</v>
      </c>
      <c r="V8811" s="233" t="str">
        <f t="shared" si="279"/>
        <v>0212</v>
      </c>
      <c r="W8811" s="4">
        <f t="shared" si="280"/>
        <v>2015</v>
      </c>
    </row>
    <row r="8812" spans="19:23" x14ac:dyDescent="0.2">
      <c r="S8812" s="28" t="s">
        <v>128</v>
      </c>
      <c r="T8812" s="5">
        <v>2015</v>
      </c>
      <c r="U8812" s="233">
        <v>42048</v>
      </c>
      <c r="V8812" s="233" t="str">
        <f t="shared" si="279"/>
        <v>0213</v>
      </c>
      <c r="W8812" s="4">
        <f t="shared" si="280"/>
        <v>2015</v>
      </c>
    </row>
    <row r="8813" spans="19:23" x14ac:dyDescent="0.2">
      <c r="S8813" s="28" t="s">
        <v>129</v>
      </c>
      <c r="T8813" s="5">
        <v>2015</v>
      </c>
      <c r="U8813" s="233">
        <v>42049</v>
      </c>
      <c r="V8813" s="233" t="str">
        <f t="shared" si="279"/>
        <v>0214</v>
      </c>
      <c r="W8813" s="4">
        <f t="shared" si="280"/>
        <v>2015</v>
      </c>
    </row>
    <row r="8814" spans="19:23" x14ac:dyDescent="0.2">
      <c r="S8814" s="28" t="s">
        <v>130</v>
      </c>
      <c r="T8814" s="5">
        <v>2015</v>
      </c>
      <c r="U8814" s="233">
        <v>42050</v>
      </c>
      <c r="V8814" s="233" t="str">
        <f t="shared" si="279"/>
        <v>0215</v>
      </c>
      <c r="W8814" s="4">
        <f t="shared" si="280"/>
        <v>2015</v>
      </c>
    </row>
    <row r="8815" spans="19:23" x14ac:dyDescent="0.2">
      <c r="S8815" s="28" t="s">
        <v>131</v>
      </c>
      <c r="T8815" s="5">
        <v>2015</v>
      </c>
      <c r="U8815" s="233">
        <v>42051</v>
      </c>
      <c r="V8815" s="233" t="str">
        <f t="shared" si="279"/>
        <v>0216</v>
      </c>
      <c r="W8815" s="4">
        <f t="shared" si="280"/>
        <v>2015</v>
      </c>
    </row>
    <row r="8816" spans="19:23" x14ac:dyDescent="0.2">
      <c r="S8816" s="28" t="s">
        <v>132</v>
      </c>
      <c r="T8816" s="5">
        <v>2015</v>
      </c>
      <c r="U8816" s="233">
        <v>42052</v>
      </c>
      <c r="V8816" s="233" t="str">
        <f t="shared" si="279"/>
        <v>0217</v>
      </c>
      <c r="W8816" s="4">
        <f t="shared" si="280"/>
        <v>2015</v>
      </c>
    </row>
    <row r="8817" spans="19:23" x14ac:dyDescent="0.2">
      <c r="S8817" s="28" t="s">
        <v>133</v>
      </c>
      <c r="T8817" s="5">
        <v>2015</v>
      </c>
      <c r="U8817" s="233">
        <v>42053</v>
      </c>
      <c r="V8817" s="233" t="str">
        <f t="shared" si="279"/>
        <v>0218</v>
      </c>
      <c r="W8817" s="4">
        <f t="shared" si="280"/>
        <v>2015</v>
      </c>
    </row>
    <row r="8818" spans="19:23" x14ac:dyDescent="0.2">
      <c r="S8818" s="28" t="s">
        <v>134</v>
      </c>
      <c r="T8818" s="5">
        <v>2015</v>
      </c>
      <c r="U8818" s="233">
        <v>42054</v>
      </c>
      <c r="V8818" s="233" t="str">
        <f t="shared" si="279"/>
        <v>0219</v>
      </c>
      <c r="W8818" s="4">
        <f t="shared" si="280"/>
        <v>2015</v>
      </c>
    </row>
    <row r="8819" spans="19:23" x14ac:dyDescent="0.2">
      <c r="S8819" s="28" t="s">
        <v>135</v>
      </c>
      <c r="T8819" s="5">
        <v>2015</v>
      </c>
      <c r="U8819" s="233">
        <v>42055</v>
      </c>
      <c r="V8819" s="233" t="str">
        <f t="shared" si="279"/>
        <v>0220</v>
      </c>
      <c r="W8819" s="4">
        <f t="shared" si="280"/>
        <v>2015</v>
      </c>
    </row>
    <row r="8820" spans="19:23" x14ac:dyDescent="0.2">
      <c r="S8820" s="28" t="s">
        <v>136</v>
      </c>
      <c r="T8820" s="5">
        <v>2015</v>
      </c>
      <c r="U8820" s="233">
        <v>42056</v>
      </c>
      <c r="V8820" s="233" t="str">
        <f t="shared" si="279"/>
        <v>0221</v>
      </c>
      <c r="W8820" s="4">
        <f t="shared" si="280"/>
        <v>2015</v>
      </c>
    </row>
    <row r="8821" spans="19:23" x14ac:dyDescent="0.2">
      <c r="S8821" s="28" t="s">
        <v>137</v>
      </c>
      <c r="T8821" s="5">
        <v>2015</v>
      </c>
      <c r="U8821" s="233">
        <v>42057</v>
      </c>
      <c r="V8821" s="233" t="str">
        <f t="shared" si="279"/>
        <v>0222</v>
      </c>
      <c r="W8821" s="4">
        <f t="shared" si="280"/>
        <v>2015</v>
      </c>
    </row>
    <row r="8822" spans="19:23" x14ac:dyDescent="0.2">
      <c r="S8822" s="28" t="s">
        <v>138</v>
      </c>
      <c r="T8822" s="5">
        <v>2015</v>
      </c>
      <c r="U8822" s="233">
        <v>42058</v>
      </c>
      <c r="V8822" s="233" t="str">
        <f t="shared" si="279"/>
        <v>0223</v>
      </c>
      <c r="W8822" s="4">
        <f t="shared" si="280"/>
        <v>2015</v>
      </c>
    </row>
    <row r="8823" spans="19:23" x14ac:dyDescent="0.2">
      <c r="S8823" s="28" t="s">
        <v>139</v>
      </c>
      <c r="T8823" s="5">
        <v>2015</v>
      </c>
      <c r="U8823" s="233">
        <v>42059</v>
      </c>
      <c r="V8823" s="233" t="str">
        <f t="shared" si="279"/>
        <v>0224</v>
      </c>
      <c r="W8823" s="4">
        <f t="shared" si="280"/>
        <v>2015</v>
      </c>
    </row>
    <row r="8824" spans="19:23" x14ac:dyDescent="0.2">
      <c r="S8824" s="28" t="s">
        <v>140</v>
      </c>
      <c r="T8824" s="5">
        <v>2015</v>
      </c>
      <c r="U8824" s="233">
        <v>42060</v>
      </c>
      <c r="V8824" s="233" t="str">
        <f t="shared" si="279"/>
        <v>0225</v>
      </c>
      <c r="W8824" s="4">
        <f t="shared" si="280"/>
        <v>2015</v>
      </c>
    </row>
    <row r="8825" spans="19:23" x14ac:dyDescent="0.2">
      <c r="S8825" s="28" t="s">
        <v>141</v>
      </c>
      <c r="T8825" s="5">
        <v>2015</v>
      </c>
      <c r="U8825" s="233">
        <v>42061</v>
      </c>
      <c r="V8825" s="233" t="str">
        <f t="shared" si="279"/>
        <v>0226</v>
      </c>
      <c r="W8825" s="4">
        <f t="shared" si="280"/>
        <v>2015</v>
      </c>
    </row>
    <row r="8826" spans="19:23" x14ac:dyDescent="0.2">
      <c r="S8826" s="28" t="s">
        <v>142</v>
      </c>
      <c r="T8826" s="5">
        <v>2015</v>
      </c>
      <c r="U8826" s="233">
        <v>42062</v>
      </c>
      <c r="V8826" s="233" t="str">
        <f t="shared" si="279"/>
        <v>0227</v>
      </c>
      <c r="W8826" s="4">
        <f t="shared" si="280"/>
        <v>2015</v>
      </c>
    </row>
    <row r="8827" spans="19:23" x14ac:dyDescent="0.2">
      <c r="S8827" s="28" t="s">
        <v>143</v>
      </c>
      <c r="T8827" s="5">
        <v>2015</v>
      </c>
      <c r="U8827" s="233">
        <v>42063</v>
      </c>
      <c r="V8827" s="233" t="str">
        <f t="shared" si="279"/>
        <v>0228</v>
      </c>
      <c r="W8827" s="4">
        <f t="shared" si="280"/>
        <v>2015</v>
      </c>
    </row>
    <row r="8828" spans="19:23" x14ac:dyDescent="0.2">
      <c r="S8828" s="28" t="s">
        <v>144</v>
      </c>
      <c r="T8828" s="5">
        <v>2015</v>
      </c>
      <c r="U8828" s="233">
        <v>42064</v>
      </c>
      <c r="V8828" s="233" t="str">
        <f t="shared" si="279"/>
        <v>0301</v>
      </c>
      <c r="W8828" s="4">
        <f t="shared" si="280"/>
        <v>2015</v>
      </c>
    </row>
    <row r="8829" spans="19:23" x14ac:dyDescent="0.2">
      <c r="S8829" s="28" t="s">
        <v>145</v>
      </c>
      <c r="T8829" s="5">
        <v>2015</v>
      </c>
      <c r="U8829" s="233">
        <v>42065</v>
      </c>
      <c r="V8829" s="233" t="str">
        <f t="shared" si="279"/>
        <v>0302</v>
      </c>
      <c r="W8829" s="4">
        <f t="shared" si="280"/>
        <v>2015</v>
      </c>
    </row>
    <row r="8830" spans="19:23" x14ac:dyDescent="0.2">
      <c r="S8830" s="28" t="s">
        <v>146</v>
      </c>
      <c r="T8830" s="5">
        <v>2015</v>
      </c>
      <c r="U8830" s="233">
        <v>42066</v>
      </c>
      <c r="V8830" s="233" t="str">
        <f t="shared" si="279"/>
        <v>0303</v>
      </c>
      <c r="W8830" s="4">
        <f t="shared" si="280"/>
        <v>2015</v>
      </c>
    </row>
    <row r="8831" spans="19:23" x14ac:dyDescent="0.2">
      <c r="S8831" s="28" t="s">
        <v>147</v>
      </c>
      <c r="T8831" s="5">
        <v>2015</v>
      </c>
      <c r="U8831" s="233">
        <v>42067</v>
      </c>
      <c r="V8831" s="233" t="str">
        <f t="shared" si="279"/>
        <v>0304</v>
      </c>
      <c r="W8831" s="4">
        <f t="shared" si="280"/>
        <v>2015</v>
      </c>
    </row>
    <row r="8832" spans="19:23" x14ac:dyDescent="0.2">
      <c r="S8832" s="28" t="s">
        <v>148</v>
      </c>
      <c r="T8832" s="5">
        <v>2015</v>
      </c>
      <c r="U8832" s="233">
        <v>42068</v>
      </c>
      <c r="V8832" s="233" t="str">
        <f t="shared" si="279"/>
        <v>0305</v>
      </c>
      <c r="W8832" s="4">
        <f t="shared" si="280"/>
        <v>2015</v>
      </c>
    </row>
    <row r="8833" spans="19:23" x14ac:dyDescent="0.2">
      <c r="S8833" s="28" t="s">
        <v>149</v>
      </c>
      <c r="T8833" s="5">
        <v>2015</v>
      </c>
      <c r="U8833" s="233">
        <v>42069</v>
      </c>
      <c r="V8833" s="233" t="str">
        <f t="shared" si="279"/>
        <v>0306</v>
      </c>
      <c r="W8833" s="4">
        <f t="shared" si="280"/>
        <v>2015</v>
      </c>
    </row>
    <row r="8834" spans="19:23" x14ac:dyDescent="0.2">
      <c r="S8834" s="28" t="s">
        <v>150</v>
      </c>
      <c r="T8834" s="5">
        <v>2015</v>
      </c>
      <c r="U8834" s="233">
        <v>42070</v>
      </c>
      <c r="V8834" s="233" t="str">
        <f t="shared" si="279"/>
        <v>0307</v>
      </c>
      <c r="W8834" s="4">
        <f t="shared" si="280"/>
        <v>2015</v>
      </c>
    </row>
    <row r="8835" spans="19:23" x14ac:dyDescent="0.2">
      <c r="S8835" s="28" t="s">
        <v>151</v>
      </c>
      <c r="T8835" s="5">
        <v>2015</v>
      </c>
      <c r="U8835" s="233">
        <v>42071</v>
      </c>
      <c r="V8835" s="233" t="str">
        <f t="shared" si="279"/>
        <v>0308</v>
      </c>
      <c r="W8835" s="4">
        <f t="shared" si="280"/>
        <v>2015</v>
      </c>
    </row>
    <row r="8836" spans="19:23" x14ac:dyDescent="0.2">
      <c r="S8836" s="28" t="s">
        <v>152</v>
      </c>
      <c r="T8836" s="5">
        <v>2015</v>
      </c>
      <c r="U8836" s="233">
        <v>42072</v>
      </c>
      <c r="V8836" s="233" t="str">
        <f t="shared" ref="V8836:V8899" si="281">TEXT(MONTH(U8836),"00") &amp;TEXT(DAY(U8836),"00")</f>
        <v>0309</v>
      </c>
      <c r="W8836" s="4">
        <f t="shared" ref="W8836:W8899" si="282">YEAR(U8836)</f>
        <v>2015</v>
      </c>
    </row>
    <row r="8837" spans="19:23" x14ac:dyDescent="0.2">
      <c r="S8837" s="28" t="s">
        <v>153</v>
      </c>
      <c r="T8837" s="5">
        <v>2015</v>
      </c>
      <c r="U8837" s="233">
        <v>42073</v>
      </c>
      <c r="V8837" s="233" t="str">
        <f t="shared" si="281"/>
        <v>0310</v>
      </c>
      <c r="W8837" s="4">
        <f t="shared" si="282"/>
        <v>2015</v>
      </c>
    </row>
    <row r="8838" spans="19:23" x14ac:dyDescent="0.2">
      <c r="S8838" s="28" t="s">
        <v>154</v>
      </c>
      <c r="T8838" s="5">
        <v>2015</v>
      </c>
      <c r="U8838" s="233">
        <v>42074</v>
      </c>
      <c r="V8838" s="233" t="str">
        <f t="shared" si="281"/>
        <v>0311</v>
      </c>
      <c r="W8838" s="4">
        <f t="shared" si="282"/>
        <v>2015</v>
      </c>
    </row>
    <row r="8839" spans="19:23" x14ac:dyDescent="0.2">
      <c r="S8839" s="28" t="s">
        <v>155</v>
      </c>
      <c r="T8839" s="5">
        <v>2015</v>
      </c>
      <c r="U8839" s="233">
        <v>42075</v>
      </c>
      <c r="V8839" s="233" t="str">
        <f t="shared" si="281"/>
        <v>0312</v>
      </c>
      <c r="W8839" s="4">
        <f t="shared" si="282"/>
        <v>2015</v>
      </c>
    </row>
    <row r="8840" spans="19:23" x14ac:dyDescent="0.2">
      <c r="S8840" s="28" t="s">
        <v>156</v>
      </c>
      <c r="T8840" s="5">
        <v>2015</v>
      </c>
      <c r="U8840" s="233">
        <v>42076</v>
      </c>
      <c r="V8840" s="233" t="str">
        <f t="shared" si="281"/>
        <v>0313</v>
      </c>
      <c r="W8840" s="4">
        <f t="shared" si="282"/>
        <v>2015</v>
      </c>
    </row>
    <row r="8841" spans="19:23" x14ac:dyDescent="0.2">
      <c r="S8841" s="28" t="s">
        <v>157</v>
      </c>
      <c r="T8841" s="5">
        <v>2015</v>
      </c>
      <c r="U8841" s="233">
        <v>42077</v>
      </c>
      <c r="V8841" s="233" t="str">
        <f t="shared" si="281"/>
        <v>0314</v>
      </c>
      <c r="W8841" s="4">
        <f t="shared" si="282"/>
        <v>2015</v>
      </c>
    </row>
    <row r="8842" spans="19:23" x14ac:dyDescent="0.2">
      <c r="S8842" s="28" t="s">
        <v>158</v>
      </c>
      <c r="T8842" s="5">
        <v>2015</v>
      </c>
      <c r="U8842" s="233">
        <v>42078</v>
      </c>
      <c r="V8842" s="233" t="str">
        <f t="shared" si="281"/>
        <v>0315</v>
      </c>
      <c r="W8842" s="4">
        <f t="shared" si="282"/>
        <v>2015</v>
      </c>
    </row>
    <row r="8843" spans="19:23" x14ac:dyDescent="0.2">
      <c r="S8843" s="28" t="s">
        <v>159</v>
      </c>
      <c r="T8843" s="5">
        <v>2015</v>
      </c>
      <c r="U8843" s="233">
        <v>42079</v>
      </c>
      <c r="V8843" s="233" t="str">
        <f t="shared" si="281"/>
        <v>0316</v>
      </c>
      <c r="W8843" s="4">
        <f t="shared" si="282"/>
        <v>2015</v>
      </c>
    </row>
    <row r="8844" spans="19:23" x14ac:dyDescent="0.2">
      <c r="S8844" s="28" t="s">
        <v>160</v>
      </c>
      <c r="T8844" s="5">
        <v>2015</v>
      </c>
      <c r="U8844" s="233">
        <v>42080</v>
      </c>
      <c r="V8844" s="233" t="str">
        <f t="shared" si="281"/>
        <v>0317</v>
      </c>
      <c r="W8844" s="4">
        <f t="shared" si="282"/>
        <v>2015</v>
      </c>
    </row>
    <row r="8845" spans="19:23" x14ac:dyDescent="0.2">
      <c r="S8845" s="28" t="s">
        <v>161</v>
      </c>
      <c r="T8845" s="5">
        <v>2015</v>
      </c>
      <c r="U8845" s="233">
        <v>42081</v>
      </c>
      <c r="V8845" s="233" t="str">
        <f t="shared" si="281"/>
        <v>0318</v>
      </c>
      <c r="W8845" s="4">
        <f t="shared" si="282"/>
        <v>2015</v>
      </c>
    </row>
    <row r="8846" spans="19:23" x14ac:dyDescent="0.2">
      <c r="S8846" s="28" t="s">
        <v>162</v>
      </c>
      <c r="T8846" s="5">
        <v>2015</v>
      </c>
      <c r="U8846" s="233">
        <v>42082</v>
      </c>
      <c r="V8846" s="233" t="str">
        <f t="shared" si="281"/>
        <v>0319</v>
      </c>
      <c r="W8846" s="4">
        <f t="shared" si="282"/>
        <v>2015</v>
      </c>
    </row>
    <row r="8847" spans="19:23" x14ac:dyDescent="0.2">
      <c r="S8847" s="28" t="s">
        <v>163</v>
      </c>
      <c r="T8847" s="5">
        <v>2015</v>
      </c>
      <c r="U8847" s="233">
        <v>42083</v>
      </c>
      <c r="V8847" s="233" t="str">
        <f t="shared" si="281"/>
        <v>0320</v>
      </c>
      <c r="W8847" s="4">
        <f t="shared" si="282"/>
        <v>2015</v>
      </c>
    </row>
    <row r="8848" spans="19:23" x14ac:dyDescent="0.2">
      <c r="S8848" s="28" t="s">
        <v>164</v>
      </c>
      <c r="T8848" s="5">
        <v>2015</v>
      </c>
      <c r="U8848" s="233">
        <v>42084</v>
      </c>
      <c r="V8848" s="233" t="str">
        <f t="shared" si="281"/>
        <v>0321</v>
      </c>
      <c r="W8848" s="4">
        <f t="shared" si="282"/>
        <v>2015</v>
      </c>
    </row>
    <row r="8849" spans="19:23" x14ac:dyDescent="0.2">
      <c r="S8849" s="28" t="s">
        <v>165</v>
      </c>
      <c r="T8849" s="5">
        <v>2015</v>
      </c>
      <c r="U8849" s="233">
        <v>42085</v>
      </c>
      <c r="V8849" s="233" t="str">
        <f t="shared" si="281"/>
        <v>0322</v>
      </c>
      <c r="W8849" s="4">
        <f t="shared" si="282"/>
        <v>2015</v>
      </c>
    </row>
    <row r="8850" spans="19:23" x14ac:dyDescent="0.2">
      <c r="S8850" s="28" t="s">
        <v>166</v>
      </c>
      <c r="T8850" s="5">
        <v>2015</v>
      </c>
      <c r="U8850" s="233">
        <v>42086</v>
      </c>
      <c r="V8850" s="233" t="str">
        <f t="shared" si="281"/>
        <v>0323</v>
      </c>
      <c r="W8850" s="4">
        <f t="shared" si="282"/>
        <v>2015</v>
      </c>
    </row>
    <row r="8851" spans="19:23" x14ac:dyDescent="0.2">
      <c r="S8851" s="28" t="s">
        <v>167</v>
      </c>
      <c r="T8851" s="5">
        <v>2015</v>
      </c>
      <c r="U8851" s="233">
        <v>42087</v>
      </c>
      <c r="V8851" s="233" t="str">
        <f t="shared" si="281"/>
        <v>0324</v>
      </c>
      <c r="W8851" s="4">
        <f t="shared" si="282"/>
        <v>2015</v>
      </c>
    </row>
    <row r="8852" spans="19:23" x14ac:dyDescent="0.2">
      <c r="S8852" s="28" t="s">
        <v>168</v>
      </c>
      <c r="T8852" s="5">
        <v>2015</v>
      </c>
      <c r="U8852" s="233">
        <v>42088</v>
      </c>
      <c r="V8852" s="233" t="str">
        <f t="shared" si="281"/>
        <v>0325</v>
      </c>
      <c r="W8852" s="4">
        <f t="shared" si="282"/>
        <v>2015</v>
      </c>
    </row>
    <row r="8853" spans="19:23" x14ac:dyDescent="0.2">
      <c r="S8853" s="28" t="s">
        <v>169</v>
      </c>
      <c r="T8853" s="5">
        <v>2015</v>
      </c>
      <c r="U8853" s="233">
        <v>42089</v>
      </c>
      <c r="V8853" s="233" t="str">
        <f t="shared" si="281"/>
        <v>0326</v>
      </c>
      <c r="W8853" s="4">
        <f t="shared" si="282"/>
        <v>2015</v>
      </c>
    </row>
    <row r="8854" spans="19:23" x14ac:dyDescent="0.2">
      <c r="S8854" s="28" t="s">
        <v>170</v>
      </c>
      <c r="T8854" s="5">
        <v>2015</v>
      </c>
      <c r="U8854" s="233">
        <v>42090</v>
      </c>
      <c r="V8854" s="233" t="str">
        <f t="shared" si="281"/>
        <v>0327</v>
      </c>
      <c r="W8854" s="4">
        <f t="shared" si="282"/>
        <v>2015</v>
      </c>
    </row>
    <row r="8855" spans="19:23" x14ac:dyDescent="0.2">
      <c r="S8855" s="28" t="s">
        <v>171</v>
      </c>
      <c r="T8855" s="5">
        <v>2015</v>
      </c>
      <c r="U8855" s="233">
        <v>42091</v>
      </c>
      <c r="V8855" s="233" t="str">
        <f t="shared" si="281"/>
        <v>0328</v>
      </c>
      <c r="W8855" s="4">
        <f t="shared" si="282"/>
        <v>2015</v>
      </c>
    </row>
    <row r="8856" spans="19:23" x14ac:dyDescent="0.2">
      <c r="S8856" s="28" t="s">
        <v>172</v>
      </c>
      <c r="T8856" s="5">
        <v>2015</v>
      </c>
      <c r="U8856" s="233">
        <v>42092</v>
      </c>
      <c r="V8856" s="233" t="str">
        <f t="shared" si="281"/>
        <v>0329</v>
      </c>
      <c r="W8856" s="4">
        <f t="shared" si="282"/>
        <v>2015</v>
      </c>
    </row>
    <row r="8857" spans="19:23" x14ac:dyDescent="0.2">
      <c r="S8857" s="28" t="s">
        <v>173</v>
      </c>
      <c r="T8857" s="5">
        <v>2015</v>
      </c>
      <c r="U8857" s="233">
        <v>42093</v>
      </c>
      <c r="V8857" s="233" t="str">
        <f t="shared" si="281"/>
        <v>0330</v>
      </c>
      <c r="W8857" s="4">
        <f t="shared" si="282"/>
        <v>2015</v>
      </c>
    </row>
    <row r="8858" spans="19:23" x14ac:dyDescent="0.2">
      <c r="S8858" s="28" t="s">
        <v>174</v>
      </c>
      <c r="T8858" s="5">
        <v>2015</v>
      </c>
      <c r="U8858" s="233">
        <v>42094</v>
      </c>
      <c r="V8858" s="233" t="str">
        <f t="shared" si="281"/>
        <v>0331</v>
      </c>
      <c r="W8858" s="4">
        <f t="shared" si="282"/>
        <v>2015</v>
      </c>
    </row>
    <row r="8859" spans="19:23" x14ac:dyDescent="0.2">
      <c r="S8859" s="28" t="s">
        <v>175</v>
      </c>
      <c r="T8859" s="5">
        <v>2015</v>
      </c>
      <c r="U8859" s="233">
        <v>42095</v>
      </c>
      <c r="V8859" s="233" t="str">
        <f t="shared" si="281"/>
        <v>0401</v>
      </c>
      <c r="W8859" s="4">
        <f t="shared" si="282"/>
        <v>2015</v>
      </c>
    </row>
    <row r="8860" spans="19:23" x14ac:dyDescent="0.2">
      <c r="S8860" s="28" t="s">
        <v>176</v>
      </c>
      <c r="T8860" s="5">
        <v>2015</v>
      </c>
      <c r="U8860" s="233">
        <v>42096</v>
      </c>
      <c r="V8860" s="233" t="str">
        <f t="shared" si="281"/>
        <v>0402</v>
      </c>
      <c r="W8860" s="4">
        <f t="shared" si="282"/>
        <v>2015</v>
      </c>
    </row>
    <row r="8861" spans="19:23" x14ac:dyDescent="0.2">
      <c r="S8861" s="28" t="s">
        <v>177</v>
      </c>
      <c r="T8861" s="5">
        <v>2015</v>
      </c>
      <c r="U8861" s="233">
        <v>42097</v>
      </c>
      <c r="V8861" s="233" t="str">
        <f t="shared" si="281"/>
        <v>0403</v>
      </c>
      <c r="W8861" s="4">
        <f t="shared" si="282"/>
        <v>2015</v>
      </c>
    </row>
    <row r="8862" spans="19:23" x14ac:dyDescent="0.2">
      <c r="S8862" s="28" t="s">
        <v>178</v>
      </c>
      <c r="T8862" s="5">
        <v>2015</v>
      </c>
      <c r="U8862" s="233">
        <v>42098</v>
      </c>
      <c r="V8862" s="233" t="str">
        <f t="shared" si="281"/>
        <v>0404</v>
      </c>
      <c r="W8862" s="4">
        <f t="shared" si="282"/>
        <v>2015</v>
      </c>
    </row>
    <row r="8863" spans="19:23" x14ac:dyDescent="0.2">
      <c r="S8863" s="28" t="s">
        <v>179</v>
      </c>
      <c r="T8863" s="5">
        <v>2015</v>
      </c>
      <c r="U8863" s="233">
        <v>42099</v>
      </c>
      <c r="V8863" s="233" t="str">
        <f t="shared" si="281"/>
        <v>0405</v>
      </c>
      <c r="W8863" s="4">
        <f t="shared" si="282"/>
        <v>2015</v>
      </c>
    </row>
    <row r="8864" spans="19:23" x14ac:dyDescent="0.2">
      <c r="S8864" s="28" t="s">
        <v>180</v>
      </c>
      <c r="T8864" s="5">
        <v>2015</v>
      </c>
      <c r="U8864" s="233">
        <v>42100</v>
      </c>
      <c r="V8864" s="233" t="str">
        <f t="shared" si="281"/>
        <v>0406</v>
      </c>
      <c r="W8864" s="4">
        <f t="shared" si="282"/>
        <v>2015</v>
      </c>
    </row>
    <row r="8865" spans="19:23" x14ac:dyDescent="0.2">
      <c r="S8865" s="28" t="s">
        <v>181</v>
      </c>
      <c r="T8865" s="5">
        <v>2015</v>
      </c>
      <c r="U8865" s="233">
        <v>42101</v>
      </c>
      <c r="V8865" s="233" t="str">
        <f t="shared" si="281"/>
        <v>0407</v>
      </c>
      <c r="W8865" s="4">
        <f t="shared" si="282"/>
        <v>2015</v>
      </c>
    </row>
    <row r="8866" spans="19:23" x14ac:dyDescent="0.2">
      <c r="S8866" s="28" t="s">
        <v>182</v>
      </c>
      <c r="T8866" s="5">
        <v>2015</v>
      </c>
      <c r="U8866" s="233">
        <v>42102</v>
      </c>
      <c r="V8866" s="233" t="str">
        <f t="shared" si="281"/>
        <v>0408</v>
      </c>
      <c r="W8866" s="4">
        <f t="shared" si="282"/>
        <v>2015</v>
      </c>
    </row>
    <row r="8867" spans="19:23" x14ac:dyDescent="0.2">
      <c r="S8867" s="28" t="s">
        <v>183</v>
      </c>
      <c r="T8867" s="5">
        <v>2015</v>
      </c>
      <c r="U8867" s="233">
        <v>42103</v>
      </c>
      <c r="V8867" s="233" t="str">
        <f t="shared" si="281"/>
        <v>0409</v>
      </c>
      <c r="W8867" s="4">
        <f t="shared" si="282"/>
        <v>2015</v>
      </c>
    </row>
    <row r="8868" spans="19:23" x14ac:dyDescent="0.2">
      <c r="S8868" s="28" t="s">
        <v>184</v>
      </c>
      <c r="T8868" s="5">
        <v>2015</v>
      </c>
      <c r="U8868" s="233">
        <v>42104</v>
      </c>
      <c r="V8868" s="233" t="str">
        <f t="shared" si="281"/>
        <v>0410</v>
      </c>
      <c r="W8868" s="4">
        <f t="shared" si="282"/>
        <v>2015</v>
      </c>
    </row>
    <row r="8869" spans="19:23" x14ac:dyDescent="0.2">
      <c r="S8869" s="28" t="s">
        <v>185</v>
      </c>
      <c r="T8869" s="5">
        <v>2015</v>
      </c>
      <c r="U8869" s="233">
        <v>42105</v>
      </c>
      <c r="V8869" s="233" t="str">
        <f t="shared" si="281"/>
        <v>0411</v>
      </c>
      <c r="W8869" s="4">
        <f t="shared" si="282"/>
        <v>2015</v>
      </c>
    </row>
    <row r="8870" spans="19:23" x14ac:dyDescent="0.2">
      <c r="S8870" s="28" t="s">
        <v>186</v>
      </c>
      <c r="T8870" s="5">
        <v>2015</v>
      </c>
      <c r="U8870" s="233">
        <v>42106</v>
      </c>
      <c r="V8870" s="233" t="str">
        <f t="shared" si="281"/>
        <v>0412</v>
      </c>
      <c r="W8870" s="4">
        <f t="shared" si="282"/>
        <v>2015</v>
      </c>
    </row>
    <row r="8871" spans="19:23" x14ac:dyDescent="0.2">
      <c r="S8871" s="28" t="s">
        <v>187</v>
      </c>
      <c r="T8871" s="5">
        <v>2015</v>
      </c>
      <c r="U8871" s="233">
        <v>42107</v>
      </c>
      <c r="V8871" s="233" t="str">
        <f t="shared" si="281"/>
        <v>0413</v>
      </c>
      <c r="W8871" s="4">
        <f t="shared" si="282"/>
        <v>2015</v>
      </c>
    </row>
    <row r="8872" spans="19:23" x14ac:dyDescent="0.2">
      <c r="S8872" s="28" t="s">
        <v>188</v>
      </c>
      <c r="T8872" s="5">
        <v>2015</v>
      </c>
      <c r="U8872" s="233">
        <v>42108</v>
      </c>
      <c r="V8872" s="233" t="str">
        <f t="shared" si="281"/>
        <v>0414</v>
      </c>
      <c r="W8872" s="4">
        <f t="shared" si="282"/>
        <v>2015</v>
      </c>
    </row>
    <row r="8873" spans="19:23" x14ac:dyDescent="0.2">
      <c r="S8873" s="28" t="s">
        <v>189</v>
      </c>
      <c r="T8873" s="5">
        <v>2015</v>
      </c>
      <c r="U8873" s="233">
        <v>42109</v>
      </c>
      <c r="V8873" s="233" t="str">
        <f t="shared" si="281"/>
        <v>0415</v>
      </c>
      <c r="W8873" s="4">
        <f t="shared" si="282"/>
        <v>2015</v>
      </c>
    </row>
    <row r="8874" spans="19:23" x14ac:dyDescent="0.2">
      <c r="S8874" s="28" t="s">
        <v>190</v>
      </c>
      <c r="T8874" s="5">
        <v>2015</v>
      </c>
      <c r="U8874" s="233">
        <v>42110</v>
      </c>
      <c r="V8874" s="233" t="str">
        <f t="shared" si="281"/>
        <v>0416</v>
      </c>
      <c r="W8874" s="4">
        <f t="shared" si="282"/>
        <v>2015</v>
      </c>
    </row>
    <row r="8875" spans="19:23" x14ac:dyDescent="0.2">
      <c r="S8875" s="28" t="s">
        <v>191</v>
      </c>
      <c r="T8875" s="5">
        <v>2015</v>
      </c>
      <c r="U8875" s="233">
        <v>42111</v>
      </c>
      <c r="V8875" s="233" t="str">
        <f t="shared" si="281"/>
        <v>0417</v>
      </c>
      <c r="W8875" s="4">
        <f t="shared" si="282"/>
        <v>2015</v>
      </c>
    </row>
    <row r="8876" spans="19:23" x14ac:dyDescent="0.2">
      <c r="S8876" s="28" t="s">
        <v>192</v>
      </c>
      <c r="T8876" s="5">
        <v>2015</v>
      </c>
      <c r="U8876" s="233">
        <v>42112</v>
      </c>
      <c r="V8876" s="233" t="str">
        <f t="shared" si="281"/>
        <v>0418</v>
      </c>
      <c r="W8876" s="4">
        <f t="shared" si="282"/>
        <v>2015</v>
      </c>
    </row>
    <row r="8877" spans="19:23" x14ac:dyDescent="0.2">
      <c r="S8877" s="28" t="s">
        <v>193</v>
      </c>
      <c r="T8877" s="5">
        <v>2015</v>
      </c>
      <c r="U8877" s="233">
        <v>42113</v>
      </c>
      <c r="V8877" s="233" t="str">
        <f t="shared" si="281"/>
        <v>0419</v>
      </c>
      <c r="W8877" s="4">
        <f t="shared" si="282"/>
        <v>2015</v>
      </c>
    </row>
    <row r="8878" spans="19:23" x14ac:dyDescent="0.2">
      <c r="S8878" s="28" t="s">
        <v>194</v>
      </c>
      <c r="T8878" s="5">
        <v>2015</v>
      </c>
      <c r="U8878" s="233">
        <v>42114</v>
      </c>
      <c r="V8878" s="233" t="str">
        <f t="shared" si="281"/>
        <v>0420</v>
      </c>
      <c r="W8878" s="4">
        <f t="shared" si="282"/>
        <v>2015</v>
      </c>
    </row>
    <row r="8879" spans="19:23" x14ac:dyDescent="0.2">
      <c r="S8879" s="28" t="s">
        <v>195</v>
      </c>
      <c r="T8879" s="5">
        <v>2015</v>
      </c>
      <c r="U8879" s="233">
        <v>42115</v>
      </c>
      <c r="V8879" s="233" t="str">
        <f t="shared" si="281"/>
        <v>0421</v>
      </c>
      <c r="W8879" s="4">
        <f t="shared" si="282"/>
        <v>2015</v>
      </c>
    </row>
    <row r="8880" spans="19:23" x14ac:dyDescent="0.2">
      <c r="S8880" s="28" t="s">
        <v>196</v>
      </c>
      <c r="T8880" s="5">
        <v>2015</v>
      </c>
      <c r="U8880" s="233">
        <v>42116</v>
      </c>
      <c r="V8880" s="233" t="str">
        <f t="shared" si="281"/>
        <v>0422</v>
      </c>
      <c r="W8880" s="4">
        <f t="shared" si="282"/>
        <v>2015</v>
      </c>
    </row>
    <row r="8881" spans="19:23" x14ac:dyDescent="0.2">
      <c r="S8881" s="28" t="s">
        <v>197</v>
      </c>
      <c r="T8881" s="5">
        <v>2015</v>
      </c>
      <c r="U8881" s="233">
        <v>42117</v>
      </c>
      <c r="V8881" s="233" t="str">
        <f t="shared" si="281"/>
        <v>0423</v>
      </c>
      <c r="W8881" s="4">
        <f t="shared" si="282"/>
        <v>2015</v>
      </c>
    </row>
    <row r="8882" spans="19:23" x14ac:dyDescent="0.2">
      <c r="S8882" s="28" t="s">
        <v>198</v>
      </c>
      <c r="T8882" s="5">
        <v>2015</v>
      </c>
      <c r="U8882" s="233">
        <v>42118</v>
      </c>
      <c r="V8882" s="233" t="str">
        <f t="shared" si="281"/>
        <v>0424</v>
      </c>
      <c r="W8882" s="4">
        <f t="shared" si="282"/>
        <v>2015</v>
      </c>
    </row>
    <row r="8883" spans="19:23" x14ac:dyDescent="0.2">
      <c r="S8883" s="28" t="s">
        <v>199</v>
      </c>
      <c r="T8883" s="5">
        <v>2015</v>
      </c>
      <c r="U8883" s="233">
        <v>42119</v>
      </c>
      <c r="V8883" s="233" t="str">
        <f t="shared" si="281"/>
        <v>0425</v>
      </c>
      <c r="W8883" s="4">
        <f t="shared" si="282"/>
        <v>2015</v>
      </c>
    </row>
    <row r="8884" spans="19:23" x14ac:dyDescent="0.2">
      <c r="S8884" s="28" t="s">
        <v>200</v>
      </c>
      <c r="T8884" s="5">
        <v>2015</v>
      </c>
      <c r="U8884" s="233">
        <v>42120</v>
      </c>
      <c r="V8884" s="233" t="str">
        <f t="shared" si="281"/>
        <v>0426</v>
      </c>
      <c r="W8884" s="4">
        <f t="shared" si="282"/>
        <v>2015</v>
      </c>
    </row>
    <row r="8885" spans="19:23" x14ac:dyDescent="0.2">
      <c r="S8885" s="28" t="s">
        <v>201</v>
      </c>
      <c r="T8885" s="5">
        <v>2015</v>
      </c>
      <c r="U8885" s="233">
        <v>42121</v>
      </c>
      <c r="V8885" s="233" t="str">
        <f t="shared" si="281"/>
        <v>0427</v>
      </c>
      <c r="W8885" s="4">
        <f t="shared" si="282"/>
        <v>2015</v>
      </c>
    </row>
    <row r="8886" spans="19:23" x14ac:dyDescent="0.2">
      <c r="S8886" s="28" t="s">
        <v>202</v>
      </c>
      <c r="T8886" s="5">
        <v>2015</v>
      </c>
      <c r="U8886" s="233">
        <v>42122</v>
      </c>
      <c r="V8886" s="233" t="str">
        <f t="shared" si="281"/>
        <v>0428</v>
      </c>
      <c r="W8886" s="4">
        <f t="shared" si="282"/>
        <v>2015</v>
      </c>
    </row>
    <row r="8887" spans="19:23" x14ac:dyDescent="0.2">
      <c r="S8887" s="28" t="s">
        <v>203</v>
      </c>
      <c r="T8887" s="5">
        <v>2015</v>
      </c>
      <c r="U8887" s="233">
        <v>42123</v>
      </c>
      <c r="V8887" s="233" t="str">
        <f t="shared" si="281"/>
        <v>0429</v>
      </c>
      <c r="W8887" s="4">
        <f t="shared" si="282"/>
        <v>2015</v>
      </c>
    </row>
    <row r="8888" spans="19:23" x14ac:dyDescent="0.2">
      <c r="S8888" s="28" t="s">
        <v>204</v>
      </c>
      <c r="T8888" s="5">
        <v>2015</v>
      </c>
      <c r="U8888" s="233">
        <v>42124</v>
      </c>
      <c r="V8888" s="233" t="str">
        <f t="shared" si="281"/>
        <v>0430</v>
      </c>
      <c r="W8888" s="4">
        <f t="shared" si="282"/>
        <v>2015</v>
      </c>
    </row>
    <row r="8889" spans="19:23" x14ac:dyDescent="0.2">
      <c r="S8889" s="28" t="s">
        <v>205</v>
      </c>
      <c r="T8889" s="5">
        <v>2015</v>
      </c>
      <c r="U8889" s="233">
        <v>42125</v>
      </c>
      <c r="V8889" s="233" t="str">
        <f t="shared" si="281"/>
        <v>0501</v>
      </c>
      <c r="W8889" s="4">
        <f t="shared" si="282"/>
        <v>2015</v>
      </c>
    </row>
    <row r="8890" spans="19:23" x14ac:dyDescent="0.2">
      <c r="S8890" s="28" t="s">
        <v>206</v>
      </c>
      <c r="T8890" s="5">
        <v>2015</v>
      </c>
      <c r="U8890" s="233">
        <v>42126</v>
      </c>
      <c r="V8890" s="233" t="str">
        <f t="shared" si="281"/>
        <v>0502</v>
      </c>
      <c r="W8890" s="4">
        <f t="shared" si="282"/>
        <v>2015</v>
      </c>
    </row>
    <row r="8891" spans="19:23" x14ac:dyDescent="0.2">
      <c r="S8891" s="28" t="s">
        <v>207</v>
      </c>
      <c r="T8891" s="5">
        <v>2015</v>
      </c>
      <c r="U8891" s="233">
        <v>42127</v>
      </c>
      <c r="V8891" s="233" t="str">
        <f t="shared" si="281"/>
        <v>0503</v>
      </c>
      <c r="W8891" s="4">
        <f t="shared" si="282"/>
        <v>2015</v>
      </c>
    </row>
    <row r="8892" spans="19:23" x14ac:dyDescent="0.2">
      <c r="S8892" s="28" t="s">
        <v>208</v>
      </c>
      <c r="T8892" s="5">
        <v>2015</v>
      </c>
      <c r="U8892" s="233">
        <v>42128</v>
      </c>
      <c r="V8892" s="233" t="str">
        <f t="shared" si="281"/>
        <v>0504</v>
      </c>
      <c r="W8892" s="4">
        <f t="shared" si="282"/>
        <v>2015</v>
      </c>
    </row>
    <row r="8893" spans="19:23" x14ac:dyDescent="0.2">
      <c r="S8893" s="28" t="s">
        <v>209</v>
      </c>
      <c r="T8893" s="5">
        <v>2015</v>
      </c>
      <c r="U8893" s="233">
        <v>42129</v>
      </c>
      <c r="V8893" s="233" t="str">
        <f t="shared" si="281"/>
        <v>0505</v>
      </c>
      <c r="W8893" s="4">
        <f t="shared" si="282"/>
        <v>2015</v>
      </c>
    </row>
    <row r="8894" spans="19:23" x14ac:dyDescent="0.2">
      <c r="S8894" s="28" t="s">
        <v>210</v>
      </c>
      <c r="T8894" s="5">
        <v>2015</v>
      </c>
      <c r="U8894" s="233">
        <v>42130</v>
      </c>
      <c r="V8894" s="233" t="str">
        <f t="shared" si="281"/>
        <v>0506</v>
      </c>
      <c r="W8894" s="4">
        <f t="shared" si="282"/>
        <v>2015</v>
      </c>
    </row>
    <row r="8895" spans="19:23" x14ac:dyDescent="0.2">
      <c r="S8895" s="28" t="s">
        <v>211</v>
      </c>
      <c r="T8895" s="5">
        <v>2015</v>
      </c>
      <c r="U8895" s="233">
        <v>42131</v>
      </c>
      <c r="V8895" s="233" t="str">
        <f t="shared" si="281"/>
        <v>0507</v>
      </c>
      <c r="W8895" s="4">
        <f t="shared" si="282"/>
        <v>2015</v>
      </c>
    </row>
    <row r="8896" spans="19:23" x14ac:dyDescent="0.2">
      <c r="S8896" s="28" t="s">
        <v>212</v>
      </c>
      <c r="T8896" s="5">
        <v>2015</v>
      </c>
      <c r="U8896" s="233">
        <v>42132</v>
      </c>
      <c r="V8896" s="233" t="str">
        <f t="shared" si="281"/>
        <v>0508</v>
      </c>
      <c r="W8896" s="4">
        <f t="shared" si="282"/>
        <v>2015</v>
      </c>
    </row>
    <row r="8897" spans="19:23" x14ac:dyDescent="0.2">
      <c r="S8897" s="28" t="s">
        <v>213</v>
      </c>
      <c r="T8897" s="5">
        <v>2015</v>
      </c>
      <c r="U8897" s="233">
        <v>42133</v>
      </c>
      <c r="V8897" s="233" t="str">
        <f t="shared" si="281"/>
        <v>0509</v>
      </c>
      <c r="W8897" s="4">
        <f t="shared" si="282"/>
        <v>2015</v>
      </c>
    </row>
    <row r="8898" spans="19:23" x14ac:dyDescent="0.2">
      <c r="S8898" s="28" t="s">
        <v>214</v>
      </c>
      <c r="T8898" s="5">
        <v>2015</v>
      </c>
      <c r="U8898" s="233">
        <v>42134</v>
      </c>
      <c r="V8898" s="233" t="str">
        <f t="shared" si="281"/>
        <v>0510</v>
      </c>
      <c r="W8898" s="4">
        <f t="shared" si="282"/>
        <v>2015</v>
      </c>
    </row>
    <row r="8899" spans="19:23" x14ac:dyDescent="0.2">
      <c r="S8899" s="28" t="s">
        <v>215</v>
      </c>
      <c r="T8899" s="5">
        <v>2015</v>
      </c>
      <c r="U8899" s="233">
        <v>42135</v>
      </c>
      <c r="V8899" s="233" t="str">
        <f t="shared" si="281"/>
        <v>0511</v>
      </c>
      <c r="W8899" s="4">
        <f t="shared" si="282"/>
        <v>2015</v>
      </c>
    </row>
    <row r="8900" spans="19:23" x14ac:dyDescent="0.2">
      <c r="S8900" s="28" t="s">
        <v>216</v>
      </c>
      <c r="T8900" s="5">
        <v>2015</v>
      </c>
      <c r="U8900" s="233">
        <v>42136</v>
      </c>
      <c r="V8900" s="233" t="str">
        <f t="shared" ref="V8900:V8963" si="283">TEXT(MONTH(U8900),"00") &amp;TEXT(DAY(U8900),"00")</f>
        <v>0512</v>
      </c>
      <c r="W8900" s="4">
        <f t="shared" ref="W8900:W8963" si="284">YEAR(U8900)</f>
        <v>2015</v>
      </c>
    </row>
    <row r="8901" spans="19:23" x14ac:dyDescent="0.2">
      <c r="S8901" s="28" t="s">
        <v>217</v>
      </c>
      <c r="T8901" s="5">
        <v>2015</v>
      </c>
      <c r="U8901" s="233">
        <v>42137</v>
      </c>
      <c r="V8901" s="233" t="str">
        <f t="shared" si="283"/>
        <v>0513</v>
      </c>
      <c r="W8901" s="4">
        <f t="shared" si="284"/>
        <v>2015</v>
      </c>
    </row>
    <row r="8902" spans="19:23" x14ac:dyDescent="0.2">
      <c r="S8902" s="28" t="s">
        <v>218</v>
      </c>
      <c r="T8902" s="5">
        <v>2015</v>
      </c>
      <c r="U8902" s="233">
        <v>42138</v>
      </c>
      <c r="V8902" s="233" t="str">
        <f t="shared" si="283"/>
        <v>0514</v>
      </c>
      <c r="W8902" s="4">
        <f t="shared" si="284"/>
        <v>2015</v>
      </c>
    </row>
    <row r="8903" spans="19:23" x14ac:dyDescent="0.2">
      <c r="S8903" s="28" t="s">
        <v>219</v>
      </c>
      <c r="T8903" s="5">
        <v>2015</v>
      </c>
      <c r="U8903" s="233">
        <v>42139</v>
      </c>
      <c r="V8903" s="233" t="str">
        <f t="shared" si="283"/>
        <v>0515</v>
      </c>
      <c r="W8903" s="4">
        <f t="shared" si="284"/>
        <v>2015</v>
      </c>
    </row>
    <row r="8904" spans="19:23" x14ac:dyDescent="0.2">
      <c r="S8904" s="28" t="s">
        <v>220</v>
      </c>
      <c r="T8904" s="5">
        <v>2015</v>
      </c>
      <c r="U8904" s="233">
        <v>42140</v>
      </c>
      <c r="V8904" s="233" t="str">
        <f t="shared" si="283"/>
        <v>0516</v>
      </c>
      <c r="W8904" s="4">
        <f t="shared" si="284"/>
        <v>2015</v>
      </c>
    </row>
    <row r="8905" spans="19:23" x14ac:dyDescent="0.2">
      <c r="S8905" s="28" t="s">
        <v>221</v>
      </c>
      <c r="T8905" s="5">
        <v>2015</v>
      </c>
      <c r="U8905" s="233">
        <v>42141</v>
      </c>
      <c r="V8905" s="233" t="str">
        <f t="shared" si="283"/>
        <v>0517</v>
      </c>
      <c r="W8905" s="4">
        <f t="shared" si="284"/>
        <v>2015</v>
      </c>
    </row>
    <row r="8906" spans="19:23" x14ac:dyDescent="0.2">
      <c r="S8906" s="28" t="s">
        <v>222</v>
      </c>
      <c r="T8906" s="5">
        <v>2015</v>
      </c>
      <c r="U8906" s="233">
        <v>42142</v>
      </c>
      <c r="V8906" s="233" t="str">
        <f t="shared" si="283"/>
        <v>0518</v>
      </c>
      <c r="W8906" s="4">
        <f t="shared" si="284"/>
        <v>2015</v>
      </c>
    </row>
    <row r="8907" spans="19:23" x14ac:dyDescent="0.2">
      <c r="S8907" s="28" t="s">
        <v>223</v>
      </c>
      <c r="T8907" s="5">
        <v>2015</v>
      </c>
      <c r="U8907" s="233">
        <v>42143</v>
      </c>
      <c r="V8907" s="233" t="str">
        <f t="shared" si="283"/>
        <v>0519</v>
      </c>
      <c r="W8907" s="4">
        <f t="shared" si="284"/>
        <v>2015</v>
      </c>
    </row>
    <row r="8908" spans="19:23" x14ac:dyDescent="0.2">
      <c r="S8908" s="28" t="s">
        <v>224</v>
      </c>
      <c r="T8908" s="5">
        <v>2015</v>
      </c>
      <c r="U8908" s="233">
        <v>42144</v>
      </c>
      <c r="V8908" s="233" t="str">
        <f t="shared" si="283"/>
        <v>0520</v>
      </c>
      <c r="W8908" s="4">
        <f t="shared" si="284"/>
        <v>2015</v>
      </c>
    </row>
    <row r="8909" spans="19:23" x14ac:dyDescent="0.2">
      <c r="S8909" s="28" t="s">
        <v>225</v>
      </c>
      <c r="T8909" s="5">
        <v>2015</v>
      </c>
      <c r="U8909" s="233">
        <v>42145</v>
      </c>
      <c r="V8909" s="233" t="str">
        <f t="shared" si="283"/>
        <v>0521</v>
      </c>
      <c r="W8909" s="4">
        <f t="shared" si="284"/>
        <v>2015</v>
      </c>
    </row>
    <row r="8910" spans="19:23" x14ac:dyDescent="0.2">
      <c r="S8910" s="28" t="s">
        <v>226</v>
      </c>
      <c r="T8910" s="5">
        <v>2015</v>
      </c>
      <c r="U8910" s="233">
        <v>42146</v>
      </c>
      <c r="V8910" s="233" t="str">
        <f t="shared" si="283"/>
        <v>0522</v>
      </c>
      <c r="W8910" s="4">
        <f t="shared" si="284"/>
        <v>2015</v>
      </c>
    </row>
    <row r="8911" spans="19:23" x14ac:dyDescent="0.2">
      <c r="S8911" s="28" t="s">
        <v>227</v>
      </c>
      <c r="T8911" s="5">
        <v>2015</v>
      </c>
      <c r="U8911" s="233">
        <v>42147</v>
      </c>
      <c r="V8911" s="233" t="str">
        <f t="shared" si="283"/>
        <v>0523</v>
      </c>
      <c r="W8911" s="4">
        <f t="shared" si="284"/>
        <v>2015</v>
      </c>
    </row>
    <row r="8912" spans="19:23" x14ac:dyDescent="0.2">
      <c r="S8912" s="28" t="s">
        <v>228</v>
      </c>
      <c r="T8912" s="5">
        <v>2015</v>
      </c>
      <c r="U8912" s="233">
        <v>42148</v>
      </c>
      <c r="V8912" s="233" t="str">
        <f t="shared" si="283"/>
        <v>0524</v>
      </c>
      <c r="W8912" s="4">
        <f t="shared" si="284"/>
        <v>2015</v>
      </c>
    </row>
    <row r="8913" spans="19:23" x14ac:dyDescent="0.2">
      <c r="S8913" s="28" t="s">
        <v>229</v>
      </c>
      <c r="T8913" s="5">
        <v>2015</v>
      </c>
      <c r="U8913" s="233">
        <v>42149</v>
      </c>
      <c r="V8913" s="233" t="str">
        <f t="shared" si="283"/>
        <v>0525</v>
      </c>
      <c r="W8913" s="4">
        <f t="shared" si="284"/>
        <v>2015</v>
      </c>
    </row>
    <row r="8914" spans="19:23" x14ac:dyDescent="0.2">
      <c r="S8914" s="28" t="s">
        <v>230</v>
      </c>
      <c r="T8914" s="5">
        <v>2015</v>
      </c>
      <c r="U8914" s="233">
        <v>42150</v>
      </c>
      <c r="V8914" s="233" t="str">
        <f t="shared" si="283"/>
        <v>0526</v>
      </c>
      <c r="W8914" s="4">
        <f t="shared" si="284"/>
        <v>2015</v>
      </c>
    </row>
    <row r="8915" spans="19:23" x14ac:dyDescent="0.2">
      <c r="S8915" s="28" t="s">
        <v>231</v>
      </c>
      <c r="T8915" s="5">
        <v>2015</v>
      </c>
      <c r="U8915" s="233">
        <v>42151</v>
      </c>
      <c r="V8915" s="233" t="str">
        <f t="shared" si="283"/>
        <v>0527</v>
      </c>
      <c r="W8915" s="4">
        <f t="shared" si="284"/>
        <v>2015</v>
      </c>
    </row>
    <row r="8916" spans="19:23" x14ac:dyDescent="0.2">
      <c r="S8916" s="28" t="s">
        <v>232</v>
      </c>
      <c r="T8916" s="5">
        <v>2015</v>
      </c>
      <c r="U8916" s="233">
        <v>42152</v>
      </c>
      <c r="V8916" s="233" t="str">
        <f t="shared" si="283"/>
        <v>0528</v>
      </c>
      <c r="W8916" s="4">
        <f t="shared" si="284"/>
        <v>2015</v>
      </c>
    </row>
    <row r="8917" spans="19:23" x14ac:dyDescent="0.2">
      <c r="S8917" s="28" t="s">
        <v>233</v>
      </c>
      <c r="T8917" s="5">
        <v>2015</v>
      </c>
      <c r="U8917" s="233">
        <v>42153</v>
      </c>
      <c r="V8917" s="233" t="str">
        <f t="shared" si="283"/>
        <v>0529</v>
      </c>
      <c r="W8917" s="4">
        <f t="shared" si="284"/>
        <v>2015</v>
      </c>
    </row>
    <row r="8918" spans="19:23" x14ac:dyDescent="0.2">
      <c r="S8918" s="28" t="s">
        <v>234</v>
      </c>
      <c r="T8918" s="5">
        <v>2015</v>
      </c>
      <c r="U8918" s="233">
        <v>42154</v>
      </c>
      <c r="V8918" s="233" t="str">
        <f t="shared" si="283"/>
        <v>0530</v>
      </c>
      <c r="W8918" s="4">
        <f t="shared" si="284"/>
        <v>2015</v>
      </c>
    </row>
    <row r="8919" spans="19:23" x14ac:dyDescent="0.2">
      <c r="S8919" s="28" t="s">
        <v>235</v>
      </c>
      <c r="T8919" s="5">
        <v>2015</v>
      </c>
      <c r="U8919" s="233">
        <v>42155</v>
      </c>
      <c r="V8919" s="233" t="str">
        <f t="shared" si="283"/>
        <v>0531</v>
      </c>
      <c r="W8919" s="4">
        <f t="shared" si="284"/>
        <v>2015</v>
      </c>
    </row>
    <row r="8920" spans="19:23" x14ac:dyDescent="0.2">
      <c r="S8920" s="28" t="s">
        <v>236</v>
      </c>
      <c r="T8920" s="5">
        <v>2015</v>
      </c>
      <c r="U8920" s="233">
        <v>42156</v>
      </c>
      <c r="V8920" s="233" t="str">
        <f t="shared" si="283"/>
        <v>0601</v>
      </c>
      <c r="W8920" s="4">
        <f t="shared" si="284"/>
        <v>2015</v>
      </c>
    </row>
    <row r="8921" spans="19:23" x14ac:dyDescent="0.2">
      <c r="S8921" s="28" t="s">
        <v>237</v>
      </c>
      <c r="T8921" s="5">
        <v>2015</v>
      </c>
      <c r="U8921" s="233">
        <v>42157</v>
      </c>
      <c r="V8921" s="233" t="str">
        <f t="shared" si="283"/>
        <v>0602</v>
      </c>
      <c r="W8921" s="4">
        <f t="shared" si="284"/>
        <v>2015</v>
      </c>
    </row>
    <row r="8922" spans="19:23" x14ac:dyDescent="0.2">
      <c r="S8922" s="28" t="s">
        <v>238</v>
      </c>
      <c r="T8922" s="5">
        <v>2015</v>
      </c>
      <c r="U8922" s="233">
        <v>42158</v>
      </c>
      <c r="V8922" s="233" t="str">
        <f t="shared" si="283"/>
        <v>0603</v>
      </c>
      <c r="W8922" s="4">
        <f t="shared" si="284"/>
        <v>2015</v>
      </c>
    </row>
    <row r="8923" spans="19:23" x14ac:dyDescent="0.2">
      <c r="S8923" s="28" t="s">
        <v>239</v>
      </c>
      <c r="T8923" s="5">
        <v>2015</v>
      </c>
      <c r="U8923" s="233">
        <v>42159</v>
      </c>
      <c r="V8923" s="233" t="str">
        <f t="shared" si="283"/>
        <v>0604</v>
      </c>
      <c r="W8923" s="4">
        <f t="shared" si="284"/>
        <v>2015</v>
      </c>
    </row>
    <row r="8924" spans="19:23" x14ac:dyDescent="0.2">
      <c r="S8924" s="28" t="s">
        <v>240</v>
      </c>
      <c r="T8924" s="5">
        <v>2015</v>
      </c>
      <c r="U8924" s="233">
        <v>42160</v>
      </c>
      <c r="V8924" s="233" t="str">
        <f t="shared" si="283"/>
        <v>0605</v>
      </c>
      <c r="W8924" s="4">
        <f t="shared" si="284"/>
        <v>2015</v>
      </c>
    </row>
    <row r="8925" spans="19:23" x14ac:dyDescent="0.2">
      <c r="S8925" s="28" t="s">
        <v>241</v>
      </c>
      <c r="T8925" s="5">
        <v>2015</v>
      </c>
      <c r="U8925" s="233">
        <v>42161</v>
      </c>
      <c r="V8925" s="233" t="str">
        <f t="shared" si="283"/>
        <v>0606</v>
      </c>
      <c r="W8925" s="4">
        <f t="shared" si="284"/>
        <v>2015</v>
      </c>
    </row>
    <row r="8926" spans="19:23" x14ac:dyDescent="0.2">
      <c r="S8926" s="28" t="s">
        <v>242</v>
      </c>
      <c r="T8926" s="5">
        <v>2015</v>
      </c>
      <c r="U8926" s="233">
        <v>42162</v>
      </c>
      <c r="V8926" s="233" t="str">
        <f t="shared" si="283"/>
        <v>0607</v>
      </c>
      <c r="W8926" s="4">
        <f t="shared" si="284"/>
        <v>2015</v>
      </c>
    </row>
    <row r="8927" spans="19:23" x14ac:dyDescent="0.2">
      <c r="S8927" s="28" t="s">
        <v>243</v>
      </c>
      <c r="T8927" s="5">
        <v>2015</v>
      </c>
      <c r="U8927" s="233">
        <v>42163</v>
      </c>
      <c r="V8927" s="233" t="str">
        <f t="shared" si="283"/>
        <v>0608</v>
      </c>
      <c r="W8927" s="4">
        <f t="shared" si="284"/>
        <v>2015</v>
      </c>
    </row>
    <row r="8928" spans="19:23" x14ac:dyDescent="0.2">
      <c r="S8928" s="28" t="s">
        <v>244</v>
      </c>
      <c r="T8928" s="5">
        <v>2015</v>
      </c>
      <c r="U8928" s="233">
        <v>42164</v>
      </c>
      <c r="V8928" s="233" t="str">
        <f t="shared" si="283"/>
        <v>0609</v>
      </c>
      <c r="W8928" s="4">
        <f t="shared" si="284"/>
        <v>2015</v>
      </c>
    </row>
    <row r="8929" spans="19:23" x14ac:dyDescent="0.2">
      <c r="S8929" s="28" t="s">
        <v>245</v>
      </c>
      <c r="T8929" s="5">
        <v>2015</v>
      </c>
      <c r="U8929" s="233">
        <v>42165</v>
      </c>
      <c r="V8929" s="233" t="str">
        <f t="shared" si="283"/>
        <v>0610</v>
      </c>
      <c r="W8929" s="4">
        <f t="shared" si="284"/>
        <v>2015</v>
      </c>
    </row>
    <row r="8930" spans="19:23" x14ac:dyDescent="0.2">
      <c r="S8930" s="28" t="s">
        <v>246</v>
      </c>
      <c r="T8930" s="5">
        <v>2015</v>
      </c>
      <c r="U8930" s="233">
        <v>42166</v>
      </c>
      <c r="V8930" s="233" t="str">
        <f t="shared" si="283"/>
        <v>0611</v>
      </c>
      <c r="W8930" s="4">
        <f t="shared" si="284"/>
        <v>2015</v>
      </c>
    </row>
    <row r="8931" spans="19:23" x14ac:dyDescent="0.2">
      <c r="S8931" s="28" t="s">
        <v>247</v>
      </c>
      <c r="T8931" s="5">
        <v>2015</v>
      </c>
      <c r="U8931" s="233">
        <v>42167</v>
      </c>
      <c r="V8931" s="233" t="str">
        <f t="shared" si="283"/>
        <v>0612</v>
      </c>
      <c r="W8931" s="4">
        <f t="shared" si="284"/>
        <v>2015</v>
      </c>
    </row>
    <row r="8932" spans="19:23" x14ac:dyDescent="0.2">
      <c r="S8932" s="28" t="s">
        <v>248</v>
      </c>
      <c r="T8932" s="5">
        <v>2015</v>
      </c>
      <c r="U8932" s="233">
        <v>42168</v>
      </c>
      <c r="V8932" s="233" t="str">
        <f t="shared" si="283"/>
        <v>0613</v>
      </c>
      <c r="W8932" s="4">
        <f t="shared" si="284"/>
        <v>2015</v>
      </c>
    </row>
    <row r="8933" spans="19:23" x14ac:dyDescent="0.2">
      <c r="S8933" s="28" t="s">
        <v>249</v>
      </c>
      <c r="T8933" s="5">
        <v>2015</v>
      </c>
      <c r="U8933" s="233">
        <v>42169</v>
      </c>
      <c r="V8933" s="233" t="str">
        <f t="shared" si="283"/>
        <v>0614</v>
      </c>
      <c r="W8933" s="4">
        <f t="shared" si="284"/>
        <v>2015</v>
      </c>
    </row>
    <row r="8934" spans="19:23" x14ac:dyDescent="0.2">
      <c r="S8934" s="28" t="s">
        <v>250</v>
      </c>
      <c r="T8934" s="5">
        <v>2015</v>
      </c>
      <c r="U8934" s="233">
        <v>42170</v>
      </c>
      <c r="V8934" s="233" t="str">
        <f t="shared" si="283"/>
        <v>0615</v>
      </c>
      <c r="W8934" s="4">
        <f t="shared" si="284"/>
        <v>2015</v>
      </c>
    </row>
    <row r="8935" spans="19:23" x14ac:dyDescent="0.2">
      <c r="S8935" s="28" t="s">
        <v>251</v>
      </c>
      <c r="T8935" s="5">
        <v>2015</v>
      </c>
      <c r="U8935" s="233">
        <v>42171</v>
      </c>
      <c r="V8935" s="233" t="str">
        <f t="shared" si="283"/>
        <v>0616</v>
      </c>
      <c r="W8935" s="4">
        <f t="shared" si="284"/>
        <v>2015</v>
      </c>
    </row>
    <row r="8936" spans="19:23" x14ac:dyDescent="0.2">
      <c r="S8936" s="28" t="s">
        <v>252</v>
      </c>
      <c r="T8936" s="5">
        <v>2015</v>
      </c>
      <c r="U8936" s="233">
        <v>42172</v>
      </c>
      <c r="V8936" s="233" t="str">
        <f t="shared" si="283"/>
        <v>0617</v>
      </c>
      <c r="W8936" s="4">
        <f t="shared" si="284"/>
        <v>2015</v>
      </c>
    </row>
    <row r="8937" spans="19:23" x14ac:dyDescent="0.2">
      <c r="S8937" s="28" t="s">
        <v>253</v>
      </c>
      <c r="T8937" s="5">
        <v>2015</v>
      </c>
      <c r="U8937" s="233">
        <v>42173</v>
      </c>
      <c r="V8937" s="233" t="str">
        <f t="shared" si="283"/>
        <v>0618</v>
      </c>
      <c r="W8937" s="4">
        <f t="shared" si="284"/>
        <v>2015</v>
      </c>
    </row>
    <row r="8938" spans="19:23" x14ac:dyDescent="0.2">
      <c r="S8938" s="28" t="s">
        <v>254</v>
      </c>
      <c r="T8938" s="5">
        <v>2015</v>
      </c>
      <c r="U8938" s="233">
        <v>42174</v>
      </c>
      <c r="V8938" s="233" t="str">
        <f t="shared" si="283"/>
        <v>0619</v>
      </c>
      <c r="W8938" s="4">
        <f t="shared" si="284"/>
        <v>2015</v>
      </c>
    </row>
    <row r="8939" spans="19:23" x14ac:dyDescent="0.2">
      <c r="S8939" s="28" t="s">
        <v>255</v>
      </c>
      <c r="T8939" s="5">
        <v>2015</v>
      </c>
      <c r="U8939" s="233">
        <v>42175</v>
      </c>
      <c r="V8939" s="233" t="str">
        <f t="shared" si="283"/>
        <v>0620</v>
      </c>
      <c r="W8939" s="4">
        <f t="shared" si="284"/>
        <v>2015</v>
      </c>
    </row>
    <row r="8940" spans="19:23" x14ac:dyDescent="0.2">
      <c r="S8940" s="28" t="s">
        <v>256</v>
      </c>
      <c r="T8940" s="5">
        <v>2015</v>
      </c>
      <c r="U8940" s="233">
        <v>42176</v>
      </c>
      <c r="V8940" s="233" t="str">
        <f t="shared" si="283"/>
        <v>0621</v>
      </c>
      <c r="W8940" s="4">
        <f t="shared" si="284"/>
        <v>2015</v>
      </c>
    </row>
    <row r="8941" spans="19:23" x14ac:dyDescent="0.2">
      <c r="S8941" s="28" t="s">
        <v>257</v>
      </c>
      <c r="T8941" s="5">
        <v>2015</v>
      </c>
      <c r="U8941" s="233">
        <v>42177</v>
      </c>
      <c r="V8941" s="233" t="str">
        <f t="shared" si="283"/>
        <v>0622</v>
      </c>
      <c r="W8941" s="4">
        <f t="shared" si="284"/>
        <v>2015</v>
      </c>
    </row>
    <row r="8942" spans="19:23" x14ac:dyDescent="0.2">
      <c r="S8942" s="28" t="s">
        <v>258</v>
      </c>
      <c r="T8942" s="5">
        <v>2015</v>
      </c>
      <c r="U8942" s="233">
        <v>42178</v>
      </c>
      <c r="V8942" s="233" t="str">
        <f t="shared" si="283"/>
        <v>0623</v>
      </c>
      <c r="W8942" s="4">
        <f t="shared" si="284"/>
        <v>2015</v>
      </c>
    </row>
    <row r="8943" spans="19:23" x14ac:dyDescent="0.2">
      <c r="S8943" s="28" t="s">
        <v>259</v>
      </c>
      <c r="T8943" s="5">
        <v>2015</v>
      </c>
      <c r="U8943" s="233">
        <v>42179</v>
      </c>
      <c r="V8943" s="233" t="str">
        <f t="shared" si="283"/>
        <v>0624</v>
      </c>
      <c r="W8943" s="4">
        <f t="shared" si="284"/>
        <v>2015</v>
      </c>
    </row>
    <row r="8944" spans="19:23" x14ac:dyDescent="0.2">
      <c r="S8944" s="28" t="s">
        <v>260</v>
      </c>
      <c r="T8944" s="5">
        <v>2015</v>
      </c>
      <c r="U8944" s="233">
        <v>42180</v>
      </c>
      <c r="V8944" s="233" t="str">
        <f t="shared" si="283"/>
        <v>0625</v>
      </c>
      <c r="W8944" s="4">
        <f t="shared" si="284"/>
        <v>2015</v>
      </c>
    </row>
    <row r="8945" spans="19:23" x14ac:dyDescent="0.2">
      <c r="S8945" s="28" t="s">
        <v>261</v>
      </c>
      <c r="T8945" s="5">
        <v>2015</v>
      </c>
      <c r="U8945" s="233">
        <v>42181</v>
      </c>
      <c r="V8945" s="233" t="str">
        <f t="shared" si="283"/>
        <v>0626</v>
      </c>
      <c r="W8945" s="4">
        <f t="shared" si="284"/>
        <v>2015</v>
      </c>
    </row>
    <row r="8946" spans="19:23" x14ac:dyDescent="0.2">
      <c r="S8946" s="28" t="s">
        <v>262</v>
      </c>
      <c r="T8946" s="5">
        <v>2015</v>
      </c>
      <c r="U8946" s="233">
        <v>42182</v>
      </c>
      <c r="V8946" s="233" t="str">
        <f t="shared" si="283"/>
        <v>0627</v>
      </c>
      <c r="W8946" s="4">
        <f t="shared" si="284"/>
        <v>2015</v>
      </c>
    </row>
    <row r="8947" spans="19:23" x14ac:dyDescent="0.2">
      <c r="S8947" s="28" t="s">
        <v>263</v>
      </c>
      <c r="T8947" s="5">
        <v>2015</v>
      </c>
      <c r="U8947" s="233">
        <v>42183</v>
      </c>
      <c r="V8947" s="233" t="str">
        <f t="shared" si="283"/>
        <v>0628</v>
      </c>
      <c r="W8947" s="4">
        <f t="shared" si="284"/>
        <v>2015</v>
      </c>
    </row>
    <row r="8948" spans="19:23" x14ac:dyDescent="0.2">
      <c r="S8948" s="28" t="s">
        <v>264</v>
      </c>
      <c r="T8948" s="5">
        <v>2015</v>
      </c>
      <c r="U8948" s="233">
        <v>42184</v>
      </c>
      <c r="V8948" s="233" t="str">
        <f t="shared" si="283"/>
        <v>0629</v>
      </c>
      <c r="W8948" s="4">
        <f t="shared" si="284"/>
        <v>2015</v>
      </c>
    </row>
    <row r="8949" spans="19:23" x14ac:dyDescent="0.2">
      <c r="S8949" s="28" t="s">
        <v>265</v>
      </c>
      <c r="T8949" s="5">
        <v>2015</v>
      </c>
      <c r="U8949" s="233">
        <v>42185</v>
      </c>
      <c r="V8949" s="233" t="str">
        <f t="shared" si="283"/>
        <v>0630</v>
      </c>
      <c r="W8949" s="4">
        <f t="shared" si="284"/>
        <v>2015</v>
      </c>
    </row>
    <row r="8950" spans="19:23" x14ac:dyDescent="0.2">
      <c r="S8950" s="28" t="s">
        <v>266</v>
      </c>
      <c r="T8950" s="5">
        <v>2015</v>
      </c>
      <c r="U8950" s="233">
        <v>42186</v>
      </c>
      <c r="V8950" s="233" t="str">
        <f t="shared" si="283"/>
        <v>0701</v>
      </c>
      <c r="W8950" s="4">
        <f t="shared" si="284"/>
        <v>2015</v>
      </c>
    </row>
    <row r="8951" spans="19:23" x14ac:dyDescent="0.2">
      <c r="S8951" s="28" t="s">
        <v>267</v>
      </c>
      <c r="T8951" s="5">
        <v>2015</v>
      </c>
      <c r="U8951" s="233">
        <v>42187</v>
      </c>
      <c r="V8951" s="233" t="str">
        <f t="shared" si="283"/>
        <v>0702</v>
      </c>
      <c r="W8951" s="4">
        <f t="shared" si="284"/>
        <v>2015</v>
      </c>
    </row>
    <row r="8952" spans="19:23" x14ac:dyDescent="0.2">
      <c r="S8952" s="28" t="s">
        <v>268</v>
      </c>
      <c r="T8952" s="5">
        <v>2015</v>
      </c>
      <c r="U8952" s="233">
        <v>42188</v>
      </c>
      <c r="V8952" s="233" t="str">
        <f t="shared" si="283"/>
        <v>0703</v>
      </c>
      <c r="W8952" s="4">
        <f t="shared" si="284"/>
        <v>2015</v>
      </c>
    </row>
    <row r="8953" spans="19:23" x14ac:dyDescent="0.2">
      <c r="S8953" s="28" t="s">
        <v>269</v>
      </c>
      <c r="T8953" s="5">
        <v>2015</v>
      </c>
      <c r="U8953" s="233">
        <v>42189</v>
      </c>
      <c r="V8953" s="233" t="str">
        <f t="shared" si="283"/>
        <v>0704</v>
      </c>
      <c r="W8953" s="4">
        <f t="shared" si="284"/>
        <v>2015</v>
      </c>
    </row>
    <row r="8954" spans="19:23" x14ac:dyDescent="0.2">
      <c r="S8954" s="28" t="s">
        <v>270</v>
      </c>
      <c r="T8954" s="5">
        <v>2015</v>
      </c>
      <c r="U8954" s="233">
        <v>42190</v>
      </c>
      <c r="V8954" s="233" t="str">
        <f t="shared" si="283"/>
        <v>0705</v>
      </c>
      <c r="W8954" s="4">
        <f t="shared" si="284"/>
        <v>2015</v>
      </c>
    </row>
    <row r="8955" spans="19:23" x14ac:dyDescent="0.2">
      <c r="S8955" s="28" t="s">
        <v>271</v>
      </c>
      <c r="T8955" s="5">
        <v>2015</v>
      </c>
      <c r="U8955" s="233">
        <v>42191</v>
      </c>
      <c r="V8955" s="233" t="str">
        <f t="shared" si="283"/>
        <v>0706</v>
      </c>
      <c r="W8955" s="4">
        <f t="shared" si="284"/>
        <v>2015</v>
      </c>
    </row>
    <row r="8956" spans="19:23" x14ac:dyDescent="0.2">
      <c r="S8956" s="28" t="s">
        <v>272</v>
      </c>
      <c r="T8956" s="5">
        <v>2015</v>
      </c>
      <c r="U8956" s="233">
        <v>42192</v>
      </c>
      <c r="V8956" s="233" t="str">
        <f t="shared" si="283"/>
        <v>0707</v>
      </c>
      <c r="W8956" s="4">
        <f t="shared" si="284"/>
        <v>2015</v>
      </c>
    </row>
    <row r="8957" spans="19:23" x14ac:dyDescent="0.2">
      <c r="S8957" s="28" t="s">
        <v>273</v>
      </c>
      <c r="T8957" s="5">
        <v>2015</v>
      </c>
      <c r="U8957" s="233">
        <v>42193</v>
      </c>
      <c r="V8957" s="233" t="str">
        <f t="shared" si="283"/>
        <v>0708</v>
      </c>
      <c r="W8957" s="4">
        <f t="shared" si="284"/>
        <v>2015</v>
      </c>
    </row>
    <row r="8958" spans="19:23" x14ac:dyDescent="0.2">
      <c r="S8958" s="28" t="s">
        <v>274</v>
      </c>
      <c r="T8958" s="5">
        <v>2015</v>
      </c>
      <c r="U8958" s="233">
        <v>42194</v>
      </c>
      <c r="V8958" s="233" t="str">
        <f t="shared" si="283"/>
        <v>0709</v>
      </c>
      <c r="W8958" s="4">
        <f t="shared" si="284"/>
        <v>2015</v>
      </c>
    </row>
    <row r="8959" spans="19:23" x14ac:dyDescent="0.2">
      <c r="S8959" s="28" t="s">
        <v>275</v>
      </c>
      <c r="T8959" s="5">
        <v>2015</v>
      </c>
      <c r="U8959" s="233">
        <v>42195</v>
      </c>
      <c r="V8959" s="233" t="str">
        <f t="shared" si="283"/>
        <v>0710</v>
      </c>
      <c r="W8959" s="4">
        <f t="shared" si="284"/>
        <v>2015</v>
      </c>
    </row>
    <row r="8960" spans="19:23" x14ac:dyDescent="0.2">
      <c r="S8960" s="28" t="s">
        <v>276</v>
      </c>
      <c r="T8960" s="5">
        <v>2015</v>
      </c>
      <c r="U8960" s="233">
        <v>42196</v>
      </c>
      <c r="V8960" s="233" t="str">
        <f t="shared" si="283"/>
        <v>0711</v>
      </c>
      <c r="W8960" s="4">
        <f t="shared" si="284"/>
        <v>2015</v>
      </c>
    </row>
    <row r="8961" spans="19:23" x14ac:dyDescent="0.2">
      <c r="S8961" s="28" t="s">
        <v>277</v>
      </c>
      <c r="T8961" s="5">
        <v>2015</v>
      </c>
      <c r="U8961" s="233">
        <v>42197</v>
      </c>
      <c r="V8961" s="233" t="str">
        <f t="shared" si="283"/>
        <v>0712</v>
      </c>
      <c r="W8961" s="4">
        <f t="shared" si="284"/>
        <v>2015</v>
      </c>
    </row>
    <row r="8962" spans="19:23" x14ac:dyDescent="0.2">
      <c r="S8962" s="28" t="s">
        <v>278</v>
      </c>
      <c r="T8962" s="5">
        <v>2015</v>
      </c>
      <c r="U8962" s="233">
        <v>42198</v>
      </c>
      <c r="V8962" s="233" t="str">
        <f t="shared" si="283"/>
        <v>0713</v>
      </c>
      <c r="W8962" s="4">
        <f t="shared" si="284"/>
        <v>2015</v>
      </c>
    </row>
    <row r="8963" spans="19:23" x14ac:dyDescent="0.2">
      <c r="S8963" s="28" t="s">
        <v>279</v>
      </c>
      <c r="T8963" s="5">
        <v>2015</v>
      </c>
      <c r="U8963" s="233">
        <v>42199</v>
      </c>
      <c r="V8963" s="233" t="str">
        <f t="shared" si="283"/>
        <v>0714</v>
      </c>
      <c r="W8963" s="4">
        <f t="shared" si="284"/>
        <v>2015</v>
      </c>
    </row>
    <row r="8964" spans="19:23" x14ac:dyDescent="0.2">
      <c r="S8964" s="28" t="s">
        <v>280</v>
      </c>
      <c r="T8964" s="5">
        <v>2015</v>
      </c>
      <c r="U8964" s="233">
        <v>42200</v>
      </c>
      <c r="V8964" s="233" t="str">
        <f t="shared" ref="V8964:V9027" si="285">TEXT(MONTH(U8964),"00") &amp;TEXT(DAY(U8964),"00")</f>
        <v>0715</v>
      </c>
      <c r="W8964" s="4">
        <f t="shared" ref="W8964:W9027" si="286">YEAR(U8964)</f>
        <v>2015</v>
      </c>
    </row>
    <row r="8965" spans="19:23" x14ac:dyDescent="0.2">
      <c r="S8965" s="28" t="s">
        <v>281</v>
      </c>
      <c r="T8965" s="5">
        <v>2015</v>
      </c>
      <c r="U8965" s="233">
        <v>42201</v>
      </c>
      <c r="V8965" s="233" t="str">
        <f t="shared" si="285"/>
        <v>0716</v>
      </c>
      <c r="W8965" s="4">
        <f t="shared" si="286"/>
        <v>2015</v>
      </c>
    </row>
    <row r="8966" spans="19:23" x14ac:dyDescent="0.2">
      <c r="S8966" s="28" t="s">
        <v>282</v>
      </c>
      <c r="T8966" s="5">
        <v>2015</v>
      </c>
      <c r="U8966" s="233">
        <v>42202</v>
      </c>
      <c r="V8966" s="233" t="str">
        <f t="shared" si="285"/>
        <v>0717</v>
      </c>
      <c r="W8966" s="4">
        <f t="shared" si="286"/>
        <v>2015</v>
      </c>
    </row>
    <row r="8967" spans="19:23" x14ac:dyDescent="0.2">
      <c r="S8967" s="28" t="s">
        <v>283</v>
      </c>
      <c r="T8967" s="5">
        <v>2015</v>
      </c>
      <c r="U8967" s="233">
        <v>42203</v>
      </c>
      <c r="V8967" s="233" t="str">
        <f t="shared" si="285"/>
        <v>0718</v>
      </c>
      <c r="W8967" s="4">
        <f t="shared" si="286"/>
        <v>2015</v>
      </c>
    </row>
    <row r="8968" spans="19:23" x14ac:dyDescent="0.2">
      <c r="S8968" s="28" t="s">
        <v>284</v>
      </c>
      <c r="T8968" s="5">
        <v>2015</v>
      </c>
      <c r="U8968" s="233">
        <v>42204</v>
      </c>
      <c r="V8968" s="233" t="str">
        <f t="shared" si="285"/>
        <v>0719</v>
      </c>
      <c r="W8968" s="4">
        <f t="shared" si="286"/>
        <v>2015</v>
      </c>
    </row>
    <row r="8969" spans="19:23" x14ac:dyDescent="0.2">
      <c r="S8969" s="28" t="s">
        <v>285</v>
      </c>
      <c r="T8969" s="5">
        <v>2015</v>
      </c>
      <c r="U8969" s="233">
        <v>42205</v>
      </c>
      <c r="V8969" s="233" t="str">
        <f t="shared" si="285"/>
        <v>0720</v>
      </c>
      <c r="W8969" s="4">
        <f t="shared" si="286"/>
        <v>2015</v>
      </c>
    </row>
    <row r="8970" spans="19:23" x14ac:dyDescent="0.2">
      <c r="S8970" s="28" t="s">
        <v>286</v>
      </c>
      <c r="T8970" s="5">
        <v>2015</v>
      </c>
      <c r="U8970" s="233">
        <v>42206</v>
      </c>
      <c r="V8970" s="233" t="str">
        <f t="shared" si="285"/>
        <v>0721</v>
      </c>
      <c r="W8970" s="4">
        <f t="shared" si="286"/>
        <v>2015</v>
      </c>
    </row>
    <row r="8971" spans="19:23" x14ac:dyDescent="0.2">
      <c r="S8971" s="28" t="s">
        <v>287</v>
      </c>
      <c r="T8971" s="5">
        <v>2015</v>
      </c>
      <c r="U8971" s="233">
        <v>42207</v>
      </c>
      <c r="V8971" s="233" t="str">
        <f t="shared" si="285"/>
        <v>0722</v>
      </c>
      <c r="W8971" s="4">
        <f t="shared" si="286"/>
        <v>2015</v>
      </c>
    </row>
    <row r="8972" spans="19:23" x14ac:dyDescent="0.2">
      <c r="S8972" s="28" t="s">
        <v>288</v>
      </c>
      <c r="T8972" s="5">
        <v>2015</v>
      </c>
      <c r="U8972" s="233">
        <v>42208</v>
      </c>
      <c r="V8972" s="233" t="str">
        <f t="shared" si="285"/>
        <v>0723</v>
      </c>
      <c r="W8972" s="4">
        <f t="shared" si="286"/>
        <v>2015</v>
      </c>
    </row>
    <row r="8973" spans="19:23" x14ac:dyDescent="0.2">
      <c r="S8973" s="28" t="s">
        <v>289</v>
      </c>
      <c r="T8973" s="5">
        <v>2015</v>
      </c>
      <c r="U8973" s="233">
        <v>42209</v>
      </c>
      <c r="V8973" s="233" t="str">
        <f t="shared" si="285"/>
        <v>0724</v>
      </c>
      <c r="W8973" s="4">
        <f t="shared" si="286"/>
        <v>2015</v>
      </c>
    </row>
    <row r="8974" spans="19:23" x14ac:dyDescent="0.2">
      <c r="S8974" s="28" t="s">
        <v>290</v>
      </c>
      <c r="T8974" s="5">
        <v>2015</v>
      </c>
      <c r="U8974" s="233">
        <v>42210</v>
      </c>
      <c r="V8974" s="233" t="str">
        <f t="shared" si="285"/>
        <v>0725</v>
      </c>
      <c r="W8974" s="4">
        <f t="shared" si="286"/>
        <v>2015</v>
      </c>
    </row>
    <row r="8975" spans="19:23" x14ac:dyDescent="0.2">
      <c r="S8975" s="28" t="s">
        <v>291</v>
      </c>
      <c r="T8975" s="5">
        <v>2015</v>
      </c>
      <c r="U8975" s="233">
        <v>42211</v>
      </c>
      <c r="V8975" s="233" t="str">
        <f t="shared" si="285"/>
        <v>0726</v>
      </c>
      <c r="W8975" s="4">
        <f t="shared" si="286"/>
        <v>2015</v>
      </c>
    </row>
    <row r="8976" spans="19:23" x14ac:dyDescent="0.2">
      <c r="S8976" s="28" t="s">
        <v>292</v>
      </c>
      <c r="T8976" s="5">
        <v>2015</v>
      </c>
      <c r="U8976" s="233">
        <v>42212</v>
      </c>
      <c r="V8976" s="233" t="str">
        <f t="shared" si="285"/>
        <v>0727</v>
      </c>
      <c r="W8976" s="4">
        <f t="shared" si="286"/>
        <v>2015</v>
      </c>
    </row>
    <row r="8977" spans="19:23" x14ac:dyDescent="0.2">
      <c r="S8977" s="28" t="s">
        <v>293</v>
      </c>
      <c r="T8977" s="5">
        <v>2015</v>
      </c>
      <c r="U8977" s="233">
        <v>42213</v>
      </c>
      <c r="V8977" s="233" t="str">
        <f t="shared" si="285"/>
        <v>0728</v>
      </c>
      <c r="W8977" s="4">
        <f t="shared" si="286"/>
        <v>2015</v>
      </c>
    </row>
    <row r="8978" spans="19:23" x14ac:dyDescent="0.2">
      <c r="S8978" s="28" t="s">
        <v>294</v>
      </c>
      <c r="T8978" s="5">
        <v>2015</v>
      </c>
      <c r="U8978" s="233">
        <v>42214</v>
      </c>
      <c r="V8978" s="233" t="str">
        <f t="shared" si="285"/>
        <v>0729</v>
      </c>
      <c r="W8978" s="4">
        <f t="shared" si="286"/>
        <v>2015</v>
      </c>
    </row>
    <row r="8979" spans="19:23" x14ac:dyDescent="0.2">
      <c r="S8979" s="28" t="s">
        <v>295</v>
      </c>
      <c r="T8979" s="5">
        <v>2015</v>
      </c>
      <c r="U8979" s="233">
        <v>42215</v>
      </c>
      <c r="V8979" s="233" t="str">
        <f t="shared" si="285"/>
        <v>0730</v>
      </c>
      <c r="W8979" s="4">
        <f t="shared" si="286"/>
        <v>2015</v>
      </c>
    </row>
    <row r="8980" spans="19:23" x14ac:dyDescent="0.2">
      <c r="S8980" s="28" t="s">
        <v>296</v>
      </c>
      <c r="T8980" s="5">
        <v>2015</v>
      </c>
      <c r="U8980" s="233">
        <v>42216</v>
      </c>
      <c r="V8980" s="233" t="str">
        <f t="shared" si="285"/>
        <v>0731</v>
      </c>
      <c r="W8980" s="4">
        <f t="shared" si="286"/>
        <v>2015</v>
      </c>
    </row>
    <row r="8981" spans="19:23" x14ac:dyDescent="0.2">
      <c r="S8981" s="28" t="s">
        <v>297</v>
      </c>
      <c r="T8981" s="5">
        <v>2015</v>
      </c>
      <c r="U8981" s="233">
        <v>42217</v>
      </c>
      <c r="V8981" s="233" t="str">
        <f t="shared" si="285"/>
        <v>0801</v>
      </c>
      <c r="W8981" s="4">
        <f t="shared" si="286"/>
        <v>2015</v>
      </c>
    </row>
    <row r="8982" spans="19:23" x14ac:dyDescent="0.2">
      <c r="S8982" s="28" t="s">
        <v>298</v>
      </c>
      <c r="T8982" s="5">
        <v>2015</v>
      </c>
      <c r="U8982" s="233">
        <v>42218</v>
      </c>
      <c r="V8982" s="233" t="str">
        <f t="shared" si="285"/>
        <v>0802</v>
      </c>
      <c r="W8982" s="4">
        <f t="shared" si="286"/>
        <v>2015</v>
      </c>
    </row>
    <row r="8983" spans="19:23" x14ac:dyDescent="0.2">
      <c r="S8983" s="28" t="s">
        <v>299</v>
      </c>
      <c r="T8983" s="5">
        <v>2015</v>
      </c>
      <c r="U8983" s="233">
        <v>42219</v>
      </c>
      <c r="V8983" s="233" t="str">
        <f t="shared" si="285"/>
        <v>0803</v>
      </c>
      <c r="W8983" s="4">
        <f t="shared" si="286"/>
        <v>2015</v>
      </c>
    </row>
    <row r="8984" spans="19:23" x14ac:dyDescent="0.2">
      <c r="S8984" s="28" t="s">
        <v>300</v>
      </c>
      <c r="T8984" s="5">
        <v>2015</v>
      </c>
      <c r="U8984" s="233">
        <v>42220</v>
      </c>
      <c r="V8984" s="233" t="str">
        <f t="shared" si="285"/>
        <v>0804</v>
      </c>
      <c r="W8984" s="4">
        <f t="shared" si="286"/>
        <v>2015</v>
      </c>
    </row>
    <row r="8985" spans="19:23" x14ac:dyDescent="0.2">
      <c r="S8985" s="28" t="s">
        <v>301</v>
      </c>
      <c r="T8985" s="5">
        <v>2015</v>
      </c>
      <c r="U8985" s="233">
        <v>42221</v>
      </c>
      <c r="V8985" s="233" t="str">
        <f t="shared" si="285"/>
        <v>0805</v>
      </c>
      <c r="W8985" s="4">
        <f t="shared" si="286"/>
        <v>2015</v>
      </c>
    </row>
    <row r="8986" spans="19:23" x14ac:dyDescent="0.2">
      <c r="S8986" s="28" t="s">
        <v>302</v>
      </c>
      <c r="T8986" s="5">
        <v>2015</v>
      </c>
      <c r="U8986" s="233">
        <v>42222</v>
      </c>
      <c r="V8986" s="233" t="str">
        <f t="shared" si="285"/>
        <v>0806</v>
      </c>
      <c r="W8986" s="4">
        <f t="shared" si="286"/>
        <v>2015</v>
      </c>
    </row>
    <row r="8987" spans="19:23" x14ac:dyDescent="0.2">
      <c r="S8987" s="28" t="s">
        <v>303</v>
      </c>
      <c r="T8987" s="5">
        <v>2015</v>
      </c>
      <c r="U8987" s="233">
        <v>42223</v>
      </c>
      <c r="V8987" s="233" t="str">
        <f t="shared" si="285"/>
        <v>0807</v>
      </c>
      <c r="W8987" s="4">
        <f t="shared" si="286"/>
        <v>2015</v>
      </c>
    </row>
    <row r="8988" spans="19:23" x14ac:dyDescent="0.2">
      <c r="S8988" s="28" t="s">
        <v>304</v>
      </c>
      <c r="T8988" s="5">
        <v>2015</v>
      </c>
      <c r="U8988" s="233">
        <v>42224</v>
      </c>
      <c r="V8988" s="233" t="str">
        <f t="shared" si="285"/>
        <v>0808</v>
      </c>
      <c r="W8988" s="4">
        <f t="shared" si="286"/>
        <v>2015</v>
      </c>
    </row>
    <row r="8989" spans="19:23" x14ac:dyDescent="0.2">
      <c r="S8989" s="28" t="s">
        <v>305</v>
      </c>
      <c r="T8989" s="5">
        <v>2015</v>
      </c>
      <c r="U8989" s="233">
        <v>42225</v>
      </c>
      <c r="V8989" s="233" t="str">
        <f t="shared" si="285"/>
        <v>0809</v>
      </c>
      <c r="W8989" s="4">
        <f t="shared" si="286"/>
        <v>2015</v>
      </c>
    </row>
    <row r="8990" spans="19:23" x14ac:dyDescent="0.2">
      <c r="S8990" s="28" t="s">
        <v>306</v>
      </c>
      <c r="T8990" s="5">
        <v>2015</v>
      </c>
      <c r="U8990" s="233">
        <v>42226</v>
      </c>
      <c r="V8990" s="233" t="str">
        <f t="shared" si="285"/>
        <v>0810</v>
      </c>
      <c r="W8990" s="4">
        <f t="shared" si="286"/>
        <v>2015</v>
      </c>
    </row>
    <row r="8991" spans="19:23" x14ac:dyDescent="0.2">
      <c r="S8991" s="28" t="s">
        <v>307</v>
      </c>
      <c r="T8991" s="5">
        <v>2015</v>
      </c>
      <c r="U8991" s="233">
        <v>42227</v>
      </c>
      <c r="V8991" s="233" t="str">
        <f t="shared" si="285"/>
        <v>0811</v>
      </c>
      <c r="W8991" s="4">
        <f t="shared" si="286"/>
        <v>2015</v>
      </c>
    </row>
    <row r="8992" spans="19:23" x14ac:dyDescent="0.2">
      <c r="S8992" s="28" t="s">
        <v>308</v>
      </c>
      <c r="T8992" s="5">
        <v>2015</v>
      </c>
      <c r="U8992" s="233">
        <v>42228</v>
      </c>
      <c r="V8992" s="233" t="str">
        <f t="shared" si="285"/>
        <v>0812</v>
      </c>
      <c r="W8992" s="4">
        <f t="shared" si="286"/>
        <v>2015</v>
      </c>
    </row>
    <row r="8993" spans="19:23" x14ac:dyDescent="0.2">
      <c r="S8993" s="28" t="s">
        <v>309</v>
      </c>
      <c r="T8993" s="5">
        <v>2015</v>
      </c>
      <c r="U8993" s="233">
        <v>42229</v>
      </c>
      <c r="V8993" s="233" t="str">
        <f t="shared" si="285"/>
        <v>0813</v>
      </c>
      <c r="W8993" s="4">
        <f t="shared" si="286"/>
        <v>2015</v>
      </c>
    </row>
    <row r="8994" spans="19:23" x14ac:dyDescent="0.2">
      <c r="S8994" s="28" t="s">
        <v>310</v>
      </c>
      <c r="T8994" s="5">
        <v>2015</v>
      </c>
      <c r="U8994" s="233">
        <v>42230</v>
      </c>
      <c r="V8994" s="233" t="str">
        <f t="shared" si="285"/>
        <v>0814</v>
      </c>
      <c r="W8994" s="4">
        <f t="shared" si="286"/>
        <v>2015</v>
      </c>
    </row>
    <row r="8995" spans="19:23" x14ac:dyDescent="0.2">
      <c r="S8995" s="28" t="s">
        <v>311</v>
      </c>
      <c r="T8995" s="5">
        <v>2015</v>
      </c>
      <c r="U8995" s="233">
        <v>42231</v>
      </c>
      <c r="V8995" s="233" t="str">
        <f t="shared" si="285"/>
        <v>0815</v>
      </c>
      <c r="W8995" s="4">
        <f t="shared" si="286"/>
        <v>2015</v>
      </c>
    </row>
    <row r="8996" spans="19:23" x14ac:dyDescent="0.2">
      <c r="S8996" s="28" t="s">
        <v>312</v>
      </c>
      <c r="T8996" s="5">
        <v>2015</v>
      </c>
      <c r="U8996" s="233">
        <v>42232</v>
      </c>
      <c r="V8996" s="233" t="str">
        <f t="shared" si="285"/>
        <v>0816</v>
      </c>
      <c r="W8996" s="4">
        <f t="shared" si="286"/>
        <v>2015</v>
      </c>
    </row>
    <row r="8997" spans="19:23" x14ac:dyDescent="0.2">
      <c r="S8997" s="28" t="s">
        <v>313</v>
      </c>
      <c r="T8997" s="5">
        <v>2015</v>
      </c>
      <c r="U8997" s="233">
        <v>42233</v>
      </c>
      <c r="V8997" s="233" t="str">
        <f t="shared" si="285"/>
        <v>0817</v>
      </c>
      <c r="W8997" s="4">
        <f t="shared" si="286"/>
        <v>2015</v>
      </c>
    </row>
    <row r="8998" spans="19:23" x14ac:dyDescent="0.2">
      <c r="S8998" s="28" t="s">
        <v>314</v>
      </c>
      <c r="T8998" s="5">
        <v>2015</v>
      </c>
      <c r="U8998" s="233">
        <v>42234</v>
      </c>
      <c r="V8998" s="233" t="str">
        <f t="shared" si="285"/>
        <v>0818</v>
      </c>
      <c r="W8998" s="4">
        <f t="shared" si="286"/>
        <v>2015</v>
      </c>
    </row>
    <row r="8999" spans="19:23" x14ac:dyDescent="0.2">
      <c r="S8999" s="28" t="s">
        <v>315</v>
      </c>
      <c r="T8999" s="5">
        <v>2015</v>
      </c>
      <c r="U8999" s="233">
        <v>42235</v>
      </c>
      <c r="V8999" s="233" t="str">
        <f t="shared" si="285"/>
        <v>0819</v>
      </c>
      <c r="W8999" s="4">
        <f t="shared" si="286"/>
        <v>2015</v>
      </c>
    </row>
    <row r="9000" spans="19:23" x14ac:dyDescent="0.2">
      <c r="S9000" s="28" t="s">
        <v>316</v>
      </c>
      <c r="T9000" s="5">
        <v>2015</v>
      </c>
      <c r="U9000" s="233">
        <v>42236</v>
      </c>
      <c r="V9000" s="233" t="str">
        <f t="shared" si="285"/>
        <v>0820</v>
      </c>
      <c r="W9000" s="4">
        <f t="shared" si="286"/>
        <v>2015</v>
      </c>
    </row>
    <row r="9001" spans="19:23" x14ac:dyDescent="0.2">
      <c r="S9001" s="28" t="s">
        <v>317</v>
      </c>
      <c r="T9001" s="5">
        <v>2015</v>
      </c>
      <c r="U9001" s="233">
        <v>42237</v>
      </c>
      <c r="V9001" s="233" t="str">
        <f t="shared" si="285"/>
        <v>0821</v>
      </c>
      <c r="W9001" s="4">
        <f t="shared" si="286"/>
        <v>2015</v>
      </c>
    </row>
    <row r="9002" spans="19:23" x14ac:dyDescent="0.2">
      <c r="S9002" s="28" t="s">
        <v>318</v>
      </c>
      <c r="T9002" s="5">
        <v>2015</v>
      </c>
      <c r="U9002" s="233">
        <v>42238</v>
      </c>
      <c r="V9002" s="233" t="str">
        <f t="shared" si="285"/>
        <v>0822</v>
      </c>
      <c r="W9002" s="4">
        <f t="shared" si="286"/>
        <v>2015</v>
      </c>
    </row>
    <row r="9003" spans="19:23" x14ac:dyDescent="0.2">
      <c r="S9003" s="28" t="s">
        <v>319</v>
      </c>
      <c r="T9003" s="5">
        <v>2015</v>
      </c>
      <c r="U9003" s="233">
        <v>42239</v>
      </c>
      <c r="V9003" s="233" t="str">
        <f t="shared" si="285"/>
        <v>0823</v>
      </c>
      <c r="W9003" s="4">
        <f t="shared" si="286"/>
        <v>2015</v>
      </c>
    </row>
    <row r="9004" spans="19:23" x14ac:dyDescent="0.2">
      <c r="S9004" s="28" t="s">
        <v>320</v>
      </c>
      <c r="T9004" s="5">
        <v>2015</v>
      </c>
      <c r="U9004" s="233">
        <v>42240</v>
      </c>
      <c r="V9004" s="233" t="str">
        <f t="shared" si="285"/>
        <v>0824</v>
      </c>
      <c r="W9004" s="4">
        <f t="shared" si="286"/>
        <v>2015</v>
      </c>
    </row>
    <row r="9005" spans="19:23" x14ac:dyDescent="0.2">
      <c r="S9005" s="28" t="s">
        <v>321</v>
      </c>
      <c r="T9005" s="5">
        <v>2015</v>
      </c>
      <c r="U9005" s="233">
        <v>42241</v>
      </c>
      <c r="V9005" s="233" t="str">
        <f t="shared" si="285"/>
        <v>0825</v>
      </c>
      <c r="W9005" s="4">
        <f t="shared" si="286"/>
        <v>2015</v>
      </c>
    </row>
    <row r="9006" spans="19:23" x14ac:dyDescent="0.2">
      <c r="S9006" s="28" t="s">
        <v>322</v>
      </c>
      <c r="T9006" s="5">
        <v>2015</v>
      </c>
      <c r="U9006" s="233">
        <v>42242</v>
      </c>
      <c r="V9006" s="233" t="str">
        <f t="shared" si="285"/>
        <v>0826</v>
      </c>
      <c r="W9006" s="4">
        <f t="shared" si="286"/>
        <v>2015</v>
      </c>
    </row>
    <row r="9007" spans="19:23" x14ac:dyDescent="0.2">
      <c r="S9007" s="28" t="s">
        <v>323</v>
      </c>
      <c r="T9007" s="5">
        <v>2015</v>
      </c>
      <c r="U9007" s="233">
        <v>42243</v>
      </c>
      <c r="V9007" s="233" t="str">
        <f t="shared" si="285"/>
        <v>0827</v>
      </c>
      <c r="W9007" s="4">
        <f t="shared" si="286"/>
        <v>2015</v>
      </c>
    </row>
    <row r="9008" spans="19:23" x14ac:dyDescent="0.2">
      <c r="S9008" s="28" t="s">
        <v>324</v>
      </c>
      <c r="T9008" s="5">
        <v>2015</v>
      </c>
      <c r="U9008" s="233">
        <v>42244</v>
      </c>
      <c r="V9008" s="233" t="str">
        <f t="shared" si="285"/>
        <v>0828</v>
      </c>
      <c r="W9008" s="4">
        <f t="shared" si="286"/>
        <v>2015</v>
      </c>
    </row>
    <row r="9009" spans="19:23" x14ac:dyDescent="0.2">
      <c r="S9009" s="28" t="s">
        <v>325</v>
      </c>
      <c r="T9009" s="5">
        <v>2015</v>
      </c>
      <c r="U9009" s="233">
        <v>42245</v>
      </c>
      <c r="V9009" s="233" t="str">
        <f t="shared" si="285"/>
        <v>0829</v>
      </c>
      <c r="W9009" s="4">
        <f t="shared" si="286"/>
        <v>2015</v>
      </c>
    </row>
    <row r="9010" spans="19:23" x14ac:dyDescent="0.2">
      <c r="S9010" s="28" t="s">
        <v>326</v>
      </c>
      <c r="T9010" s="5">
        <v>2015</v>
      </c>
      <c r="U9010" s="233">
        <v>42246</v>
      </c>
      <c r="V9010" s="233" t="str">
        <f t="shared" si="285"/>
        <v>0830</v>
      </c>
      <c r="W9010" s="4">
        <f t="shared" si="286"/>
        <v>2015</v>
      </c>
    </row>
    <row r="9011" spans="19:23" x14ac:dyDescent="0.2">
      <c r="S9011" s="28" t="s">
        <v>327</v>
      </c>
      <c r="T9011" s="5">
        <v>2015</v>
      </c>
      <c r="U9011" s="233">
        <v>42247</v>
      </c>
      <c r="V9011" s="233" t="str">
        <f t="shared" si="285"/>
        <v>0831</v>
      </c>
      <c r="W9011" s="4">
        <f t="shared" si="286"/>
        <v>2015</v>
      </c>
    </row>
    <row r="9012" spans="19:23" x14ac:dyDescent="0.2">
      <c r="S9012" s="28" t="s">
        <v>328</v>
      </c>
      <c r="T9012" s="5">
        <v>2015</v>
      </c>
      <c r="U9012" s="233">
        <v>42248</v>
      </c>
      <c r="V9012" s="233" t="str">
        <f t="shared" si="285"/>
        <v>0901</v>
      </c>
      <c r="W9012" s="4">
        <f t="shared" si="286"/>
        <v>2015</v>
      </c>
    </row>
    <row r="9013" spans="19:23" x14ac:dyDescent="0.2">
      <c r="S9013" s="28" t="s">
        <v>329</v>
      </c>
      <c r="T9013" s="5">
        <v>2015</v>
      </c>
      <c r="U9013" s="233">
        <v>42249</v>
      </c>
      <c r="V9013" s="233" t="str">
        <f t="shared" si="285"/>
        <v>0902</v>
      </c>
      <c r="W9013" s="4">
        <f t="shared" si="286"/>
        <v>2015</v>
      </c>
    </row>
    <row r="9014" spans="19:23" x14ac:dyDescent="0.2">
      <c r="S9014" s="28" t="s">
        <v>330</v>
      </c>
      <c r="T9014" s="5">
        <v>2015</v>
      </c>
      <c r="U9014" s="233">
        <v>42250</v>
      </c>
      <c r="V9014" s="233" t="str">
        <f t="shared" si="285"/>
        <v>0903</v>
      </c>
      <c r="W9014" s="4">
        <f t="shared" si="286"/>
        <v>2015</v>
      </c>
    </row>
    <row r="9015" spans="19:23" x14ac:dyDescent="0.2">
      <c r="S9015" s="28" t="s">
        <v>331</v>
      </c>
      <c r="T9015" s="5">
        <v>2015</v>
      </c>
      <c r="U9015" s="233">
        <v>42251</v>
      </c>
      <c r="V9015" s="233" t="str">
        <f t="shared" si="285"/>
        <v>0904</v>
      </c>
      <c r="W9015" s="4">
        <f t="shared" si="286"/>
        <v>2015</v>
      </c>
    </row>
    <row r="9016" spans="19:23" x14ac:dyDescent="0.2">
      <c r="S9016" s="28" t="s">
        <v>332</v>
      </c>
      <c r="T9016" s="5">
        <v>2015</v>
      </c>
      <c r="U9016" s="233">
        <v>42252</v>
      </c>
      <c r="V9016" s="233" t="str">
        <f t="shared" si="285"/>
        <v>0905</v>
      </c>
      <c r="W9016" s="4">
        <f t="shared" si="286"/>
        <v>2015</v>
      </c>
    </row>
    <row r="9017" spans="19:23" x14ac:dyDescent="0.2">
      <c r="S9017" s="28" t="s">
        <v>333</v>
      </c>
      <c r="T9017" s="5">
        <v>2015</v>
      </c>
      <c r="U9017" s="233">
        <v>42253</v>
      </c>
      <c r="V9017" s="233" t="str">
        <f t="shared" si="285"/>
        <v>0906</v>
      </c>
      <c r="W9017" s="4">
        <f t="shared" si="286"/>
        <v>2015</v>
      </c>
    </row>
    <row r="9018" spans="19:23" x14ac:dyDescent="0.2">
      <c r="S9018" s="28" t="s">
        <v>334</v>
      </c>
      <c r="T9018" s="5">
        <v>2015</v>
      </c>
      <c r="U9018" s="233">
        <v>42254</v>
      </c>
      <c r="V9018" s="233" t="str">
        <f t="shared" si="285"/>
        <v>0907</v>
      </c>
      <c r="W9018" s="4">
        <f t="shared" si="286"/>
        <v>2015</v>
      </c>
    </row>
    <row r="9019" spans="19:23" x14ac:dyDescent="0.2">
      <c r="S9019" s="28" t="s">
        <v>335</v>
      </c>
      <c r="T9019" s="5">
        <v>2015</v>
      </c>
      <c r="U9019" s="233">
        <v>42255</v>
      </c>
      <c r="V9019" s="233" t="str">
        <f t="shared" si="285"/>
        <v>0908</v>
      </c>
      <c r="W9019" s="4">
        <f t="shared" si="286"/>
        <v>2015</v>
      </c>
    </row>
    <row r="9020" spans="19:23" x14ac:dyDescent="0.2">
      <c r="S9020" s="28" t="s">
        <v>336</v>
      </c>
      <c r="T9020" s="5">
        <v>2015</v>
      </c>
      <c r="U9020" s="233">
        <v>42256</v>
      </c>
      <c r="V9020" s="233" t="str">
        <f t="shared" si="285"/>
        <v>0909</v>
      </c>
      <c r="W9020" s="4">
        <f t="shared" si="286"/>
        <v>2015</v>
      </c>
    </row>
    <row r="9021" spans="19:23" x14ac:dyDescent="0.2">
      <c r="S9021" s="28" t="s">
        <v>337</v>
      </c>
      <c r="T9021" s="5">
        <v>2015</v>
      </c>
      <c r="U9021" s="233">
        <v>42257</v>
      </c>
      <c r="V9021" s="233" t="str">
        <f t="shared" si="285"/>
        <v>0910</v>
      </c>
      <c r="W9021" s="4">
        <f t="shared" si="286"/>
        <v>2015</v>
      </c>
    </row>
    <row r="9022" spans="19:23" x14ac:dyDescent="0.2">
      <c r="S9022" s="28" t="s">
        <v>338</v>
      </c>
      <c r="T9022" s="5">
        <v>2015</v>
      </c>
      <c r="U9022" s="233">
        <v>42258</v>
      </c>
      <c r="V9022" s="233" t="str">
        <f t="shared" si="285"/>
        <v>0911</v>
      </c>
      <c r="W9022" s="4">
        <f t="shared" si="286"/>
        <v>2015</v>
      </c>
    </row>
    <row r="9023" spans="19:23" x14ac:dyDescent="0.2">
      <c r="S9023" s="28" t="s">
        <v>339</v>
      </c>
      <c r="T9023" s="5">
        <v>2015</v>
      </c>
      <c r="U9023" s="233">
        <v>42259</v>
      </c>
      <c r="V9023" s="233" t="str">
        <f t="shared" si="285"/>
        <v>0912</v>
      </c>
      <c r="W9023" s="4">
        <f t="shared" si="286"/>
        <v>2015</v>
      </c>
    </row>
    <row r="9024" spans="19:23" x14ac:dyDescent="0.2">
      <c r="S9024" s="28" t="s">
        <v>340</v>
      </c>
      <c r="T9024" s="5">
        <v>2015</v>
      </c>
      <c r="U9024" s="233">
        <v>42260</v>
      </c>
      <c r="V9024" s="233" t="str">
        <f t="shared" si="285"/>
        <v>0913</v>
      </c>
      <c r="W9024" s="4">
        <f t="shared" si="286"/>
        <v>2015</v>
      </c>
    </row>
    <row r="9025" spans="19:23" x14ac:dyDescent="0.2">
      <c r="S9025" s="28" t="s">
        <v>341</v>
      </c>
      <c r="T9025" s="5">
        <v>2015</v>
      </c>
      <c r="U9025" s="233">
        <v>42261</v>
      </c>
      <c r="V9025" s="233" t="str">
        <f t="shared" si="285"/>
        <v>0914</v>
      </c>
      <c r="W9025" s="4">
        <f t="shared" si="286"/>
        <v>2015</v>
      </c>
    </row>
    <row r="9026" spans="19:23" x14ac:dyDescent="0.2">
      <c r="S9026" s="28" t="s">
        <v>342</v>
      </c>
      <c r="T9026" s="5">
        <v>2015</v>
      </c>
      <c r="U9026" s="233">
        <v>42262</v>
      </c>
      <c r="V9026" s="233" t="str">
        <f t="shared" si="285"/>
        <v>0915</v>
      </c>
      <c r="W9026" s="4">
        <f t="shared" si="286"/>
        <v>2015</v>
      </c>
    </row>
    <row r="9027" spans="19:23" x14ac:dyDescent="0.2">
      <c r="S9027" s="28" t="s">
        <v>343</v>
      </c>
      <c r="T9027" s="5">
        <v>2015</v>
      </c>
      <c r="U9027" s="233">
        <v>42263</v>
      </c>
      <c r="V9027" s="233" t="str">
        <f t="shared" si="285"/>
        <v>0916</v>
      </c>
      <c r="W9027" s="4">
        <f t="shared" si="286"/>
        <v>2015</v>
      </c>
    </row>
    <row r="9028" spans="19:23" x14ac:dyDescent="0.2">
      <c r="S9028" s="28" t="s">
        <v>344</v>
      </c>
      <c r="T9028" s="5">
        <v>2015</v>
      </c>
      <c r="U9028" s="233">
        <v>42264</v>
      </c>
      <c r="V9028" s="233" t="str">
        <f t="shared" ref="V9028:V9091" si="287">TEXT(MONTH(U9028),"00") &amp;TEXT(DAY(U9028),"00")</f>
        <v>0917</v>
      </c>
      <c r="W9028" s="4">
        <f t="shared" ref="W9028:W9091" si="288">YEAR(U9028)</f>
        <v>2015</v>
      </c>
    </row>
    <row r="9029" spans="19:23" x14ac:dyDescent="0.2">
      <c r="S9029" s="28" t="s">
        <v>345</v>
      </c>
      <c r="T9029" s="5">
        <v>2015</v>
      </c>
      <c r="U9029" s="233">
        <v>42265</v>
      </c>
      <c r="V9029" s="233" t="str">
        <f t="shared" si="287"/>
        <v>0918</v>
      </c>
      <c r="W9029" s="4">
        <f t="shared" si="288"/>
        <v>2015</v>
      </c>
    </row>
    <row r="9030" spans="19:23" x14ac:dyDescent="0.2">
      <c r="S9030" s="28" t="s">
        <v>346</v>
      </c>
      <c r="T9030" s="5">
        <v>2015</v>
      </c>
      <c r="U9030" s="233">
        <v>42266</v>
      </c>
      <c r="V9030" s="233" t="str">
        <f t="shared" si="287"/>
        <v>0919</v>
      </c>
      <c r="W9030" s="4">
        <f t="shared" si="288"/>
        <v>2015</v>
      </c>
    </row>
    <row r="9031" spans="19:23" x14ac:dyDescent="0.2">
      <c r="S9031" s="28" t="s">
        <v>347</v>
      </c>
      <c r="T9031" s="5">
        <v>2015</v>
      </c>
      <c r="U9031" s="233">
        <v>42267</v>
      </c>
      <c r="V9031" s="233" t="str">
        <f t="shared" si="287"/>
        <v>0920</v>
      </c>
      <c r="W9031" s="4">
        <f t="shared" si="288"/>
        <v>2015</v>
      </c>
    </row>
    <row r="9032" spans="19:23" x14ac:dyDescent="0.2">
      <c r="S9032" s="28" t="s">
        <v>348</v>
      </c>
      <c r="T9032" s="5">
        <v>2015</v>
      </c>
      <c r="U9032" s="233">
        <v>42268</v>
      </c>
      <c r="V9032" s="233" t="str">
        <f t="shared" si="287"/>
        <v>0921</v>
      </c>
      <c r="W9032" s="4">
        <f t="shared" si="288"/>
        <v>2015</v>
      </c>
    </row>
    <row r="9033" spans="19:23" x14ac:dyDescent="0.2">
      <c r="S9033" s="28" t="s">
        <v>349</v>
      </c>
      <c r="T9033" s="5">
        <v>2015</v>
      </c>
      <c r="U9033" s="233">
        <v>42269</v>
      </c>
      <c r="V9033" s="233" t="str">
        <f t="shared" si="287"/>
        <v>0922</v>
      </c>
      <c r="W9033" s="4">
        <f t="shared" si="288"/>
        <v>2015</v>
      </c>
    </row>
    <row r="9034" spans="19:23" x14ac:dyDescent="0.2">
      <c r="S9034" s="28" t="s">
        <v>350</v>
      </c>
      <c r="T9034" s="5">
        <v>2015</v>
      </c>
      <c r="U9034" s="233">
        <v>42270</v>
      </c>
      <c r="V9034" s="233" t="str">
        <f t="shared" si="287"/>
        <v>0923</v>
      </c>
      <c r="W9034" s="4">
        <f t="shared" si="288"/>
        <v>2015</v>
      </c>
    </row>
    <row r="9035" spans="19:23" x14ac:dyDescent="0.2">
      <c r="S9035" s="28" t="s">
        <v>351</v>
      </c>
      <c r="T9035" s="5">
        <v>2015</v>
      </c>
      <c r="U9035" s="233">
        <v>42271</v>
      </c>
      <c r="V9035" s="233" t="str">
        <f t="shared" si="287"/>
        <v>0924</v>
      </c>
      <c r="W9035" s="4">
        <f t="shared" si="288"/>
        <v>2015</v>
      </c>
    </row>
    <row r="9036" spans="19:23" x14ac:dyDescent="0.2">
      <c r="S9036" s="28" t="s">
        <v>352</v>
      </c>
      <c r="T9036" s="5">
        <v>2015</v>
      </c>
      <c r="U9036" s="233">
        <v>42272</v>
      </c>
      <c r="V9036" s="233" t="str">
        <f t="shared" si="287"/>
        <v>0925</v>
      </c>
      <c r="W9036" s="4">
        <f t="shared" si="288"/>
        <v>2015</v>
      </c>
    </row>
    <row r="9037" spans="19:23" x14ac:dyDescent="0.2">
      <c r="S9037" s="28" t="s">
        <v>353</v>
      </c>
      <c r="T9037" s="5">
        <v>2015</v>
      </c>
      <c r="U9037" s="233">
        <v>42273</v>
      </c>
      <c r="V9037" s="233" t="str">
        <f t="shared" si="287"/>
        <v>0926</v>
      </c>
      <c r="W9037" s="4">
        <f t="shared" si="288"/>
        <v>2015</v>
      </c>
    </row>
    <row r="9038" spans="19:23" x14ac:dyDescent="0.2">
      <c r="S9038" s="28" t="s">
        <v>354</v>
      </c>
      <c r="T9038" s="5">
        <v>2015</v>
      </c>
      <c r="U9038" s="233">
        <v>42274</v>
      </c>
      <c r="V9038" s="233" t="str">
        <f t="shared" si="287"/>
        <v>0927</v>
      </c>
      <c r="W9038" s="4">
        <f t="shared" si="288"/>
        <v>2015</v>
      </c>
    </row>
    <row r="9039" spans="19:23" x14ac:dyDescent="0.2">
      <c r="S9039" s="28" t="s">
        <v>355</v>
      </c>
      <c r="T9039" s="5">
        <v>2015</v>
      </c>
      <c r="U9039" s="233">
        <v>42275</v>
      </c>
      <c r="V9039" s="233" t="str">
        <f t="shared" si="287"/>
        <v>0928</v>
      </c>
      <c r="W9039" s="4">
        <f t="shared" si="288"/>
        <v>2015</v>
      </c>
    </row>
    <row r="9040" spans="19:23" x14ac:dyDescent="0.2">
      <c r="S9040" s="28" t="s">
        <v>356</v>
      </c>
      <c r="T9040" s="5">
        <v>2015</v>
      </c>
      <c r="U9040" s="233">
        <v>42276</v>
      </c>
      <c r="V9040" s="233" t="str">
        <f t="shared" si="287"/>
        <v>0929</v>
      </c>
      <c r="W9040" s="4">
        <f t="shared" si="288"/>
        <v>2015</v>
      </c>
    </row>
    <row r="9041" spans="19:23" x14ac:dyDescent="0.2">
      <c r="S9041" s="28" t="s">
        <v>357</v>
      </c>
      <c r="T9041" s="5">
        <v>2015</v>
      </c>
      <c r="U9041" s="233">
        <v>42277</v>
      </c>
      <c r="V9041" s="233" t="str">
        <f t="shared" si="287"/>
        <v>0930</v>
      </c>
      <c r="W9041" s="4">
        <f t="shared" si="288"/>
        <v>2015</v>
      </c>
    </row>
    <row r="9042" spans="19:23" x14ac:dyDescent="0.2">
      <c r="S9042" s="28" t="s">
        <v>358</v>
      </c>
      <c r="T9042" s="5">
        <v>2015</v>
      </c>
      <c r="U9042" s="233">
        <v>42278</v>
      </c>
      <c r="V9042" s="233" t="str">
        <f t="shared" si="287"/>
        <v>1001</v>
      </c>
      <c r="W9042" s="4">
        <f t="shared" si="288"/>
        <v>2015</v>
      </c>
    </row>
    <row r="9043" spans="19:23" x14ac:dyDescent="0.2">
      <c r="S9043" s="28" t="s">
        <v>359</v>
      </c>
      <c r="T9043" s="5">
        <v>2015</v>
      </c>
      <c r="U9043" s="233">
        <v>42279</v>
      </c>
      <c r="V9043" s="233" t="str">
        <f t="shared" si="287"/>
        <v>1002</v>
      </c>
      <c r="W9043" s="4">
        <f t="shared" si="288"/>
        <v>2015</v>
      </c>
    </row>
    <row r="9044" spans="19:23" x14ac:dyDescent="0.2">
      <c r="S9044" s="28" t="s">
        <v>360</v>
      </c>
      <c r="T9044" s="5">
        <v>2015</v>
      </c>
      <c r="U9044" s="233">
        <v>42280</v>
      </c>
      <c r="V9044" s="233" t="str">
        <f t="shared" si="287"/>
        <v>1003</v>
      </c>
      <c r="W9044" s="4">
        <f t="shared" si="288"/>
        <v>2015</v>
      </c>
    </row>
    <row r="9045" spans="19:23" x14ac:dyDescent="0.2">
      <c r="S9045" s="28" t="s">
        <v>361</v>
      </c>
      <c r="T9045" s="5">
        <v>2015</v>
      </c>
      <c r="U9045" s="233">
        <v>42281</v>
      </c>
      <c r="V9045" s="233" t="str">
        <f t="shared" si="287"/>
        <v>1004</v>
      </c>
      <c r="W9045" s="4">
        <f t="shared" si="288"/>
        <v>2015</v>
      </c>
    </row>
    <row r="9046" spans="19:23" x14ac:dyDescent="0.2">
      <c r="S9046" s="28" t="s">
        <v>362</v>
      </c>
      <c r="T9046" s="5">
        <v>2015</v>
      </c>
      <c r="U9046" s="233">
        <v>42282</v>
      </c>
      <c r="V9046" s="233" t="str">
        <f t="shared" si="287"/>
        <v>1005</v>
      </c>
      <c r="W9046" s="4">
        <f t="shared" si="288"/>
        <v>2015</v>
      </c>
    </row>
    <row r="9047" spans="19:23" x14ac:dyDescent="0.2">
      <c r="S9047" s="28" t="s">
        <v>363</v>
      </c>
      <c r="T9047" s="5">
        <v>2015</v>
      </c>
      <c r="U9047" s="233">
        <v>42283</v>
      </c>
      <c r="V9047" s="233" t="str">
        <f t="shared" si="287"/>
        <v>1006</v>
      </c>
      <c r="W9047" s="4">
        <f t="shared" si="288"/>
        <v>2015</v>
      </c>
    </row>
    <row r="9048" spans="19:23" x14ac:dyDescent="0.2">
      <c r="S9048" s="28" t="s">
        <v>364</v>
      </c>
      <c r="T9048" s="5">
        <v>2015</v>
      </c>
      <c r="U9048" s="233">
        <v>42284</v>
      </c>
      <c r="V9048" s="233" t="str">
        <f t="shared" si="287"/>
        <v>1007</v>
      </c>
      <c r="W9048" s="4">
        <f t="shared" si="288"/>
        <v>2015</v>
      </c>
    </row>
    <row r="9049" spans="19:23" x14ac:dyDescent="0.2">
      <c r="S9049" s="28" t="s">
        <v>365</v>
      </c>
      <c r="T9049" s="5">
        <v>2015</v>
      </c>
      <c r="U9049" s="233">
        <v>42285</v>
      </c>
      <c r="V9049" s="233" t="str">
        <f t="shared" si="287"/>
        <v>1008</v>
      </c>
      <c r="W9049" s="4">
        <f t="shared" si="288"/>
        <v>2015</v>
      </c>
    </row>
    <row r="9050" spans="19:23" x14ac:dyDescent="0.2">
      <c r="S9050" s="28" t="s">
        <v>366</v>
      </c>
      <c r="T9050" s="5">
        <v>2015</v>
      </c>
      <c r="U9050" s="233">
        <v>42286</v>
      </c>
      <c r="V9050" s="233" t="str">
        <f t="shared" si="287"/>
        <v>1009</v>
      </c>
      <c r="W9050" s="4">
        <f t="shared" si="288"/>
        <v>2015</v>
      </c>
    </row>
    <row r="9051" spans="19:23" x14ac:dyDescent="0.2">
      <c r="S9051" s="28" t="s">
        <v>367</v>
      </c>
      <c r="T9051" s="5">
        <v>2015</v>
      </c>
      <c r="U9051" s="233">
        <v>42287</v>
      </c>
      <c r="V9051" s="233" t="str">
        <f t="shared" si="287"/>
        <v>1010</v>
      </c>
      <c r="W9051" s="4">
        <f t="shared" si="288"/>
        <v>2015</v>
      </c>
    </row>
    <row r="9052" spans="19:23" x14ac:dyDescent="0.2">
      <c r="S9052" s="28" t="s">
        <v>368</v>
      </c>
      <c r="T9052" s="5">
        <v>2015</v>
      </c>
      <c r="U9052" s="233">
        <v>42288</v>
      </c>
      <c r="V9052" s="233" t="str">
        <f t="shared" si="287"/>
        <v>1011</v>
      </c>
      <c r="W9052" s="4">
        <f t="shared" si="288"/>
        <v>2015</v>
      </c>
    </row>
    <row r="9053" spans="19:23" x14ac:dyDescent="0.2">
      <c r="S9053" s="28" t="s">
        <v>369</v>
      </c>
      <c r="T9053" s="5">
        <v>2015</v>
      </c>
      <c r="U9053" s="233">
        <v>42289</v>
      </c>
      <c r="V9053" s="233" t="str">
        <f t="shared" si="287"/>
        <v>1012</v>
      </c>
      <c r="W9053" s="4">
        <f t="shared" si="288"/>
        <v>2015</v>
      </c>
    </row>
    <row r="9054" spans="19:23" x14ac:dyDescent="0.2">
      <c r="S9054" s="28" t="s">
        <v>370</v>
      </c>
      <c r="T9054" s="5">
        <v>2015</v>
      </c>
      <c r="U9054" s="233">
        <v>42290</v>
      </c>
      <c r="V9054" s="233" t="str">
        <f t="shared" si="287"/>
        <v>1013</v>
      </c>
      <c r="W9054" s="4">
        <f t="shared" si="288"/>
        <v>2015</v>
      </c>
    </row>
    <row r="9055" spans="19:23" x14ac:dyDescent="0.2">
      <c r="S9055" s="28" t="s">
        <v>371</v>
      </c>
      <c r="T9055" s="5">
        <v>2015</v>
      </c>
      <c r="U9055" s="233">
        <v>42291</v>
      </c>
      <c r="V9055" s="233" t="str">
        <f t="shared" si="287"/>
        <v>1014</v>
      </c>
      <c r="W9055" s="4">
        <f t="shared" si="288"/>
        <v>2015</v>
      </c>
    </row>
    <row r="9056" spans="19:23" x14ac:dyDescent="0.2">
      <c r="S9056" s="28" t="s">
        <v>372</v>
      </c>
      <c r="T9056" s="5">
        <v>2015</v>
      </c>
      <c r="U9056" s="233">
        <v>42292</v>
      </c>
      <c r="V9056" s="233" t="str">
        <f t="shared" si="287"/>
        <v>1015</v>
      </c>
      <c r="W9056" s="4">
        <f t="shared" si="288"/>
        <v>2015</v>
      </c>
    </row>
    <row r="9057" spans="19:23" x14ac:dyDescent="0.2">
      <c r="S9057" s="28" t="s">
        <v>373</v>
      </c>
      <c r="T9057" s="5">
        <v>2015</v>
      </c>
      <c r="U9057" s="233">
        <v>42293</v>
      </c>
      <c r="V9057" s="233" t="str">
        <f t="shared" si="287"/>
        <v>1016</v>
      </c>
      <c r="W9057" s="4">
        <f t="shared" si="288"/>
        <v>2015</v>
      </c>
    </row>
    <row r="9058" spans="19:23" x14ac:dyDescent="0.2">
      <c r="S9058" s="28" t="s">
        <v>374</v>
      </c>
      <c r="T9058" s="5">
        <v>2015</v>
      </c>
      <c r="U9058" s="233">
        <v>42294</v>
      </c>
      <c r="V9058" s="233" t="str">
        <f t="shared" si="287"/>
        <v>1017</v>
      </c>
      <c r="W9058" s="4">
        <f t="shared" si="288"/>
        <v>2015</v>
      </c>
    </row>
    <row r="9059" spans="19:23" x14ac:dyDescent="0.2">
      <c r="S9059" s="28" t="s">
        <v>375</v>
      </c>
      <c r="T9059" s="5">
        <v>2015</v>
      </c>
      <c r="U9059" s="233">
        <v>42295</v>
      </c>
      <c r="V9059" s="233" t="str">
        <f t="shared" si="287"/>
        <v>1018</v>
      </c>
      <c r="W9059" s="4">
        <f t="shared" si="288"/>
        <v>2015</v>
      </c>
    </row>
    <row r="9060" spans="19:23" x14ac:dyDescent="0.2">
      <c r="S9060" s="28" t="s">
        <v>376</v>
      </c>
      <c r="T9060" s="5">
        <v>2015</v>
      </c>
      <c r="U9060" s="233">
        <v>42296</v>
      </c>
      <c r="V9060" s="233" t="str">
        <f t="shared" si="287"/>
        <v>1019</v>
      </c>
      <c r="W9060" s="4">
        <f t="shared" si="288"/>
        <v>2015</v>
      </c>
    </row>
    <row r="9061" spans="19:23" x14ac:dyDescent="0.2">
      <c r="S9061" s="28" t="s">
        <v>377</v>
      </c>
      <c r="T9061" s="5">
        <v>2015</v>
      </c>
      <c r="U9061" s="233">
        <v>42297</v>
      </c>
      <c r="V9061" s="233" t="str">
        <f t="shared" si="287"/>
        <v>1020</v>
      </c>
      <c r="W9061" s="4">
        <f t="shared" si="288"/>
        <v>2015</v>
      </c>
    </row>
    <row r="9062" spans="19:23" x14ac:dyDescent="0.2">
      <c r="S9062" s="28" t="s">
        <v>378</v>
      </c>
      <c r="T9062" s="5">
        <v>2015</v>
      </c>
      <c r="U9062" s="233">
        <v>42298</v>
      </c>
      <c r="V9062" s="233" t="str">
        <f t="shared" si="287"/>
        <v>1021</v>
      </c>
      <c r="W9062" s="4">
        <f t="shared" si="288"/>
        <v>2015</v>
      </c>
    </row>
    <row r="9063" spans="19:23" x14ac:dyDescent="0.2">
      <c r="S9063" s="28" t="s">
        <v>379</v>
      </c>
      <c r="T9063" s="5">
        <v>2015</v>
      </c>
      <c r="U9063" s="233">
        <v>42299</v>
      </c>
      <c r="V9063" s="233" t="str">
        <f t="shared" si="287"/>
        <v>1022</v>
      </c>
      <c r="W9063" s="4">
        <f t="shared" si="288"/>
        <v>2015</v>
      </c>
    </row>
    <row r="9064" spans="19:23" x14ac:dyDescent="0.2">
      <c r="S9064" s="28" t="s">
        <v>380</v>
      </c>
      <c r="T9064" s="5">
        <v>2015</v>
      </c>
      <c r="U9064" s="233">
        <v>42300</v>
      </c>
      <c r="V9064" s="233" t="str">
        <f t="shared" si="287"/>
        <v>1023</v>
      </c>
      <c r="W9064" s="4">
        <f t="shared" si="288"/>
        <v>2015</v>
      </c>
    </row>
    <row r="9065" spans="19:23" x14ac:dyDescent="0.2">
      <c r="S9065" s="28" t="s">
        <v>381</v>
      </c>
      <c r="T9065" s="5">
        <v>2015</v>
      </c>
      <c r="U9065" s="233">
        <v>42301</v>
      </c>
      <c r="V9065" s="233" t="str">
        <f t="shared" si="287"/>
        <v>1024</v>
      </c>
      <c r="W9065" s="4">
        <f t="shared" si="288"/>
        <v>2015</v>
      </c>
    </row>
    <row r="9066" spans="19:23" x14ac:dyDescent="0.2">
      <c r="S9066" s="28" t="s">
        <v>382</v>
      </c>
      <c r="T9066" s="5">
        <v>2015</v>
      </c>
      <c r="U9066" s="233">
        <v>42302</v>
      </c>
      <c r="V9066" s="233" t="str">
        <f t="shared" si="287"/>
        <v>1025</v>
      </c>
      <c r="W9066" s="4">
        <f t="shared" si="288"/>
        <v>2015</v>
      </c>
    </row>
    <row r="9067" spans="19:23" x14ac:dyDescent="0.2">
      <c r="S9067" s="28" t="s">
        <v>383</v>
      </c>
      <c r="T9067" s="5">
        <v>2015</v>
      </c>
      <c r="U9067" s="233">
        <v>42303</v>
      </c>
      <c r="V9067" s="233" t="str">
        <f t="shared" si="287"/>
        <v>1026</v>
      </c>
      <c r="W9067" s="4">
        <f t="shared" si="288"/>
        <v>2015</v>
      </c>
    </row>
    <row r="9068" spans="19:23" x14ac:dyDescent="0.2">
      <c r="S9068" s="28" t="s">
        <v>384</v>
      </c>
      <c r="T9068" s="5">
        <v>2015</v>
      </c>
      <c r="U9068" s="233">
        <v>42304</v>
      </c>
      <c r="V9068" s="233" t="str">
        <f t="shared" si="287"/>
        <v>1027</v>
      </c>
      <c r="W9068" s="4">
        <f t="shared" si="288"/>
        <v>2015</v>
      </c>
    </row>
    <row r="9069" spans="19:23" x14ac:dyDescent="0.2">
      <c r="S9069" s="28" t="s">
        <v>385</v>
      </c>
      <c r="T9069" s="5">
        <v>2015</v>
      </c>
      <c r="U9069" s="233">
        <v>42305</v>
      </c>
      <c r="V9069" s="233" t="str">
        <f t="shared" si="287"/>
        <v>1028</v>
      </c>
      <c r="W9069" s="4">
        <f t="shared" si="288"/>
        <v>2015</v>
      </c>
    </row>
    <row r="9070" spans="19:23" x14ac:dyDescent="0.2">
      <c r="S9070" s="28" t="s">
        <v>386</v>
      </c>
      <c r="T9070" s="5">
        <v>2015</v>
      </c>
      <c r="U9070" s="233">
        <v>42306</v>
      </c>
      <c r="V9070" s="233" t="str">
        <f t="shared" si="287"/>
        <v>1029</v>
      </c>
      <c r="W9070" s="4">
        <f t="shared" si="288"/>
        <v>2015</v>
      </c>
    </row>
    <row r="9071" spans="19:23" x14ac:dyDescent="0.2">
      <c r="S9071" s="28" t="s">
        <v>387</v>
      </c>
      <c r="T9071" s="5">
        <v>2015</v>
      </c>
      <c r="U9071" s="233">
        <v>42307</v>
      </c>
      <c r="V9071" s="233" t="str">
        <f t="shared" si="287"/>
        <v>1030</v>
      </c>
      <c r="W9071" s="4">
        <f t="shared" si="288"/>
        <v>2015</v>
      </c>
    </row>
    <row r="9072" spans="19:23" x14ac:dyDescent="0.2">
      <c r="S9072" s="28" t="s">
        <v>388</v>
      </c>
      <c r="T9072" s="5">
        <v>2015</v>
      </c>
      <c r="U9072" s="233">
        <v>42308</v>
      </c>
      <c r="V9072" s="233" t="str">
        <f t="shared" si="287"/>
        <v>1031</v>
      </c>
      <c r="W9072" s="4">
        <f t="shared" si="288"/>
        <v>2015</v>
      </c>
    </row>
    <row r="9073" spans="19:23" x14ac:dyDescent="0.2">
      <c r="S9073" s="28" t="s">
        <v>389</v>
      </c>
      <c r="T9073" s="5">
        <v>2015</v>
      </c>
      <c r="U9073" s="233">
        <v>42309</v>
      </c>
      <c r="V9073" s="233" t="str">
        <f t="shared" si="287"/>
        <v>1101</v>
      </c>
      <c r="W9073" s="4">
        <f t="shared" si="288"/>
        <v>2015</v>
      </c>
    </row>
    <row r="9074" spans="19:23" x14ac:dyDescent="0.2">
      <c r="S9074" s="28" t="s">
        <v>390</v>
      </c>
      <c r="T9074" s="5">
        <v>2015</v>
      </c>
      <c r="U9074" s="233">
        <v>42310</v>
      </c>
      <c r="V9074" s="233" t="str">
        <f t="shared" si="287"/>
        <v>1102</v>
      </c>
      <c r="W9074" s="4">
        <f t="shared" si="288"/>
        <v>2015</v>
      </c>
    </row>
    <row r="9075" spans="19:23" x14ac:dyDescent="0.2">
      <c r="S9075" s="28" t="s">
        <v>391</v>
      </c>
      <c r="T9075" s="5">
        <v>2015</v>
      </c>
      <c r="U9075" s="233">
        <v>42311</v>
      </c>
      <c r="V9075" s="233" t="str">
        <f t="shared" si="287"/>
        <v>1103</v>
      </c>
      <c r="W9075" s="4">
        <f t="shared" si="288"/>
        <v>2015</v>
      </c>
    </row>
    <row r="9076" spans="19:23" x14ac:dyDescent="0.2">
      <c r="S9076" s="28" t="s">
        <v>392</v>
      </c>
      <c r="T9076" s="5">
        <v>2015</v>
      </c>
      <c r="U9076" s="233">
        <v>42312</v>
      </c>
      <c r="V9076" s="233" t="str">
        <f t="shared" si="287"/>
        <v>1104</v>
      </c>
      <c r="W9076" s="4">
        <f t="shared" si="288"/>
        <v>2015</v>
      </c>
    </row>
    <row r="9077" spans="19:23" x14ac:dyDescent="0.2">
      <c r="S9077" s="28" t="s">
        <v>393</v>
      </c>
      <c r="T9077" s="5">
        <v>2015</v>
      </c>
      <c r="U9077" s="233">
        <v>42313</v>
      </c>
      <c r="V9077" s="233" t="str">
        <f t="shared" si="287"/>
        <v>1105</v>
      </c>
      <c r="W9077" s="4">
        <f t="shared" si="288"/>
        <v>2015</v>
      </c>
    </row>
    <row r="9078" spans="19:23" x14ac:dyDescent="0.2">
      <c r="S9078" s="28" t="s">
        <v>394</v>
      </c>
      <c r="T9078" s="5">
        <v>2015</v>
      </c>
      <c r="U9078" s="233">
        <v>42314</v>
      </c>
      <c r="V9078" s="233" t="str">
        <f t="shared" si="287"/>
        <v>1106</v>
      </c>
      <c r="W9078" s="4">
        <f t="shared" si="288"/>
        <v>2015</v>
      </c>
    </row>
    <row r="9079" spans="19:23" x14ac:dyDescent="0.2">
      <c r="S9079" s="28" t="s">
        <v>395</v>
      </c>
      <c r="T9079" s="5">
        <v>2015</v>
      </c>
      <c r="U9079" s="233">
        <v>42315</v>
      </c>
      <c r="V9079" s="233" t="str">
        <f t="shared" si="287"/>
        <v>1107</v>
      </c>
      <c r="W9079" s="4">
        <f t="shared" si="288"/>
        <v>2015</v>
      </c>
    </row>
    <row r="9080" spans="19:23" x14ac:dyDescent="0.2">
      <c r="S9080" s="28" t="s">
        <v>396</v>
      </c>
      <c r="T9080" s="5">
        <v>2015</v>
      </c>
      <c r="U9080" s="233">
        <v>42316</v>
      </c>
      <c r="V9080" s="233" t="str">
        <f t="shared" si="287"/>
        <v>1108</v>
      </c>
      <c r="W9080" s="4">
        <f t="shared" si="288"/>
        <v>2015</v>
      </c>
    </row>
    <row r="9081" spans="19:23" x14ac:dyDescent="0.2">
      <c r="S9081" s="28" t="s">
        <v>397</v>
      </c>
      <c r="T9081" s="5">
        <v>2015</v>
      </c>
      <c r="U9081" s="233">
        <v>42317</v>
      </c>
      <c r="V9081" s="233" t="str">
        <f t="shared" si="287"/>
        <v>1109</v>
      </c>
      <c r="W9081" s="4">
        <f t="shared" si="288"/>
        <v>2015</v>
      </c>
    </row>
    <row r="9082" spans="19:23" x14ac:dyDescent="0.2">
      <c r="S9082" s="28" t="s">
        <v>398</v>
      </c>
      <c r="T9082" s="5">
        <v>2015</v>
      </c>
      <c r="U9082" s="233">
        <v>42318</v>
      </c>
      <c r="V9082" s="233" t="str">
        <f t="shared" si="287"/>
        <v>1110</v>
      </c>
      <c r="W9082" s="4">
        <f t="shared" si="288"/>
        <v>2015</v>
      </c>
    </row>
    <row r="9083" spans="19:23" x14ac:dyDescent="0.2">
      <c r="S9083" s="28" t="s">
        <v>399</v>
      </c>
      <c r="T9083" s="5">
        <v>2015</v>
      </c>
      <c r="U9083" s="233">
        <v>42319</v>
      </c>
      <c r="V9083" s="233" t="str">
        <f t="shared" si="287"/>
        <v>1111</v>
      </c>
      <c r="W9083" s="4">
        <f t="shared" si="288"/>
        <v>2015</v>
      </c>
    </row>
    <row r="9084" spans="19:23" x14ac:dyDescent="0.2">
      <c r="S9084" s="28" t="s">
        <v>400</v>
      </c>
      <c r="T9084" s="5">
        <v>2015</v>
      </c>
      <c r="U9084" s="233">
        <v>42320</v>
      </c>
      <c r="V9084" s="233" t="str">
        <f t="shared" si="287"/>
        <v>1112</v>
      </c>
      <c r="W9084" s="4">
        <f t="shared" si="288"/>
        <v>2015</v>
      </c>
    </row>
    <row r="9085" spans="19:23" x14ac:dyDescent="0.2">
      <c r="S9085" s="28" t="s">
        <v>401</v>
      </c>
      <c r="T9085" s="5">
        <v>2015</v>
      </c>
      <c r="U9085" s="233">
        <v>42321</v>
      </c>
      <c r="V9085" s="233" t="str">
        <f t="shared" si="287"/>
        <v>1113</v>
      </c>
      <c r="W9085" s="4">
        <f t="shared" si="288"/>
        <v>2015</v>
      </c>
    </row>
    <row r="9086" spans="19:23" x14ac:dyDescent="0.2">
      <c r="S9086" s="28" t="s">
        <v>402</v>
      </c>
      <c r="T9086" s="5">
        <v>2015</v>
      </c>
      <c r="U9086" s="233">
        <v>42322</v>
      </c>
      <c r="V9086" s="233" t="str">
        <f t="shared" si="287"/>
        <v>1114</v>
      </c>
      <c r="W9086" s="4">
        <f t="shared" si="288"/>
        <v>2015</v>
      </c>
    </row>
    <row r="9087" spans="19:23" x14ac:dyDescent="0.2">
      <c r="S9087" s="28" t="s">
        <v>403</v>
      </c>
      <c r="T9087" s="5">
        <v>2015</v>
      </c>
      <c r="U9087" s="233">
        <v>42323</v>
      </c>
      <c r="V9087" s="233" t="str">
        <f t="shared" si="287"/>
        <v>1115</v>
      </c>
      <c r="W9087" s="4">
        <f t="shared" si="288"/>
        <v>2015</v>
      </c>
    </row>
    <row r="9088" spans="19:23" x14ac:dyDescent="0.2">
      <c r="S9088" s="28" t="s">
        <v>404</v>
      </c>
      <c r="T9088" s="5">
        <v>2015</v>
      </c>
      <c r="U9088" s="233">
        <v>42324</v>
      </c>
      <c r="V9088" s="233" t="str">
        <f t="shared" si="287"/>
        <v>1116</v>
      </c>
      <c r="W9088" s="4">
        <f t="shared" si="288"/>
        <v>2015</v>
      </c>
    </row>
    <row r="9089" spans="19:23" x14ac:dyDescent="0.2">
      <c r="S9089" s="28" t="s">
        <v>405</v>
      </c>
      <c r="T9089" s="5">
        <v>2015</v>
      </c>
      <c r="U9089" s="233">
        <v>42325</v>
      </c>
      <c r="V9089" s="233" t="str">
        <f t="shared" si="287"/>
        <v>1117</v>
      </c>
      <c r="W9089" s="4">
        <f t="shared" si="288"/>
        <v>2015</v>
      </c>
    </row>
    <row r="9090" spans="19:23" x14ac:dyDescent="0.2">
      <c r="S9090" s="28" t="s">
        <v>406</v>
      </c>
      <c r="T9090" s="5">
        <v>2015</v>
      </c>
      <c r="U9090" s="233">
        <v>42326</v>
      </c>
      <c r="V9090" s="233" t="str">
        <f t="shared" si="287"/>
        <v>1118</v>
      </c>
      <c r="W9090" s="4">
        <f t="shared" si="288"/>
        <v>2015</v>
      </c>
    </row>
    <row r="9091" spans="19:23" x14ac:dyDescent="0.2">
      <c r="S9091" s="28" t="s">
        <v>407</v>
      </c>
      <c r="T9091" s="5">
        <v>2015</v>
      </c>
      <c r="U9091" s="233">
        <v>42327</v>
      </c>
      <c r="V9091" s="233" t="str">
        <f t="shared" si="287"/>
        <v>1119</v>
      </c>
      <c r="W9091" s="4">
        <f t="shared" si="288"/>
        <v>2015</v>
      </c>
    </row>
    <row r="9092" spans="19:23" x14ac:dyDescent="0.2">
      <c r="S9092" s="28" t="s">
        <v>408</v>
      </c>
      <c r="T9092" s="5">
        <v>2015</v>
      </c>
      <c r="U9092" s="233">
        <v>42328</v>
      </c>
      <c r="V9092" s="233" t="str">
        <f t="shared" ref="V9092:V9155" si="289">TEXT(MONTH(U9092),"00") &amp;TEXT(DAY(U9092),"00")</f>
        <v>1120</v>
      </c>
      <c r="W9092" s="4">
        <f t="shared" ref="W9092:W9155" si="290">YEAR(U9092)</f>
        <v>2015</v>
      </c>
    </row>
    <row r="9093" spans="19:23" x14ac:dyDescent="0.2">
      <c r="S9093" s="28" t="s">
        <v>409</v>
      </c>
      <c r="T9093" s="5">
        <v>2015</v>
      </c>
      <c r="U9093" s="233">
        <v>42329</v>
      </c>
      <c r="V9093" s="233" t="str">
        <f t="shared" si="289"/>
        <v>1121</v>
      </c>
      <c r="W9093" s="4">
        <f t="shared" si="290"/>
        <v>2015</v>
      </c>
    </row>
    <row r="9094" spans="19:23" x14ac:dyDescent="0.2">
      <c r="S9094" s="28" t="s">
        <v>410</v>
      </c>
      <c r="T9094" s="5">
        <v>2015</v>
      </c>
      <c r="U9094" s="233">
        <v>42330</v>
      </c>
      <c r="V9094" s="233" t="str">
        <f t="shared" si="289"/>
        <v>1122</v>
      </c>
      <c r="W9094" s="4">
        <f t="shared" si="290"/>
        <v>2015</v>
      </c>
    </row>
    <row r="9095" spans="19:23" x14ac:dyDescent="0.2">
      <c r="S9095" s="28" t="s">
        <v>411</v>
      </c>
      <c r="T9095" s="5">
        <v>2015</v>
      </c>
      <c r="U9095" s="233">
        <v>42331</v>
      </c>
      <c r="V9095" s="233" t="str">
        <f t="shared" si="289"/>
        <v>1123</v>
      </c>
      <c r="W9095" s="4">
        <f t="shared" si="290"/>
        <v>2015</v>
      </c>
    </row>
    <row r="9096" spans="19:23" x14ac:dyDescent="0.2">
      <c r="S9096" s="28" t="s">
        <v>412</v>
      </c>
      <c r="T9096" s="5">
        <v>2015</v>
      </c>
      <c r="U9096" s="233">
        <v>42332</v>
      </c>
      <c r="V9096" s="233" t="str">
        <f t="shared" si="289"/>
        <v>1124</v>
      </c>
      <c r="W9096" s="4">
        <f t="shared" si="290"/>
        <v>2015</v>
      </c>
    </row>
    <row r="9097" spans="19:23" x14ac:dyDescent="0.2">
      <c r="S9097" s="28" t="s">
        <v>413</v>
      </c>
      <c r="T9097" s="5">
        <v>2015</v>
      </c>
      <c r="U9097" s="233">
        <v>42333</v>
      </c>
      <c r="V9097" s="233" t="str">
        <f t="shared" si="289"/>
        <v>1125</v>
      </c>
      <c r="W9097" s="4">
        <f t="shared" si="290"/>
        <v>2015</v>
      </c>
    </row>
    <row r="9098" spans="19:23" x14ac:dyDescent="0.2">
      <c r="S9098" s="28" t="s">
        <v>414</v>
      </c>
      <c r="T9098" s="5">
        <v>2015</v>
      </c>
      <c r="U9098" s="233">
        <v>42334</v>
      </c>
      <c r="V9098" s="233" t="str">
        <f t="shared" si="289"/>
        <v>1126</v>
      </c>
      <c r="W9098" s="4">
        <f t="shared" si="290"/>
        <v>2015</v>
      </c>
    </row>
    <row r="9099" spans="19:23" x14ac:dyDescent="0.2">
      <c r="S9099" s="28" t="s">
        <v>415</v>
      </c>
      <c r="T9099" s="5">
        <v>2015</v>
      </c>
      <c r="U9099" s="233">
        <v>42335</v>
      </c>
      <c r="V9099" s="233" t="str">
        <f t="shared" si="289"/>
        <v>1127</v>
      </c>
      <c r="W9099" s="4">
        <f t="shared" si="290"/>
        <v>2015</v>
      </c>
    </row>
    <row r="9100" spans="19:23" x14ac:dyDescent="0.2">
      <c r="S9100" s="28" t="s">
        <v>416</v>
      </c>
      <c r="T9100" s="5">
        <v>2015</v>
      </c>
      <c r="U9100" s="233">
        <v>42336</v>
      </c>
      <c r="V9100" s="233" t="str">
        <f t="shared" si="289"/>
        <v>1128</v>
      </c>
      <c r="W9100" s="4">
        <f t="shared" si="290"/>
        <v>2015</v>
      </c>
    </row>
    <row r="9101" spans="19:23" x14ac:dyDescent="0.2">
      <c r="S9101" s="28" t="s">
        <v>417</v>
      </c>
      <c r="T9101" s="5">
        <v>2015</v>
      </c>
      <c r="U9101" s="233">
        <v>42337</v>
      </c>
      <c r="V9101" s="233" t="str">
        <f t="shared" si="289"/>
        <v>1129</v>
      </c>
      <c r="W9101" s="4">
        <f t="shared" si="290"/>
        <v>2015</v>
      </c>
    </row>
    <row r="9102" spans="19:23" x14ac:dyDescent="0.2">
      <c r="S9102" s="28" t="s">
        <v>418</v>
      </c>
      <c r="T9102" s="5">
        <v>2015</v>
      </c>
      <c r="U9102" s="233">
        <v>42338</v>
      </c>
      <c r="V9102" s="233" t="str">
        <f t="shared" si="289"/>
        <v>1130</v>
      </c>
      <c r="W9102" s="4">
        <f t="shared" si="290"/>
        <v>2015</v>
      </c>
    </row>
    <row r="9103" spans="19:23" x14ac:dyDescent="0.2">
      <c r="S9103" s="28" t="s">
        <v>419</v>
      </c>
      <c r="T9103" s="5">
        <v>2015</v>
      </c>
      <c r="U9103" s="233">
        <v>42339</v>
      </c>
      <c r="V9103" s="233" t="str">
        <f t="shared" si="289"/>
        <v>1201</v>
      </c>
      <c r="W9103" s="4">
        <f t="shared" si="290"/>
        <v>2015</v>
      </c>
    </row>
    <row r="9104" spans="19:23" x14ac:dyDescent="0.2">
      <c r="S9104" s="28" t="s">
        <v>420</v>
      </c>
      <c r="T9104" s="5">
        <v>2015</v>
      </c>
      <c r="U9104" s="233">
        <v>42340</v>
      </c>
      <c r="V9104" s="233" t="str">
        <f t="shared" si="289"/>
        <v>1202</v>
      </c>
      <c r="W9104" s="4">
        <f t="shared" si="290"/>
        <v>2015</v>
      </c>
    </row>
    <row r="9105" spans="19:23" x14ac:dyDescent="0.2">
      <c r="S9105" s="28" t="s">
        <v>421</v>
      </c>
      <c r="T9105" s="5">
        <v>2015</v>
      </c>
      <c r="U9105" s="233">
        <v>42341</v>
      </c>
      <c r="V9105" s="233" t="str">
        <f t="shared" si="289"/>
        <v>1203</v>
      </c>
      <c r="W9105" s="4">
        <f t="shared" si="290"/>
        <v>2015</v>
      </c>
    </row>
    <row r="9106" spans="19:23" x14ac:dyDescent="0.2">
      <c r="S9106" s="28" t="s">
        <v>422</v>
      </c>
      <c r="T9106" s="5">
        <v>2015</v>
      </c>
      <c r="U9106" s="233">
        <v>42342</v>
      </c>
      <c r="V9106" s="233" t="str">
        <f t="shared" si="289"/>
        <v>1204</v>
      </c>
      <c r="W9106" s="4">
        <f t="shared" si="290"/>
        <v>2015</v>
      </c>
    </row>
    <row r="9107" spans="19:23" x14ac:dyDescent="0.2">
      <c r="S9107" s="28" t="s">
        <v>423</v>
      </c>
      <c r="T9107" s="5">
        <v>2015</v>
      </c>
      <c r="U9107" s="233">
        <v>42343</v>
      </c>
      <c r="V9107" s="233" t="str">
        <f t="shared" si="289"/>
        <v>1205</v>
      </c>
      <c r="W9107" s="4">
        <f t="shared" si="290"/>
        <v>2015</v>
      </c>
    </row>
    <row r="9108" spans="19:23" x14ac:dyDescent="0.2">
      <c r="S9108" s="28" t="s">
        <v>424</v>
      </c>
      <c r="T9108" s="5">
        <v>2015</v>
      </c>
      <c r="U9108" s="233">
        <v>42344</v>
      </c>
      <c r="V9108" s="233" t="str">
        <f t="shared" si="289"/>
        <v>1206</v>
      </c>
      <c r="W9108" s="4">
        <f t="shared" si="290"/>
        <v>2015</v>
      </c>
    </row>
    <row r="9109" spans="19:23" x14ac:dyDescent="0.2">
      <c r="S9109" s="28" t="s">
        <v>425</v>
      </c>
      <c r="T9109" s="5">
        <v>2015</v>
      </c>
      <c r="U9109" s="233">
        <v>42345</v>
      </c>
      <c r="V9109" s="233" t="str">
        <f t="shared" si="289"/>
        <v>1207</v>
      </c>
      <c r="W9109" s="4">
        <f t="shared" si="290"/>
        <v>2015</v>
      </c>
    </row>
    <row r="9110" spans="19:23" x14ac:dyDescent="0.2">
      <c r="S9110" s="28" t="s">
        <v>426</v>
      </c>
      <c r="T9110" s="5">
        <v>2015</v>
      </c>
      <c r="U9110" s="233">
        <v>42346</v>
      </c>
      <c r="V9110" s="233" t="str">
        <f t="shared" si="289"/>
        <v>1208</v>
      </c>
      <c r="W9110" s="4">
        <f t="shared" si="290"/>
        <v>2015</v>
      </c>
    </row>
    <row r="9111" spans="19:23" x14ac:dyDescent="0.2">
      <c r="S9111" s="28" t="s">
        <v>427</v>
      </c>
      <c r="T9111" s="5">
        <v>2015</v>
      </c>
      <c r="U9111" s="233">
        <v>42347</v>
      </c>
      <c r="V9111" s="233" t="str">
        <f t="shared" si="289"/>
        <v>1209</v>
      </c>
      <c r="W9111" s="4">
        <f t="shared" si="290"/>
        <v>2015</v>
      </c>
    </row>
    <row r="9112" spans="19:23" x14ac:dyDescent="0.2">
      <c r="S9112" s="28" t="s">
        <v>428</v>
      </c>
      <c r="T9112" s="5">
        <v>2015</v>
      </c>
      <c r="U9112" s="233">
        <v>42348</v>
      </c>
      <c r="V9112" s="233" t="str">
        <f t="shared" si="289"/>
        <v>1210</v>
      </c>
      <c r="W9112" s="4">
        <f t="shared" si="290"/>
        <v>2015</v>
      </c>
    </row>
    <row r="9113" spans="19:23" x14ac:dyDescent="0.2">
      <c r="S9113" s="28" t="s">
        <v>429</v>
      </c>
      <c r="T9113" s="5">
        <v>2015</v>
      </c>
      <c r="U9113" s="233">
        <v>42349</v>
      </c>
      <c r="V9113" s="233" t="str">
        <f t="shared" si="289"/>
        <v>1211</v>
      </c>
      <c r="W9113" s="4">
        <f t="shared" si="290"/>
        <v>2015</v>
      </c>
    </row>
    <row r="9114" spans="19:23" x14ac:dyDescent="0.2">
      <c r="S9114" s="28" t="s">
        <v>430</v>
      </c>
      <c r="T9114" s="5">
        <v>2015</v>
      </c>
      <c r="U9114" s="233">
        <v>42350</v>
      </c>
      <c r="V9114" s="233" t="str">
        <f t="shared" si="289"/>
        <v>1212</v>
      </c>
      <c r="W9114" s="4">
        <f t="shared" si="290"/>
        <v>2015</v>
      </c>
    </row>
    <row r="9115" spans="19:23" x14ac:dyDescent="0.2">
      <c r="S9115" s="28" t="s">
        <v>431</v>
      </c>
      <c r="T9115" s="5">
        <v>2015</v>
      </c>
      <c r="U9115" s="233">
        <v>42351</v>
      </c>
      <c r="V9115" s="233" t="str">
        <f t="shared" si="289"/>
        <v>1213</v>
      </c>
      <c r="W9115" s="4">
        <f t="shared" si="290"/>
        <v>2015</v>
      </c>
    </row>
    <row r="9116" spans="19:23" x14ac:dyDescent="0.2">
      <c r="S9116" s="28" t="s">
        <v>432</v>
      </c>
      <c r="T9116" s="5">
        <v>2015</v>
      </c>
      <c r="U9116" s="233">
        <v>42352</v>
      </c>
      <c r="V9116" s="233" t="str">
        <f t="shared" si="289"/>
        <v>1214</v>
      </c>
      <c r="W9116" s="4">
        <f t="shared" si="290"/>
        <v>2015</v>
      </c>
    </row>
    <row r="9117" spans="19:23" x14ac:dyDescent="0.2">
      <c r="S9117" s="28" t="s">
        <v>433</v>
      </c>
      <c r="T9117" s="5">
        <v>2015</v>
      </c>
      <c r="U9117" s="233">
        <v>42353</v>
      </c>
      <c r="V9117" s="233" t="str">
        <f t="shared" si="289"/>
        <v>1215</v>
      </c>
      <c r="W9117" s="4">
        <f t="shared" si="290"/>
        <v>2015</v>
      </c>
    </row>
    <row r="9118" spans="19:23" x14ac:dyDescent="0.2">
      <c r="S9118" s="28" t="s">
        <v>434</v>
      </c>
      <c r="T9118" s="5">
        <v>2015</v>
      </c>
      <c r="U9118" s="233">
        <v>42354</v>
      </c>
      <c r="V9118" s="233" t="str">
        <f t="shared" si="289"/>
        <v>1216</v>
      </c>
      <c r="W9118" s="4">
        <f t="shared" si="290"/>
        <v>2015</v>
      </c>
    </row>
    <row r="9119" spans="19:23" x14ac:dyDescent="0.2">
      <c r="S9119" s="28" t="s">
        <v>435</v>
      </c>
      <c r="T9119" s="5">
        <v>2015</v>
      </c>
      <c r="U9119" s="233">
        <v>42355</v>
      </c>
      <c r="V9119" s="233" t="str">
        <f t="shared" si="289"/>
        <v>1217</v>
      </c>
      <c r="W9119" s="4">
        <f t="shared" si="290"/>
        <v>2015</v>
      </c>
    </row>
    <row r="9120" spans="19:23" x14ac:dyDescent="0.2">
      <c r="S9120" s="28" t="s">
        <v>436</v>
      </c>
      <c r="T9120" s="5">
        <v>2015</v>
      </c>
      <c r="U9120" s="233">
        <v>42356</v>
      </c>
      <c r="V9120" s="233" t="str">
        <f t="shared" si="289"/>
        <v>1218</v>
      </c>
      <c r="W9120" s="4">
        <f t="shared" si="290"/>
        <v>2015</v>
      </c>
    </row>
    <row r="9121" spans="19:23" x14ac:dyDescent="0.2">
      <c r="S9121" s="28" t="s">
        <v>437</v>
      </c>
      <c r="T9121" s="5">
        <v>2015</v>
      </c>
      <c r="U9121" s="233">
        <v>42357</v>
      </c>
      <c r="V9121" s="233" t="str">
        <f t="shared" si="289"/>
        <v>1219</v>
      </c>
      <c r="W9121" s="4">
        <f t="shared" si="290"/>
        <v>2015</v>
      </c>
    </row>
    <row r="9122" spans="19:23" x14ac:dyDescent="0.2">
      <c r="S9122" s="28" t="s">
        <v>438</v>
      </c>
      <c r="T9122" s="5">
        <v>2015</v>
      </c>
      <c r="U9122" s="233">
        <v>42358</v>
      </c>
      <c r="V9122" s="233" t="str">
        <f t="shared" si="289"/>
        <v>1220</v>
      </c>
      <c r="W9122" s="4">
        <f t="shared" si="290"/>
        <v>2015</v>
      </c>
    </row>
    <row r="9123" spans="19:23" x14ac:dyDescent="0.2">
      <c r="S9123" s="28" t="s">
        <v>439</v>
      </c>
      <c r="T9123" s="5">
        <v>2015</v>
      </c>
      <c r="U9123" s="233">
        <v>42359</v>
      </c>
      <c r="V9123" s="233" t="str">
        <f t="shared" si="289"/>
        <v>1221</v>
      </c>
      <c r="W9123" s="4">
        <f t="shared" si="290"/>
        <v>2015</v>
      </c>
    </row>
    <row r="9124" spans="19:23" x14ac:dyDescent="0.2">
      <c r="S9124" s="28" t="s">
        <v>440</v>
      </c>
      <c r="T9124" s="5">
        <v>2015</v>
      </c>
      <c r="U9124" s="233">
        <v>42360</v>
      </c>
      <c r="V9124" s="233" t="str">
        <f t="shared" si="289"/>
        <v>1222</v>
      </c>
      <c r="W9124" s="4">
        <f t="shared" si="290"/>
        <v>2015</v>
      </c>
    </row>
    <row r="9125" spans="19:23" x14ac:dyDescent="0.2">
      <c r="S9125" s="28" t="s">
        <v>441</v>
      </c>
      <c r="T9125" s="5">
        <v>2015</v>
      </c>
      <c r="U9125" s="233">
        <v>42361</v>
      </c>
      <c r="V9125" s="233" t="str">
        <f t="shared" si="289"/>
        <v>1223</v>
      </c>
      <c r="W9125" s="4">
        <f t="shared" si="290"/>
        <v>2015</v>
      </c>
    </row>
    <row r="9126" spans="19:23" x14ac:dyDescent="0.2">
      <c r="S9126" s="28" t="s">
        <v>442</v>
      </c>
      <c r="T9126" s="5">
        <v>2015</v>
      </c>
      <c r="U9126" s="233">
        <v>42362</v>
      </c>
      <c r="V9126" s="233" t="str">
        <f t="shared" si="289"/>
        <v>1224</v>
      </c>
      <c r="W9126" s="4">
        <f t="shared" si="290"/>
        <v>2015</v>
      </c>
    </row>
    <row r="9127" spans="19:23" x14ac:dyDescent="0.2">
      <c r="S9127" s="28" t="s">
        <v>443</v>
      </c>
      <c r="T9127" s="5">
        <v>2015</v>
      </c>
      <c r="U9127" s="233">
        <v>42363</v>
      </c>
      <c r="V9127" s="233" t="str">
        <f t="shared" si="289"/>
        <v>1225</v>
      </c>
      <c r="W9127" s="4">
        <f t="shared" si="290"/>
        <v>2015</v>
      </c>
    </row>
    <row r="9128" spans="19:23" x14ac:dyDescent="0.2">
      <c r="S9128" s="28" t="s">
        <v>444</v>
      </c>
      <c r="T9128" s="5">
        <v>2015</v>
      </c>
      <c r="U9128" s="233">
        <v>42364</v>
      </c>
      <c r="V9128" s="233" t="str">
        <f t="shared" si="289"/>
        <v>1226</v>
      </c>
      <c r="W9128" s="4">
        <f t="shared" si="290"/>
        <v>2015</v>
      </c>
    </row>
    <row r="9129" spans="19:23" x14ac:dyDescent="0.2">
      <c r="S9129" s="28" t="s">
        <v>445</v>
      </c>
      <c r="T9129" s="5">
        <v>2015</v>
      </c>
      <c r="U9129" s="233">
        <v>42365</v>
      </c>
      <c r="V9129" s="233" t="str">
        <f t="shared" si="289"/>
        <v>1227</v>
      </c>
      <c r="W9129" s="4">
        <f t="shared" si="290"/>
        <v>2015</v>
      </c>
    </row>
    <row r="9130" spans="19:23" x14ac:dyDescent="0.2">
      <c r="S9130" s="28" t="s">
        <v>446</v>
      </c>
      <c r="T9130" s="5">
        <v>2015</v>
      </c>
      <c r="U9130" s="233">
        <v>42366</v>
      </c>
      <c r="V9130" s="233" t="str">
        <f t="shared" si="289"/>
        <v>1228</v>
      </c>
      <c r="W9130" s="4">
        <f t="shared" si="290"/>
        <v>2015</v>
      </c>
    </row>
    <row r="9131" spans="19:23" x14ac:dyDescent="0.2">
      <c r="S9131" s="28" t="s">
        <v>447</v>
      </c>
      <c r="T9131" s="5">
        <v>2015</v>
      </c>
      <c r="U9131" s="233">
        <v>42367</v>
      </c>
      <c r="V9131" s="233" t="str">
        <f t="shared" si="289"/>
        <v>1229</v>
      </c>
      <c r="W9131" s="4">
        <f t="shared" si="290"/>
        <v>2015</v>
      </c>
    </row>
    <row r="9132" spans="19:23" x14ac:dyDescent="0.2">
      <c r="S9132" s="28" t="s">
        <v>448</v>
      </c>
      <c r="T9132" s="5">
        <v>2015</v>
      </c>
      <c r="U9132" s="233">
        <v>42368</v>
      </c>
      <c r="V9132" s="233" t="str">
        <f t="shared" si="289"/>
        <v>1230</v>
      </c>
      <c r="W9132" s="4">
        <f t="shared" si="290"/>
        <v>2015</v>
      </c>
    </row>
    <row r="9133" spans="19:23" x14ac:dyDescent="0.2">
      <c r="S9133" s="28" t="s">
        <v>449</v>
      </c>
      <c r="T9133" s="5">
        <v>2015</v>
      </c>
      <c r="U9133" s="233">
        <v>42369</v>
      </c>
      <c r="V9133" s="233" t="str">
        <f t="shared" si="289"/>
        <v>1231</v>
      </c>
      <c r="W9133" s="4">
        <f t="shared" si="290"/>
        <v>2015</v>
      </c>
    </row>
    <row r="9134" spans="19:23" x14ac:dyDescent="0.2">
      <c r="S9134" s="28" t="s">
        <v>450</v>
      </c>
      <c r="T9134" s="5">
        <v>2016</v>
      </c>
      <c r="U9134" s="233">
        <v>42370</v>
      </c>
      <c r="V9134" s="233" t="str">
        <f t="shared" si="289"/>
        <v>0101</v>
      </c>
      <c r="W9134" s="4">
        <f t="shared" si="290"/>
        <v>2016</v>
      </c>
    </row>
    <row r="9135" spans="19:23" x14ac:dyDescent="0.2">
      <c r="S9135" s="28" t="s">
        <v>90</v>
      </c>
      <c r="T9135" s="5">
        <v>2016</v>
      </c>
      <c r="U9135" s="233">
        <v>42371</v>
      </c>
      <c r="V9135" s="233" t="str">
        <f t="shared" si="289"/>
        <v>0102</v>
      </c>
      <c r="W9135" s="4">
        <f t="shared" si="290"/>
        <v>2016</v>
      </c>
    </row>
    <row r="9136" spans="19:23" x14ac:dyDescent="0.2">
      <c r="S9136" s="28" t="s">
        <v>91</v>
      </c>
      <c r="T9136" s="5">
        <v>2016</v>
      </c>
      <c r="U9136" s="233">
        <v>42372</v>
      </c>
      <c r="V9136" s="233" t="str">
        <f t="shared" si="289"/>
        <v>0103</v>
      </c>
      <c r="W9136" s="4">
        <f t="shared" si="290"/>
        <v>2016</v>
      </c>
    </row>
    <row r="9137" spans="19:23" x14ac:dyDescent="0.2">
      <c r="S9137" s="28" t="s">
        <v>92</v>
      </c>
      <c r="T9137" s="5">
        <v>2016</v>
      </c>
      <c r="U9137" s="233">
        <v>42373</v>
      </c>
      <c r="V9137" s="233" t="str">
        <f t="shared" si="289"/>
        <v>0104</v>
      </c>
      <c r="W9137" s="4">
        <f t="shared" si="290"/>
        <v>2016</v>
      </c>
    </row>
    <row r="9138" spans="19:23" x14ac:dyDescent="0.2">
      <c r="S9138" s="28" t="s">
        <v>93</v>
      </c>
      <c r="T9138" s="5">
        <v>2016</v>
      </c>
      <c r="U9138" s="233">
        <v>42374</v>
      </c>
      <c r="V9138" s="233" t="str">
        <f t="shared" si="289"/>
        <v>0105</v>
      </c>
      <c r="W9138" s="4">
        <f t="shared" si="290"/>
        <v>2016</v>
      </c>
    </row>
    <row r="9139" spans="19:23" x14ac:dyDescent="0.2">
      <c r="S9139" s="28" t="s">
        <v>94</v>
      </c>
      <c r="T9139" s="5">
        <v>2016</v>
      </c>
      <c r="U9139" s="233">
        <v>42375</v>
      </c>
      <c r="V9139" s="233" t="str">
        <f t="shared" si="289"/>
        <v>0106</v>
      </c>
      <c r="W9139" s="4">
        <f t="shared" si="290"/>
        <v>2016</v>
      </c>
    </row>
    <row r="9140" spans="19:23" x14ac:dyDescent="0.2">
      <c r="S9140" s="28" t="s">
        <v>95</v>
      </c>
      <c r="T9140" s="5">
        <v>2016</v>
      </c>
      <c r="U9140" s="233">
        <v>42376</v>
      </c>
      <c r="V9140" s="233" t="str">
        <f t="shared" si="289"/>
        <v>0107</v>
      </c>
      <c r="W9140" s="4">
        <f t="shared" si="290"/>
        <v>2016</v>
      </c>
    </row>
    <row r="9141" spans="19:23" x14ac:dyDescent="0.2">
      <c r="S9141" s="28" t="s">
        <v>96</v>
      </c>
      <c r="T9141" s="5">
        <v>2016</v>
      </c>
      <c r="U9141" s="233">
        <v>42377</v>
      </c>
      <c r="V9141" s="233" t="str">
        <f t="shared" si="289"/>
        <v>0108</v>
      </c>
      <c r="W9141" s="4">
        <f t="shared" si="290"/>
        <v>2016</v>
      </c>
    </row>
    <row r="9142" spans="19:23" x14ac:dyDescent="0.2">
      <c r="S9142" s="28" t="s">
        <v>97</v>
      </c>
      <c r="T9142" s="5">
        <v>2016</v>
      </c>
      <c r="U9142" s="233">
        <v>42378</v>
      </c>
      <c r="V9142" s="233" t="str">
        <f t="shared" si="289"/>
        <v>0109</v>
      </c>
      <c r="W9142" s="4">
        <f t="shared" si="290"/>
        <v>2016</v>
      </c>
    </row>
    <row r="9143" spans="19:23" x14ac:dyDescent="0.2">
      <c r="S9143" s="28" t="s">
        <v>98</v>
      </c>
      <c r="T9143" s="5">
        <v>2016</v>
      </c>
      <c r="U9143" s="233">
        <v>42379</v>
      </c>
      <c r="V9143" s="233" t="str">
        <f t="shared" si="289"/>
        <v>0110</v>
      </c>
      <c r="W9143" s="4">
        <f t="shared" si="290"/>
        <v>2016</v>
      </c>
    </row>
    <row r="9144" spans="19:23" x14ac:dyDescent="0.2">
      <c r="S9144" s="28" t="s">
        <v>99</v>
      </c>
      <c r="T9144" s="5">
        <v>2016</v>
      </c>
      <c r="U9144" s="233">
        <v>42380</v>
      </c>
      <c r="V9144" s="233" t="str">
        <f t="shared" si="289"/>
        <v>0111</v>
      </c>
      <c r="W9144" s="4">
        <f t="shared" si="290"/>
        <v>2016</v>
      </c>
    </row>
    <row r="9145" spans="19:23" x14ac:dyDescent="0.2">
      <c r="S9145" s="28" t="s">
        <v>100</v>
      </c>
      <c r="T9145" s="5">
        <v>2016</v>
      </c>
      <c r="U9145" s="233">
        <v>42381</v>
      </c>
      <c r="V9145" s="233" t="str">
        <f t="shared" si="289"/>
        <v>0112</v>
      </c>
      <c r="W9145" s="4">
        <f t="shared" si="290"/>
        <v>2016</v>
      </c>
    </row>
    <row r="9146" spans="19:23" x14ac:dyDescent="0.2">
      <c r="S9146" s="28" t="s">
        <v>101</v>
      </c>
      <c r="T9146" s="5">
        <v>2016</v>
      </c>
      <c r="U9146" s="233">
        <v>42382</v>
      </c>
      <c r="V9146" s="233" t="str">
        <f t="shared" si="289"/>
        <v>0113</v>
      </c>
      <c r="W9146" s="4">
        <f t="shared" si="290"/>
        <v>2016</v>
      </c>
    </row>
    <row r="9147" spans="19:23" x14ac:dyDescent="0.2">
      <c r="S9147" s="28" t="s">
        <v>102</v>
      </c>
      <c r="T9147" s="5">
        <v>2016</v>
      </c>
      <c r="U9147" s="233">
        <v>42383</v>
      </c>
      <c r="V9147" s="233" t="str">
        <f t="shared" si="289"/>
        <v>0114</v>
      </c>
      <c r="W9147" s="4">
        <f t="shared" si="290"/>
        <v>2016</v>
      </c>
    </row>
    <row r="9148" spans="19:23" x14ac:dyDescent="0.2">
      <c r="S9148" s="28" t="s">
        <v>103</v>
      </c>
      <c r="T9148" s="5">
        <v>2016</v>
      </c>
      <c r="U9148" s="233">
        <v>42384</v>
      </c>
      <c r="V9148" s="233" t="str">
        <f t="shared" si="289"/>
        <v>0115</v>
      </c>
      <c r="W9148" s="4">
        <f t="shared" si="290"/>
        <v>2016</v>
      </c>
    </row>
    <row r="9149" spans="19:23" x14ac:dyDescent="0.2">
      <c r="S9149" s="28" t="s">
        <v>104</v>
      </c>
      <c r="T9149" s="5">
        <v>2016</v>
      </c>
      <c r="U9149" s="233">
        <v>42385</v>
      </c>
      <c r="V9149" s="233" t="str">
        <f t="shared" si="289"/>
        <v>0116</v>
      </c>
      <c r="W9149" s="4">
        <f t="shared" si="290"/>
        <v>2016</v>
      </c>
    </row>
    <row r="9150" spans="19:23" x14ac:dyDescent="0.2">
      <c r="S9150" s="28" t="s">
        <v>105</v>
      </c>
      <c r="T9150" s="5">
        <v>2016</v>
      </c>
      <c r="U9150" s="233">
        <v>42386</v>
      </c>
      <c r="V9150" s="233" t="str">
        <f t="shared" si="289"/>
        <v>0117</v>
      </c>
      <c r="W9150" s="4">
        <f t="shared" si="290"/>
        <v>2016</v>
      </c>
    </row>
    <row r="9151" spans="19:23" x14ac:dyDescent="0.2">
      <c r="S9151" s="28" t="s">
        <v>106</v>
      </c>
      <c r="T9151" s="5">
        <v>2016</v>
      </c>
      <c r="U9151" s="233">
        <v>42387</v>
      </c>
      <c r="V9151" s="233" t="str">
        <f t="shared" si="289"/>
        <v>0118</v>
      </c>
      <c r="W9151" s="4">
        <f t="shared" si="290"/>
        <v>2016</v>
      </c>
    </row>
    <row r="9152" spans="19:23" x14ac:dyDescent="0.2">
      <c r="S9152" s="28" t="s">
        <v>107</v>
      </c>
      <c r="T9152" s="5">
        <v>2016</v>
      </c>
      <c r="U9152" s="233">
        <v>42388</v>
      </c>
      <c r="V9152" s="233" t="str">
        <f t="shared" si="289"/>
        <v>0119</v>
      </c>
      <c r="W9152" s="4">
        <f t="shared" si="290"/>
        <v>2016</v>
      </c>
    </row>
    <row r="9153" spans="19:23" x14ac:dyDescent="0.2">
      <c r="S9153" s="28" t="s">
        <v>108</v>
      </c>
      <c r="T9153" s="5">
        <v>2016</v>
      </c>
      <c r="U9153" s="233">
        <v>42389</v>
      </c>
      <c r="V9153" s="233" t="str">
        <f t="shared" si="289"/>
        <v>0120</v>
      </c>
      <c r="W9153" s="4">
        <f t="shared" si="290"/>
        <v>2016</v>
      </c>
    </row>
    <row r="9154" spans="19:23" x14ac:dyDescent="0.2">
      <c r="S9154" s="28" t="s">
        <v>109</v>
      </c>
      <c r="T9154" s="5">
        <v>2016</v>
      </c>
      <c r="U9154" s="233">
        <v>42390</v>
      </c>
      <c r="V9154" s="233" t="str">
        <f t="shared" si="289"/>
        <v>0121</v>
      </c>
      <c r="W9154" s="4">
        <f t="shared" si="290"/>
        <v>2016</v>
      </c>
    </row>
    <row r="9155" spans="19:23" x14ac:dyDescent="0.2">
      <c r="S9155" s="28" t="s">
        <v>110</v>
      </c>
      <c r="T9155" s="5">
        <v>2016</v>
      </c>
      <c r="U9155" s="233">
        <v>42391</v>
      </c>
      <c r="V9155" s="233" t="str">
        <f t="shared" si="289"/>
        <v>0122</v>
      </c>
      <c r="W9155" s="4">
        <f t="shared" si="290"/>
        <v>2016</v>
      </c>
    </row>
    <row r="9156" spans="19:23" x14ac:dyDescent="0.2">
      <c r="S9156" s="28" t="s">
        <v>111</v>
      </c>
      <c r="T9156" s="5">
        <v>2016</v>
      </c>
      <c r="U9156" s="233">
        <v>42392</v>
      </c>
      <c r="V9156" s="233" t="str">
        <f t="shared" ref="V9156:V9219" si="291">TEXT(MONTH(U9156),"00") &amp;TEXT(DAY(U9156),"00")</f>
        <v>0123</v>
      </c>
      <c r="W9156" s="4">
        <f t="shared" ref="W9156:W9219" si="292">YEAR(U9156)</f>
        <v>2016</v>
      </c>
    </row>
    <row r="9157" spans="19:23" x14ac:dyDescent="0.2">
      <c r="S9157" s="28" t="s">
        <v>112</v>
      </c>
      <c r="T9157" s="5">
        <v>2016</v>
      </c>
      <c r="U9157" s="233">
        <v>42393</v>
      </c>
      <c r="V9157" s="233" t="str">
        <f t="shared" si="291"/>
        <v>0124</v>
      </c>
      <c r="W9157" s="4">
        <f t="shared" si="292"/>
        <v>2016</v>
      </c>
    </row>
    <row r="9158" spans="19:23" x14ac:dyDescent="0.2">
      <c r="S9158" s="28" t="s">
        <v>113</v>
      </c>
      <c r="T9158" s="5">
        <v>2016</v>
      </c>
      <c r="U9158" s="233">
        <v>42394</v>
      </c>
      <c r="V9158" s="233" t="str">
        <f t="shared" si="291"/>
        <v>0125</v>
      </c>
      <c r="W9158" s="4">
        <f t="shared" si="292"/>
        <v>2016</v>
      </c>
    </row>
    <row r="9159" spans="19:23" x14ac:dyDescent="0.2">
      <c r="S9159" s="28" t="s">
        <v>114</v>
      </c>
      <c r="T9159" s="5">
        <v>2016</v>
      </c>
      <c r="U9159" s="233">
        <v>42395</v>
      </c>
      <c r="V9159" s="233" t="str">
        <f t="shared" si="291"/>
        <v>0126</v>
      </c>
      <c r="W9159" s="4">
        <f t="shared" si="292"/>
        <v>2016</v>
      </c>
    </row>
    <row r="9160" spans="19:23" x14ac:dyDescent="0.2">
      <c r="S9160" s="28" t="s">
        <v>115</v>
      </c>
      <c r="T9160" s="5">
        <v>2016</v>
      </c>
      <c r="U9160" s="233">
        <v>42396</v>
      </c>
      <c r="V9160" s="233" t="str">
        <f t="shared" si="291"/>
        <v>0127</v>
      </c>
      <c r="W9160" s="4">
        <f t="shared" si="292"/>
        <v>2016</v>
      </c>
    </row>
    <row r="9161" spans="19:23" x14ac:dyDescent="0.2">
      <c r="S9161" s="28" t="s">
        <v>116</v>
      </c>
      <c r="T9161" s="5">
        <v>2016</v>
      </c>
      <c r="U9161" s="233">
        <v>42397</v>
      </c>
      <c r="V9161" s="233" t="str">
        <f t="shared" si="291"/>
        <v>0128</v>
      </c>
      <c r="W9161" s="4">
        <f t="shared" si="292"/>
        <v>2016</v>
      </c>
    </row>
    <row r="9162" spans="19:23" x14ac:dyDescent="0.2">
      <c r="S9162" s="28" t="s">
        <v>117</v>
      </c>
      <c r="T9162" s="5">
        <v>2016</v>
      </c>
      <c r="U9162" s="233">
        <v>42398</v>
      </c>
      <c r="V9162" s="233" t="str">
        <f t="shared" si="291"/>
        <v>0129</v>
      </c>
      <c r="W9162" s="4">
        <f t="shared" si="292"/>
        <v>2016</v>
      </c>
    </row>
    <row r="9163" spans="19:23" x14ac:dyDescent="0.2">
      <c r="S9163" s="28" t="s">
        <v>118</v>
      </c>
      <c r="T9163" s="5">
        <v>2016</v>
      </c>
      <c r="U9163" s="233">
        <v>42399</v>
      </c>
      <c r="V9163" s="233" t="str">
        <f t="shared" si="291"/>
        <v>0130</v>
      </c>
      <c r="W9163" s="4">
        <f t="shared" si="292"/>
        <v>2016</v>
      </c>
    </row>
    <row r="9164" spans="19:23" x14ac:dyDescent="0.2">
      <c r="S9164" s="28" t="s">
        <v>119</v>
      </c>
      <c r="T9164" s="5">
        <v>2016</v>
      </c>
      <c r="U9164" s="233">
        <v>42400</v>
      </c>
      <c r="V9164" s="233" t="str">
        <f t="shared" si="291"/>
        <v>0131</v>
      </c>
      <c r="W9164" s="4">
        <f t="shared" si="292"/>
        <v>2016</v>
      </c>
    </row>
    <row r="9165" spans="19:23" x14ac:dyDescent="0.2">
      <c r="S9165" s="28" t="s">
        <v>120</v>
      </c>
      <c r="T9165" s="5">
        <v>2016</v>
      </c>
      <c r="U9165" s="233">
        <v>42401</v>
      </c>
      <c r="V9165" s="233" t="str">
        <f t="shared" si="291"/>
        <v>0201</v>
      </c>
      <c r="W9165" s="4">
        <f t="shared" si="292"/>
        <v>2016</v>
      </c>
    </row>
    <row r="9166" spans="19:23" x14ac:dyDescent="0.2">
      <c r="S9166" s="28" t="s">
        <v>121</v>
      </c>
      <c r="T9166" s="5">
        <v>2016</v>
      </c>
      <c r="U9166" s="233">
        <v>42402</v>
      </c>
      <c r="V9166" s="233" t="str">
        <f t="shared" si="291"/>
        <v>0202</v>
      </c>
      <c r="W9166" s="4">
        <f t="shared" si="292"/>
        <v>2016</v>
      </c>
    </row>
    <row r="9167" spans="19:23" x14ac:dyDescent="0.2">
      <c r="S9167" s="28" t="s">
        <v>122</v>
      </c>
      <c r="T9167" s="5">
        <v>2016</v>
      </c>
      <c r="U9167" s="233">
        <v>42403</v>
      </c>
      <c r="V9167" s="233" t="str">
        <f t="shared" si="291"/>
        <v>0203</v>
      </c>
      <c r="W9167" s="4">
        <f t="shared" si="292"/>
        <v>2016</v>
      </c>
    </row>
    <row r="9168" spans="19:23" x14ac:dyDescent="0.2">
      <c r="S9168" s="28" t="s">
        <v>123</v>
      </c>
      <c r="T9168" s="5">
        <v>2016</v>
      </c>
      <c r="U9168" s="233">
        <v>42404</v>
      </c>
      <c r="V9168" s="233" t="str">
        <f t="shared" si="291"/>
        <v>0204</v>
      </c>
      <c r="W9168" s="4">
        <f t="shared" si="292"/>
        <v>2016</v>
      </c>
    </row>
    <row r="9169" spans="19:23" x14ac:dyDescent="0.2">
      <c r="S9169" s="28" t="s">
        <v>124</v>
      </c>
      <c r="T9169" s="5">
        <v>2016</v>
      </c>
      <c r="U9169" s="233">
        <v>42405</v>
      </c>
      <c r="V9169" s="233" t="str">
        <f t="shared" si="291"/>
        <v>0205</v>
      </c>
      <c r="W9169" s="4">
        <f t="shared" si="292"/>
        <v>2016</v>
      </c>
    </row>
    <row r="9170" spans="19:23" x14ac:dyDescent="0.2">
      <c r="S9170" s="28" t="s">
        <v>125</v>
      </c>
      <c r="T9170" s="5">
        <v>2016</v>
      </c>
      <c r="U9170" s="233">
        <v>42406</v>
      </c>
      <c r="V9170" s="233" t="str">
        <f t="shared" si="291"/>
        <v>0206</v>
      </c>
      <c r="W9170" s="4">
        <f t="shared" si="292"/>
        <v>2016</v>
      </c>
    </row>
    <row r="9171" spans="19:23" x14ac:dyDescent="0.2">
      <c r="S9171" s="28" t="s">
        <v>126</v>
      </c>
      <c r="T9171" s="5">
        <v>2016</v>
      </c>
      <c r="U9171" s="233">
        <v>42407</v>
      </c>
      <c r="V9171" s="233" t="str">
        <f t="shared" si="291"/>
        <v>0207</v>
      </c>
      <c r="W9171" s="4">
        <f t="shared" si="292"/>
        <v>2016</v>
      </c>
    </row>
    <row r="9172" spans="19:23" x14ac:dyDescent="0.2">
      <c r="S9172" s="28" t="s">
        <v>86</v>
      </c>
      <c r="T9172" s="5">
        <v>2016</v>
      </c>
      <c r="U9172" s="233">
        <v>42408</v>
      </c>
      <c r="V9172" s="233" t="str">
        <f t="shared" si="291"/>
        <v>0208</v>
      </c>
      <c r="W9172" s="4">
        <f t="shared" si="292"/>
        <v>2016</v>
      </c>
    </row>
    <row r="9173" spans="19:23" x14ac:dyDescent="0.2">
      <c r="S9173" s="28" t="s">
        <v>87</v>
      </c>
      <c r="T9173" s="5">
        <v>2016</v>
      </c>
      <c r="U9173" s="233">
        <v>42409</v>
      </c>
      <c r="V9173" s="233" t="str">
        <f t="shared" si="291"/>
        <v>0209</v>
      </c>
      <c r="W9173" s="4">
        <f t="shared" si="292"/>
        <v>2016</v>
      </c>
    </row>
    <row r="9174" spans="19:23" x14ac:dyDescent="0.2">
      <c r="S9174" s="28" t="s">
        <v>88</v>
      </c>
      <c r="T9174" s="5">
        <v>2016</v>
      </c>
      <c r="U9174" s="233">
        <v>42410</v>
      </c>
      <c r="V9174" s="233" t="str">
        <f t="shared" si="291"/>
        <v>0210</v>
      </c>
      <c r="W9174" s="4">
        <f t="shared" si="292"/>
        <v>2016</v>
      </c>
    </row>
    <row r="9175" spans="19:23" x14ac:dyDescent="0.2">
      <c r="S9175" s="28" t="s">
        <v>89</v>
      </c>
      <c r="T9175" s="5">
        <v>2016</v>
      </c>
      <c r="U9175" s="233">
        <v>42411</v>
      </c>
      <c r="V9175" s="233" t="str">
        <f t="shared" si="291"/>
        <v>0211</v>
      </c>
      <c r="W9175" s="4">
        <f t="shared" si="292"/>
        <v>2016</v>
      </c>
    </row>
    <row r="9176" spans="19:23" x14ac:dyDescent="0.2">
      <c r="S9176" s="28" t="s">
        <v>127</v>
      </c>
      <c r="T9176" s="5">
        <v>2016</v>
      </c>
      <c r="U9176" s="233">
        <v>42412</v>
      </c>
      <c r="V9176" s="233" t="str">
        <f t="shared" si="291"/>
        <v>0212</v>
      </c>
      <c r="W9176" s="4">
        <f t="shared" si="292"/>
        <v>2016</v>
      </c>
    </row>
    <row r="9177" spans="19:23" x14ac:dyDescent="0.2">
      <c r="S9177" s="28" t="s">
        <v>128</v>
      </c>
      <c r="T9177" s="5">
        <v>2016</v>
      </c>
      <c r="U9177" s="233">
        <v>42413</v>
      </c>
      <c r="V9177" s="233" t="str">
        <f t="shared" si="291"/>
        <v>0213</v>
      </c>
      <c r="W9177" s="4">
        <f t="shared" si="292"/>
        <v>2016</v>
      </c>
    </row>
    <row r="9178" spans="19:23" x14ac:dyDescent="0.2">
      <c r="S9178" s="28" t="s">
        <v>129</v>
      </c>
      <c r="T9178" s="5">
        <v>2016</v>
      </c>
      <c r="U9178" s="233">
        <v>42414</v>
      </c>
      <c r="V9178" s="233" t="str">
        <f t="shared" si="291"/>
        <v>0214</v>
      </c>
      <c r="W9178" s="4">
        <f t="shared" si="292"/>
        <v>2016</v>
      </c>
    </row>
    <row r="9179" spans="19:23" x14ac:dyDescent="0.2">
      <c r="S9179" s="28" t="s">
        <v>130</v>
      </c>
      <c r="T9179" s="5">
        <v>2016</v>
      </c>
      <c r="U9179" s="233">
        <v>42415</v>
      </c>
      <c r="V9179" s="233" t="str">
        <f t="shared" si="291"/>
        <v>0215</v>
      </c>
      <c r="W9179" s="4">
        <f t="shared" si="292"/>
        <v>2016</v>
      </c>
    </row>
    <row r="9180" spans="19:23" x14ac:dyDescent="0.2">
      <c r="S9180" s="28" t="s">
        <v>131</v>
      </c>
      <c r="T9180" s="5">
        <v>2016</v>
      </c>
      <c r="U9180" s="233">
        <v>42416</v>
      </c>
      <c r="V9180" s="233" t="str">
        <f t="shared" si="291"/>
        <v>0216</v>
      </c>
      <c r="W9180" s="4">
        <f t="shared" si="292"/>
        <v>2016</v>
      </c>
    </row>
    <row r="9181" spans="19:23" x14ac:dyDescent="0.2">
      <c r="S9181" s="28" t="s">
        <v>132</v>
      </c>
      <c r="T9181" s="5">
        <v>2016</v>
      </c>
      <c r="U9181" s="233">
        <v>42417</v>
      </c>
      <c r="V9181" s="233" t="str">
        <f t="shared" si="291"/>
        <v>0217</v>
      </c>
      <c r="W9181" s="4">
        <f t="shared" si="292"/>
        <v>2016</v>
      </c>
    </row>
    <row r="9182" spans="19:23" x14ac:dyDescent="0.2">
      <c r="S9182" s="28" t="s">
        <v>133</v>
      </c>
      <c r="T9182" s="5">
        <v>2016</v>
      </c>
      <c r="U9182" s="233">
        <v>42418</v>
      </c>
      <c r="V9182" s="233" t="str">
        <f t="shared" si="291"/>
        <v>0218</v>
      </c>
      <c r="W9182" s="4">
        <f t="shared" si="292"/>
        <v>2016</v>
      </c>
    </row>
    <row r="9183" spans="19:23" x14ac:dyDescent="0.2">
      <c r="S9183" s="28" t="s">
        <v>134</v>
      </c>
      <c r="T9183" s="5">
        <v>2016</v>
      </c>
      <c r="U9183" s="233">
        <v>42419</v>
      </c>
      <c r="V9183" s="233" t="str">
        <f t="shared" si="291"/>
        <v>0219</v>
      </c>
      <c r="W9183" s="4">
        <f t="shared" si="292"/>
        <v>2016</v>
      </c>
    </row>
    <row r="9184" spans="19:23" x14ac:dyDescent="0.2">
      <c r="S9184" s="28" t="s">
        <v>135</v>
      </c>
      <c r="T9184" s="5">
        <v>2016</v>
      </c>
      <c r="U9184" s="233">
        <v>42420</v>
      </c>
      <c r="V9184" s="233" t="str">
        <f t="shared" si="291"/>
        <v>0220</v>
      </c>
      <c r="W9184" s="4">
        <f t="shared" si="292"/>
        <v>2016</v>
      </c>
    </row>
    <row r="9185" spans="19:23" x14ac:dyDescent="0.2">
      <c r="S9185" s="28" t="s">
        <v>136</v>
      </c>
      <c r="T9185" s="5">
        <v>2016</v>
      </c>
      <c r="U9185" s="233">
        <v>42421</v>
      </c>
      <c r="V9185" s="233" t="str">
        <f t="shared" si="291"/>
        <v>0221</v>
      </c>
      <c r="W9185" s="4">
        <f t="shared" si="292"/>
        <v>2016</v>
      </c>
    </row>
    <row r="9186" spans="19:23" x14ac:dyDescent="0.2">
      <c r="S9186" s="28" t="s">
        <v>137</v>
      </c>
      <c r="T9186" s="5">
        <v>2016</v>
      </c>
      <c r="U9186" s="233">
        <v>42422</v>
      </c>
      <c r="V9186" s="233" t="str">
        <f t="shared" si="291"/>
        <v>0222</v>
      </c>
      <c r="W9186" s="4">
        <f t="shared" si="292"/>
        <v>2016</v>
      </c>
    </row>
    <row r="9187" spans="19:23" x14ac:dyDescent="0.2">
      <c r="S9187" s="28" t="s">
        <v>138</v>
      </c>
      <c r="T9187" s="5">
        <v>2016</v>
      </c>
      <c r="U9187" s="233">
        <v>42423</v>
      </c>
      <c r="V9187" s="233" t="str">
        <f t="shared" si="291"/>
        <v>0223</v>
      </c>
      <c r="W9187" s="4">
        <f t="shared" si="292"/>
        <v>2016</v>
      </c>
    </row>
    <row r="9188" spans="19:23" x14ac:dyDescent="0.2">
      <c r="S9188" s="28" t="s">
        <v>139</v>
      </c>
      <c r="T9188" s="5">
        <v>2016</v>
      </c>
      <c r="U9188" s="233">
        <v>42424</v>
      </c>
      <c r="V9188" s="233" t="str">
        <f t="shared" si="291"/>
        <v>0224</v>
      </c>
      <c r="W9188" s="4">
        <f t="shared" si="292"/>
        <v>2016</v>
      </c>
    </row>
    <row r="9189" spans="19:23" x14ac:dyDescent="0.2">
      <c r="S9189" s="28" t="s">
        <v>140</v>
      </c>
      <c r="T9189" s="5">
        <v>2016</v>
      </c>
      <c r="U9189" s="233">
        <v>42425</v>
      </c>
      <c r="V9189" s="233" t="str">
        <f t="shared" si="291"/>
        <v>0225</v>
      </c>
      <c r="W9189" s="4">
        <f t="shared" si="292"/>
        <v>2016</v>
      </c>
    </row>
    <row r="9190" spans="19:23" x14ac:dyDescent="0.2">
      <c r="S9190" s="28" t="s">
        <v>141</v>
      </c>
      <c r="T9190" s="5">
        <v>2016</v>
      </c>
      <c r="U9190" s="233">
        <v>42426</v>
      </c>
      <c r="V9190" s="233" t="str">
        <f t="shared" si="291"/>
        <v>0226</v>
      </c>
      <c r="W9190" s="4">
        <f t="shared" si="292"/>
        <v>2016</v>
      </c>
    </row>
    <row r="9191" spans="19:23" x14ac:dyDescent="0.2">
      <c r="S9191" s="28" t="s">
        <v>142</v>
      </c>
      <c r="T9191" s="5">
        <v>2016</v>
      </c>
      <c r="U9191" s="233">
        <v>42427</v>
      </c>
      <c r="V9191" s="233" t="str">
        <f t="shared" si="291"/>
        <v>0227</v>
      </c>
      <c r="W9191" s="4">
        <f t="shared" si="292"/>
        <v>2016</v>
      </c>
    </row>
    <row r="9192" spans="19:23" x14ac:dyDescent="0.2">
      <c r="S9192" s="28" t="s">
        <v>143</v>
      </c>
      <c r="T9192" s="5">
        <v>2016</v>
      </c>
      <c r="U9192" s="233">
        <v>42428</v>
      </c>
      <c r="V9192" s="233" t="str">
        <f t="shared" si="291"/>
        <v>0228</v>
      </c>
      <c r="W9192" s="4">
        <f t="shared" si="292"/>
        <v>2016</v>
      </c>
    </row>
    <row r="9193" spans="19:23" x14ac:dyDescent="0.2">
      <c r="S9193" s="28" t="s">
        <v>451</v>
      </c>
      <c r="T9193" s="5">
        <v>2016</v>
      </c>
      <c r="U9193" s="233">
        <v>42429</v>
      </c>
      <c r="V9193" s="233" t="str">
        <f t="shared" si="291"/>
        <v>0229</v>
      </c>
      <c r="W9193" s="4">
        <f t="shared" si="292"/>
        <v>2016</v>
      </c>
    </row>
    <row r="9194" spans="19:23" x14ac:dyDescent="0.2">
      <c r="S9194" s="28" t="s">
        <v>144</v>
      </c>
      <c r="T9194" s="5">
        <v>2016</v>
      </c>
      <c r="U9194" s="233">
        <v>42430</v>
      </c>
      <c r="V9194" s="233" t="str">
        <f t="shared" si="291"/>
        <v>0301</v>
      </c>
      <c r="W9194" s="4">
        <f t="shared" si="292"/>
        <v>2016</v>
      </c>
    </row>
    <row r="9195" spans="19:23" x14ac:dyDescent="0.2">
      <c r="S9195" s="28" t="s">
        <v>145</v>
      </c>
      <c r="T9195" s="5">
        <v>2016</v>
      </c>
      <c r="U9195" s="233">
        <v>42431</v>
      </c>
      <c r="V9195" s="233" t="str">
        <f t="shared" si="291"/>
        <v>0302</v>
      </c>
      <c r="W9195" s="4">
        <f t="shared" si="292"/>
        <v>2016</v>
      </c>
    </row>
    <row r="9196" spans="19:23" x14ac:dyDescent="0.2">
      <c r="S9196" s="28" t="s">
        <v>146</v>
      </c>
      <c r="T9196" s="5">
        <v>2016</v>
      </c>
      <c r="U9196" s="233">
        <v>42432</v>
      </c>
      <c r="V9196" s="233" t="str">
        <f t="shared" si="291"/>
        <v>0303</v>
      </c>
      <c r="W9196" s="4">
        <f t="shared" si="292"/>
        <v>2016</v>
      </c>
    </row>
    <row r="9197" spans="19:23" x14ac:dyDescent="0.2">
      <c r="S9197" s="28" t="s">
        <v>147</v>
      </c>
      <c r="T9197" s="5">
        <v>2016</v>
      </c>
      <c r="U9197" s="233">
        <v>42433</v>
      </c>
      <c r="V9197" s="233" t="str">
        <f t="shared" si="291"/>
        <v>0304</v>
      </c>
      <c r="W9197" s="4">
        <f t="shared" si="292"/>
        <v>2016</v>
      </c>
    </row>
    <row r="9198" spans="19:23" x14ac:dyDescent="0.2">
      <c r="S9198" s="28" t="s">
        <v>148</v>
      </c>
      <c r="T9198" s="5">
        <v>2016</v>
      </c>
      <c r="U9198" s="233">
        <v>42434</v>
      </c>
      <c r="V9198" s="233" t="str">
        <f t="shared" si="291"/>
        <v>0305</v>
      </c>
      <c r="W9198" s="4">
        <f t="shared" si="292"/>
        <v>2016</v>
      </c>
    </row>
    <row r="9199" spans="19:23" x14ac:dyDescent="0.2">
      <c r="S9199" s="28" t="s">
        <v>149</v>
      </c>
      <c r="T9199" s="5">
        <v>2016</v>
      </c>
      <c r="U9199" s="233">
        <v>42435</v>
      </c>
      <c r="V9199" s="233" t="str">
        <f t="shared" si="291"/>
        <v>0306</v>
      </c>
      <c r="W9199" s="4">
        <f t="shared" si="292"/>
        <v>2016</v>
      </c>
    </row>
    <row r="9200" spans="19:23" x14ac:dyDescent="0.2">
      <c r="S9200" s="28" t="s">
        <v>150</v>
      </c>
      <c r="T9200" s="5">
        <v>2016</v>
      </c>
      <c r="U9200" s="233">
        <v>42436</v>
      </c>
      <c r="V9200" s="233" t="str">
        <f t="shared" si="291"/>
        <v>0307</v>
      </c>
      <c r="W9200" s="4">
        <f t="shared" si="292"/>
        <v>2016</v>
      </c>
    </row>
    <row r="9201" spans="19:23" x14ac:dyDescent="0.2">
      <c r="S9201" s="28" t="s">
        <v>151</v>
      </c>
      <c r="T9201" s="5">
        <v>2016</v>
      </c>
      <c r="U9201" s="233">
        <v>42437</v>
      </c>
      <c r="V9201" s="233" t="str">
        <f t="shared" si="291"/>
        <v>0308</v>
      </c>
      <c r="W9201" s="4">
        <f t="shared" si="292"/>
        <v>2016</v>
      </c>
    </row>
    <row r="9202" spans="19:23" x14ac:dyDescent="0.2">
      <c r="S9202" s="28" t="s">
        <v>152</v>
      </c>
      <c r="T9202" s="5">
        <v>2016</v>
      </c>
      <c r="U9202" s="233">
        <v>42438</v>
      </c>
      <c r="V9202" s="233" t="str">
        <f t="shared" si="291"/>
        <v>0309</v>
      </c>
      <c r="W9202" s="4">
        <f t="shared" si="292"/>
        <v>2016</v>
      </c>
    </row>
    <row r="9203" spans="19:23" x14ac:dyDescent="0.2">
      <c r="S9203" s="28" t="s">
        <v>153</v>
      </c>
      <c r="T9203" s="5">
        <v>2016</v>
      </c>
      <c r="U9203" s="233">
        <v>42439</v>
      </c>
      <c r="V9203" s="233" t="str">
        <f t="shared" si="291"/>
        <v>0310</v>
      </c>
      <c r="W9203" s="4">
        <f t="shared" si="292"/>
        <v>2016</v>
      </c>
    </row>
    <row r="9204" spans="19:23" x14ac:dyDescent="0.2">
      <c r="S9204" s="28" t="s">
        <v>154</v>
      </c>
      <c r="T9204" s="5">
        <v>2016</v>
      </c>
      <c r="U9204" s="233">
        <v>42440</v>
      </c>
      <c r="V9204" s="233" t="str">
        <f t="shared" si="291"/>
        <v>0311</v>
      </c>
      <c r="W9204" s="4">
        <f t="shared" si="292"/>
        <v>2016</v>
      </c>
    </row>
    <row r="9205" spans="19:23" x14ac:dyDescent="0.2">
      <c r="S9205" s="28" t="s">
        <v>155</v>
      </c>
      <c r="T9205" s="5">
        <v>2016</v>
      </c>
      <c r="U9205" s="233">
        <v>42441</v>
      </c>
      <c r="V9205" s="233" t="str">
        <f t="shared" si="291"/>
        <v>0312</v>
      </c>
      <c r="W9205" s="4">
        <f t="shared" si="292"/>
        <v>2016</v>
      </c>
    </row>
    <row r="9206" spans="19:23" x14ac:dyDescent="0.2">
      <c r="S9206" s="28" t="s">
        <v>156</v>
      </c>
      <c r="T9206" s="5">
        <v>2016</v>
      </c>
      <c r="U9206" s="233">
        <v>42442</v>
      </c>
      <c r="V9206" s="233" t="str">
        <f t="shared" si="291"/>
        <v>0313</v>
      </c>
      <c r="W9206" s="4">
        <f t="shared" si="292"/>
        <v>2016</v>
      </c>
    </row>
    <row r="9207" spans="19:23" x14ac:dyDescent="0.2">
      <c r="S9207" s="28" t="s">
        <v>157</v>
      </c>
      <c r="T9207" s="5">
        <v>2016</v>
      </c>
      <c r="U9207" s="233">
        <v>42443</v>
      </c>
      <c r="V9207" s="233" t="str">
        <f t="shared" si="291"/>
        <v>0314</v>
      </c>
      <c r="W9207" s="4">
        <f t="shared" si="292"/>
        <v>2016</v>
      </c>
    </row>
    <row r="9208" spans="19:23" x14ac:dyDescent="0.2">
      <c r="S9208" s="28" t="s">
        <v>158</v>
      </c>
      <c r="T9208" s="5">
        <v>2016</v>
      </c>
      <c r="U9208" s="233">
        <v>42444</v>
      </c>
      <c r="V9208" s="233" t="str">
        <f t="shared" si="291"/>
        <v>0315</v>
      </c>
      <c r="W9208" s="4">
        <f t="shared" si="292"/>
        <v>2016</v>
      </c>
    </row>
    <row r="9209" spans="19:23" x14ac:dyDescent="0.2">
      <c r="S9209" s="28" t="s">
        <v>159</v>
      </c>
      <c r="T9209" s="5">
        <v>2016</v>
      </c>
      <c r="U9209" s="233">
        <v>42445</v>
      </c>
      <c r="V9209" s="233" t="str">
        <f t="shared" si="291"/>
        <v>0316</v>
      </c>
      <c r="W9209" s="4">
        <f t="shared" si="292"/>
        <v>2016</v>
      </c>
    </row>
    <row r="9210" spans="19:23" x14ac:dyDescent="0.2">
      <c r="S9210" s="28" t="s">
        <v>160</v>
      </c>
      <c r="T9210" s="5">
        <v>2016</v>
      </c>
      <c r="U9210" s="233">
        <v>42446</v>
      </c>
      <c r="V9210" s="233" t="str">
        <f t="shared" si="291"/>
        <v>0317</v>
      </c>
      <c r="W9210" s="4">
        <f t="shared" si="292"/>
        <v>2016</v>
      </c>
    </row>
    <row r="9211" spans="19:23" x14ac:dyDescent="0.2">
      <c r="S9211" s="28" t="s">
        <v>161</v>
      </c>
      <c r="T9211" s="5">
        <v>2016</v>
      </c>
      <c r="U9211" s="233">
        <v>42447</v>
      </c>
      <c r="V9211" s="233" t="str">
        <f t="shared" si="291"/>
        <v>0318</v>
      </c>
      <c r="W9211" s="4">
        <f t="shared" si="292"/>
        <v>2016</v>
      </c>
    </row>
    <row r="9212" spans="19:23" x14ac:dyDescent="0.2">
      <c r="S9212" s="28" t="s">
        <v>162</v>
      </c>
      <c r="T9212" s="5">
        <v>2016</v>
      </c>
      <c r="U9212" s="233">
        <v>42448</v>
      </c>
      <c r="V9212" s="233" t="str">
        <f t="shared" si="291"/>
        <v>0319</v>
      </c>
      <c r="W9212" s="4">
        <f t="shared" si="292"/>
        <v>2016</v>
      </c>
    </row>
    <row r="9213" spans="19:23" x14ac:dyDescent="0.2">
      <c r="S9213" s="28" t="s">
        <v>163</v>
      </c>
      <c r="T9213" s="5">
        <v>2016</v>
      </c>
      <c r="U9213" s="233">
        <v>42449</v>
      </c>
      <c r="V9213" s="233" t="str">
        <f t="shared" si="291"/>
        <v>0320</v>
      </c>
      <c r="W9213" s="4">
        <f t="shared" si="292"/>
        <v>2016</v>
      </c>
    </row>
    <row r="9214" spans="19:23" x14ac:dyDescent="0.2">
      <c r="S9214" s="28" t="s">
        <v>164</v>
      </c>
      <c r="T9214" s="5">
        <v>2016</v>
      </c>
      <c r="U9214" s="233">
        <v>42450</v>
      </c>
      <c r="V9214" s="233" t="str">
        <f t="shared" si="291"/>
        <v>0321</v>
      </c>
      <c r="W9214" s="4">
        <f t="shared" si="292"/>
        <v>2016</v>
      </c>
    </row>
    <row r="9215" spans="19:23" x14ac:dyDescent="0.2">
      <c r="S9215" s="28" t="s">
        <v>165</v>
      </c>
      <c r="T9215" s="5">
        <v>2016</v>
      </c>
      <c r="U9215" s="233">
        <v>42451</v>
      </c>
      <c r="V9215" s="233" t="str">
        <f t="shared" si="291"/>
        <v>0322</v>
      </c>
      <c r="W9215" s="4">
        <f t="shared" si="292"/>
        <v>2016</v>
      </c>
    </row>
    <row r="9216" spans="19:23" x14ac:dyDescent="0.2">
      <c r="S9216" s="28" t="s">
        <v>166</v>
      </c>
      <c r="T9216" s="5">
        <v>2016</v>
      </c>
      <c r="U9216" s="233">
        <v>42452</v>
      </c>
      <c r="V9216" s="233" t="str">
        <f t="shared" si="291"/>
        <v>0323</v>
      </c>
      <c r="W9216" s="4">
        <f t="shared" si="292"/>
        <v>2016</v>
      </c>
    </row>
    <row r="9217" spans="19:23" x14ac:dyDescent="0.2">
      <c r="S9217" s="28" t="s">
        <v>167</v>
      </c>
      <c r="T9217" s="5">
        <v>2016</v>
      </c>
      <c r="U9217" s="233">
        <v>42453</v>
      </c>
      <c r="V9217" s="233" t="str">
        <f t="shared" si="291"/>
        <v>0324</v>
      </c>
      <c r="W9217" s="4">
        <f t="shared" si="292"/>
        <v>2016</v>
      </c>
    </row>
    <row r="9218" spans="19:23" x14ac:dyDescent="0.2">
      <c r="S9218" s="28" t="s">
        <v>168</v>
      </c>
      <c r="T9218" s="5">
        <v>2016</v>
      </c>
      <c r="U9218" s="233">
        <v>42454</v>
      </c>
      <c r="V9218" s="233" t="str">
        <f t="shared" si="291"/>
        <v>0325</v>
      </c>
      <c r="W9218" s="4">
        <f t="shared" si="292"/>
        <v>2016</v>
      </c>
    </row>
    <row r="9219" spans="19:23" x14ac:dyDescent="0.2">
      <c r="S9219" s="28" t="s">
        <v>169</v>
      </c>
      <c r="T9219" s="5">
        <v>2016</v>
      </c>
      <c r="U9219" s="233">
        <v>42455</v>
      </c>
      <c r="V9219" s="233" t="str">
        <f t="shared" si="291"/>
        <v>0326</v>
      </c>
      <c r="W9219" s="4">
        <f t="shared" si="292"/>
        <v>2016</v>
      </c>
    </row>
    <row r="9220" spans="19:23" x14ac:dyDescent="0.2">
      <c r="S9220" s="28" t="s">
        <v>170</v>
      </c>
      <c r="T9220" s="5">
        <v>2016</v>
      </c>
      <c r="U9220" s="233">
        <v>42456</v>
      </c>
      <c r="V9220" s="233" t="str">
        <f t="shared" ref="V9220:V9283" si="293">TEXT(MONTH(U9220),"00") &amp;TEXT(DAY(U9220),"00")</f>
        <v>0327</v>
      </c>
      <c r="W9220" s="4">
        <f t="shared" ref="W9220:W9283" si="294">YEAR(U9220)</f>
        <v>2016</v>
      </c>
    </row>
    <row r="9221" spans="19:23" x14ac:dyDescent="0.2">
      <c r="S9221" s="28" t="s">
        <v>171</v>
      </c>
      <c r="T9221" s="5">
        <v>2016</v>
      </c>
      <c r="U9221" s="233">
        <v>42457</v>
      </c>
      <c r="V9221" s="233" t="str">
        <f t="shared" si="293"/>
        <v>0328</v>
      </c>
      <c r="W9221" s="4">
        <f t="shared" si="294"/>
        <v>2016</v>
      </c>
    </row>
    <row r="9222" spans="19:23" x14ac:dyDescent="0.2">
      <c r="S9222" s="28" t="s">
        <v>172</v>
      </c>
      <c r="T9222" s="5">
        <v>2016</v>
      </c>
      <c r="U9222" s="233">
        <v>42458</v>
      </c>
      <c r="V9222" s="233" t="str">
        <f t="shared" si="293"/>
        <v>0329</v>
      </c>
      <c r="W9222" s="4">
        <f t="shared" si="294"/>
        <v>2016</v>
      </c>
    </row>
    <row r="9223" spans="19:23" x14ac:dyDescent="0.2">
      <c r="S9223" s="28" t="s">
        <v>173</v>
      </c>
      <c r="T9223" s="5">
        <v>2016</v>
      </c>
      <c r="U9223" s="233">
        <v>42459</v>
      </c>
      <c r="V9223" s="233" t="str">
        <f t="shared" si="293"/>
        <v>0330</v>
      </c>
      <c r="W9223" s="4">
        <f t="shared" si="294"/>
        <v>2016</v>
      </c>
    </row>
    <row r="9224" spans="19:23" x14ac:dyDescent="0.2">
      <c r="S9224" s="28" t="s">
        <v>174</v>
      </c>
      <c r="T9224" s="5">
        <v>2016</v>
      </c>
      <c r="U9224" s="233">
        <v>42460</v>
      </c>
      <c r="V9224" s="233" t="str">
        <f t="shared" si="293"/>
        <v>0331</v>
      </c>
      <c r="W9224" s="4">
        <f t="shared" si="294"/>
        <v>2016</v>
      </c>
    </row>
    <row r="9225" spans="19:23" x14ac:dyDescent="0.2">
      <c r="S9225" s="28" t="s">
        <v>175</v>
      </c>
      <c r="T9225" s="5">
        <v>2016</v>
      </c>
      <c r="U9225" s="233">
        <v>42461</v>
      </c>
      <c r="V9225" s="233" t="str">
        <f t="shared" si="293"/>
        <v>0401</v>
      </c>
      <c r="W9225" s="4">
        <f t="shared" si="294"/>
        <v>2016</v>
      </c>
    </row>
    <row r="9226" spans="19:23" x14ac:dyDescent="0.2">
      <c r="S9226" s="28" t="s">
        <v>176</v>
      </c>
      <c r="T9226" s="5">
        <v>2016</v>
      </c>
      <c r="U9226" s="233">
        <v>42462</v>
      </c>
      <c r="V9226" s="233" t="str">
        <f t="shared" si="293"/>
        <v>0402</v>
      </c>
      <c r="W9226" s="4">
        <f t="shared" si="294"/>
        <v>2016</v>
      </c>
    </row>
    <row r="9227" spans="19:23" x14ac:dyDescent="0.2">
      <c r="S9227" s="28" t="s">
        <v>177</v>
      </c>
      <c r="T9227" s="5">
        <v>2016</v>
      </c>
      <c r="U9227" s="233">
        <v>42463</v>
      </c>
      <c r="V9227" s="233" t="str">
        <f t="shared" si="293"/>
        <v>0403</v>
      </c>
      <c r="W9227" s="4">
        <f t="shared" si="294"/>
        <v>2016</v>
      </c>
    </row>
    <row r="9228" spans="19:23" x14ac:dyDescent="0.2">
      <c r="S9228" s="28" t="s">
        <v>178</v>
      </c>
      <c r="T9228" s="5">
        <v>2016</v>
      </c>
      <c r="U9228" s="233">
        <v>42464</v>
      </c>
      <c r="V9228" s="233" t="str">
        <f t="shared" si="293"/>
        <v>0404</v>
      </c>
      <c r="W9228" s="4">
        <f t="shared" si="294"/>
        <v>2016</v>
      </c>
    </row>
    <row r="9229" spans="19:23" x14ac:dyDescent="0.2">
      <c r="S9229" s="28" t="s">
        <v>179</v>
      </c>
      <c r="T9229" s="5">
        <v>2016</v>
      </c>
      <c r="U9229" s="233">
        <v>42465</v>
      </c>
      <c r="V9229" s="233" t="str">
        <f t="shared" si="293"/>
        <v>0405</v>
      </c>
      <c r="W9229" s="4">
        <f t="shared" si="294"/>
        <v>2016</v>
      </c>
    </row>
    <row r="9230" spans="19:23" x14ac:dyDescent="0.2">
      <c r="S9230" s="28" t="s">
        <v>180</v>
      </c>
      <c r="T9230" s="5">
        <v>2016</v>
      </c>
      <c r="U9230" s="233">
        <v>42466</v>
      </c>
      <c r="V9230" s="233" t="str">
        <f t="shared" si="293"/>
        <v>0406</v>
      </c>
      <c r="W9230" s="4">
        <f t="shared" si="294"/>
        <v>2016</v>
      </c>
    </row>
    <row r="9231" spans="19:23" x14ac:dyDescent="0.2">
      <c r="S9231" s="28" t="s">
        <v>181</v>
      </c>
      <c r="T9231" s="5">
        <v>2016</v>
      </c>
      <c r="U9231" s="233">
        <v>42467</v>
      </c>
      <c r="V9231" s="233" t="str">
        <f t="shared" si="293"/>
        <v>0407</v>
      </c>
      <c r="W9231" s="4">
        <f t="shared" si="294"/>
        <v>2016</v>
      </c>
    </row>
    <row r="9232" spans="19:23" x14ac:dyDescent="0.2">
      <c r="S9232" s="28" t="s">
        <v>182</v>
      </c>
      <c r="T9232" s="5">
        <v>2016</v>
      </c>
      <c r="U9232" s="233">
        <v>42468</v>
      </c>
      <c r="V9232" s="233" t="str">
        <f t="shared" si="293"/>
        <v>0408</v>
      </c>
      <c r="W9232" s="4">
        <f t="shared" si="294"/>
        <v>2016</v>
      </c>
    </row>
    <row r="9233" spans="19:23" x14ac:dyDescent="0.2">
      <c r="S9233" s="28" t="s">
        <v>183</v>
      </c>
      <c r="T9233" s="5">
        <v>2016</v>
      </c>
      <c r="U9233" s="233">
        <v>42469</v>
      </c>
      <c r="V9233" s="233" t="str">
        <f t="shared" si="293"/>
        <v>0409</v>
      </c>
      <c r="W9233" s="4">
        <f t="shared" si="294"/>
        <v>2016</v>
      </c>
    </row>
    <row r="9234" spans="19:23" x14ac:dyDescent="0.2">
      <c r="S9234" s="28" t="s">
        <v>184</v>
      </c>
      <c r="T9234" s="5">
        <v>2016</v>
      </c>
      <c r="U9234" s="233">
        <v>42470</v>
      </c>
      <c r="V9234" s="233" t="str">
        <f t="shared" si="293"/>
        <v>0410</v>
      </c>
      <c r="W9234" s="4">
        <f t="shared" si="294"/>
        <v>2016</v>
      </c>
    </row>
    <row r="9235" spans="19:23" x14ac:dyDescent="0.2">
      <c r="S9235" s="28" t="s">
        <v>185</v>
      </c>
      <c r="T9235" s="5">
        <v>2016</v>
      </c>
      <c r="U9235" s="233">
        <v>42471</v>
      </c>
      <c r="V9235" s="233" t="str">
        <f t="shared" si="293"/>
        <v>0411</v>
      </c>
      <c r="W9235" s="4">
        <f t="shared" si="294"/>
        <v>2016</v>
      </c>
    </row>
    <row r="9236" spans="19:23" x14ac:dyDescent="0.2">
      <c r="S9236" s="28" t="s">
        <v>186</v>
      </c>
      <c r="T9236" s="5">
        <v>2016</v>
      </c>
      <c r="U9236" s="233">
        <v>42472</v>
      </c>
      <c r="V9236" s="233" t="str">
        <f t="shared" si="293"/>
        <v>0412</v>
      </c>
      <c r="W9236" s="4">
        <f t="shared" si="294"/>
        <v>2016</v>
      </c>
    </row>
    <row r="9237" spans="19:23" x14ac:dyDescent="0.2">
      <c r="S9237" s="28" t="s">
        <v>187</v>
      </c>
      <c r="T9237" s="5">
        <v>2016</v>
      </c>
      <c r="U9237" s="233">
        <v>42473</v>
      </c>
      <c r="V9237" s="233" t="str">
        <f t="shared" si="293"/>
        <v>0413</v>
      </c>
      <c r="W9237" s="4">
        <f t="shared" si="294"/>
        <v>2016</v>
      </c>
    </row>
    <row r="9238" spans="19:23" x14ac:dyDescent="0.2">
      <c r="S9238" s="28" t="s">
        <v>188</v>
      </c>
      <c r="T9238" s="5">
        <v>2016</v>
      </c>
      <c r="U9238" s="233">
        <v>42474</v>
      </c>
      <c r="V9238" s="233" t="str">
        <f t="shared" si="293"/>
        <v>0414</v>
      </c>
      <c r="W9238" s="4">
        <f t="shared" si="294"/>
        <v>2016</v>
      </c>
    </row>
    <row r="9239" spans="19:23" x14ac:dyDescent="0.2">
      <c r="S9239" s="28" t="s">
        <v>189</v>
      </c>
      <c r="T9239" s="5">
        <v>2016</v>
      </c>
      <c r="U9239" s="233">
        <v>42475</v>
      </c>
      <c r="V9239" s="233" t="str">
        <f t="shared" si="293"/>
        <v>0415</v>
      </c>
      <c r="W9239" s="4">
        <f t="shared" si="294"/>
        <v>2016</v>
      </c>
    </row>
    <row r="9240" spans="19:23" x14ac:dyDescent="0.2">
      <c r="S9240" s="28" t="s">
        <v>190</v>
      </c>
      <c r="T9240" s="5">
        <v>2016</v>
      </c>
      <c r="U9240" s="233">
        <v>42476</v>
      </c>
      <c r="V9240" s="233" t="str">
        <f t="shared" si="293"/>
        <v>0416</v>
      </c>
      <c r="W9240" s="4">
        <f t="shared" si="294"/>
        <v>2016</v>
      </c>
    </row>
    <row r="9241" spans="19:23" x14ac:dyDescent="0.2">
      <c r="S9241" s="28" t="s">
        <v>191</v>
      </c>
      <c r="T9241" s="5">
        <v>2016</v>
      </c>
      <c r="U9241" s="233">
        <v>42477</v>
      </c>
      <c r="V9241" s="233" t="str">
        <f t="shared" si="293"/>
        <v>0417</v>
      </c>
      <c r="W9241" s="4">
        <f t="shared" si="294"/>
        <v>2016</v>
      </c>
    </row>
    <row r="9242" spans="19:23" x14ac:dyDescent="0.2">
      <c r="S9242" s="28" t="s">
        <v>192</v>
      </c>
      <c r="T9242" s="5">
        <v>2016</v>
      </c>
      <c r="U9242" s="233">
        <v>42478</v>
      </c>
      <c r="V9242" s="233" t="str">
        <f t="shared" si="293"/>
        <v>0418</v>
      </c>
      <c r="W9242" s="4">
        <f t="shared" si="294"/>
        <v>2016</v>
      </c>
    </row>
    <row r="9243" spans="19:23" x14ac:dyDescent="0.2">
      <c r="S9243" s="28" t="s">
        <v>193</v>
      </c>
      <c r="T9243" s="5">
        <v>2016</v>
      </c>
      <c r="U9243" s="233">
        <v>42479</v>
      </c>
      <c r="V9243" s="233" t="str">
        <f t="shared" si="293"/>
        <v>0419</v>
      </c>
      <c r="W9243" s="4">
        <f t="shared" si="294"/>
        <v>2016</v>
      </c>
    </row>
    <row r="9244" spans="19:23" x14ac:dyDescent="0.2">
      <c r="S9244" s="28" t="s">
        <v>194</v>
      </c>
      <c r="T9244" s="5">
        <v>2016</v>
      </c>
      <c r="U9244" s="233">
        <v>42480</v>
      </c>
      <c r="V9244" s="233" t="str">
        <f t="shared" si="293"/>
        <v>0420</v>
      </c>
      <c r="W9244" s="4">
        <f t="shared" si="294"/>
        <v>2016</v>
      </c>
    </row>
    <row r="9245" spans="19:23" x14ac:dyDescent="0.2">
      <c r="S9245" s="28" t="s">
        <v>195</v>
      </c>
      <c r="T9245" s="5">
        <v>2016</v>
      </c>
      <c r="U9245" s="233">
        <v>42481</v>
      </c>
      <c r="V9245" s="233" t="str">
        <f t="shared" si="293"/>
        <v>0421</v>
      </c>
      <c r="W9245" s="4">
        <f t="shared" si="294"/>
        <v>2016</v>
      </c>
    </row>
    <row r="9246" spans="19:23" x14ac:dyDescent="0.2">
      <c r="S9246" s="28" t="s">
        <v>196</v>
      </c>
      <c r="T9246" s="5">
        <v>2016</v>
      </c>
      <c r="U9246" s="233">
        <v>42482</v>
      </c>
      <c r="V9246" s="233" t="str">
        <f t="shared" si="293"/>
        <v>0422</v>
      </c>
      <c r="W9246" s="4">
        <f t="shared" si="294"/>
        <v>2016</v>
      </c>
    </row>
    <row r="9247" spans="19:23" x14ac:dyDescent="0.2">
      <c r="S9247" s="28" t="s">
        <v>197</v>
      </c>
      <c r="T9247" s="5">
        <v>2016</v>
      </c>
      <c r="U9247" s="233">
        <v>42483</v>
      </c>
      <c r="V9247" s="233" t="str">
        <f t="shared" si="293"/>
        <v>0423</v>
      </c>
      <c r="W9247" s="4">
        <f t="shared" si="294"/>
        <v>2016</v>
      </c>
    </row>
    <row r="9248" spans="19:23" x14ac:dyDescent="0.2">
      <c r="S9248" s="28" t="s">
        <v>198</v>
      </c>
      <c r="T9248" s="5">
        <v>2016</v>
      </c>
      <c r="U9248" s="233">
        <v>42484</v>
      </c>
      <c r="V9248" s="233" t="str">
        <f t="shared" si="293"/>
        <v>0424</v>
      </c>
      <c r="W9248" s="4">
        <f t="shared" si="294"/>
        <v>2016</v>
      </c>
    </row>
    <row r="9249" spans="19:23" x14ac:dyDescent="0.2">
      <c r="S9249" s="28" t="s">
        <v>199</v>
      </c>
      <c r="T9249" s="5">
        <v>2016</v>
      </c>
      <c r="U9249" s="233">
        <v>42485</v>
      </c>
      <c r="V9249" s="233" t="str">
        <f t="shared" si="293"/>
        <v>0425</v>
      </c>
      <c r="W9249" s="4">
        <f t="shared" si="294"/>
        <v>2016</v>
      </c>
    </row>
    <row r="9250" spans="19:23" x14ac:dyDescent="0.2">
      <c r="S9250" s="28" t="s">
        <v>200</v>
      </c>
      <c r="T9250" s="5">
        <v>2016</v>
      </c>
      <c r="U9250" s="233">
        <v>42486</v>
      </c>
      <c r="V9250" s="233" t="str">
        <f t="shared" si="293"/>
        <v>0426</v>
      </c>
      <c r="W9250" s="4">
        <f t="shared" si="294"/>
        <v>2016</v>
      </c>
    </row>
    <row r="9251" spans="19:23" x14ac:dyDescent="0.2">
      <c r="S9251" s="28" t="s">
        <v>201</v>
      </c>
      <c r="T9251" s="5">
        <v>2016</v>
      </c>
      <c r="U9251" s="233">
        <v>42487</v>
      </c>
      <c r="V9251" s="233" t="str">
        <f t="shared" si="293"/>
        <v>0427</v>
      </c>
      <c r="W9251" s="4">
        <f t="shared" si="294"/>
        <v>2016</v>
      </c>
    </row>
    <row r="9252" spans="19:23" x14ac:dyDescent="0.2">
      <c r="S9252" s="28" t="s">
        <v>202</v>
      </c>
      <c r="T9252" s="5">
        <v>2016</v>
      </c>
      <c r="U9252" s="233">
        <v>42488</v>
      </c>
      <c r="V9252" s="233" t="str">
        <f t="shared" si="293"/>
        <v>0428</v>
      </c>
      <c r="W9252" s="4">
        <f t="shared" si="294"/>
        <v>2016</v>
      </c>
    </row>
    <row r="9253" spans="19:23" x14ac:dyDescent="0.2">
      <c r="S9253" s="28" t="s">
        <v>203</v>
      </c>
      <c r="T9253" s="5">
        <v>2016</v>
      </c>
      <c r="U9253" s="233">
        <v>42489</v>
      </c>
      <c r="V9253" s="233" t="str">
        <f t="shared" si="293"/>
        <v>0429</v>
      </c>
      <c r="W9253" s="4">
        <f t="shared" si="294"/>
        <v>2016</v>
      </c>
    </row>
    <row r="9254" spans="19:23" x14ac:dyDescent="0.2">
      <c r="S9254" s="28" t="s">
        <v>204</v>
      </c>
      <c r="T9254" s="5">
        <v>2016</v>
      </c>
      <c r="U9254" s="233">
        <v>42490</v>
      </c>
      <c r="V9254" s="233" t="str">
        <f t="shared" si="293"/>
        <v>0430</v>
      </c>
      <c r="W9254" s="4">
        <f t="shared" si="294"/>
        <v>2016</v>
      </c>
    </row>
    <row r="9255" spans="19:23" x14ac:dyDescent="0.2">
      <c r="S9255" s="28" t="s">
        <v>205</v>
      </c>
      <c r="T9255" s="5">
        <v>2016</v>
      </c>
      <c r="U9255" s="233">
        <v>42491</v>
      </c>
      <c r="V9255" s="233" t="str">
        <f t="shared" si="293"/>
        <v>0501</v>
      </c>
      <c r="W9255" s="4">
        <f t="shared" si="294"/>
        <v>2016</v>
      </c>
    </row>
    <row r="9256" spans="19:23" x14ac:dyDescent="0.2">
      <c r="S9256" s="28" t="s">
        <v>206</v>
      </c>
      <c r="T9256" s="5">
        <v>2016</v>
      </c>
      <c r="U9256" s="233">
        <v>42492</v>
      </c>
      <c r="V9256" s="233" t="str">
        <f t="shared" si="293"/>
        <v>0502</v>
      </c>
      <c r="W9256" s="4">
        <f t="shared" si="294"/>
        <v>2016</v>
      </c>
    </row>
    <row r="9257" spans="19:23" x14ac:dyDescent="0.2">
      <c r="S9257" s="28" t="s">
        <v>207</v>
      </c>
      <c r="T9257" s="5">
        <v>2016</v>
      </c>
      <c r="U9257" s="233">
        <v>42493</v>
      </c>
      <c r="V9257" s="233" t="str">
        <f t="shared" si="293"/>
        <v>0503</v>
      </c>
      <c r="W9257" s="4">
        <f t="shared" si="294"/>
        <v>2016</v>
      </c>
    </row>
    <row r="9258" spans="19:23" x14ac:dyDescent="0.2">
      <c r="S9258" s="28" t="s">
        <v>208</v>
      </c>
      <c r="T9258" s="5">
        <v>2016</v>
      </c>
      <c r="U9258" s="233">
        <v>42494</v>
      </c>
      <c r="V9258" s="233" t="str">
        <f t="shared" si="293"/>
        <v>0504</v>
      </c>
      <c r="W9258" s="4">
        <f t="shared" si="294"/>
        <v>2016</v>
      </c>
    </row>
    <row r="9259" spans="19:23" x14ac:dyDescent="0.2">
      <c r="S9259" s="28" t="s">
        <v>209</v>
      </c>
      <c r="T9259" s="5">
        <v>2016</v>
      </c>
      <c r="U9259" s="233">
        <v>42495</v>
      </c>
      <c r="V9259" s="233" t="str">
        <f t="shared" si="293"/>
        <v>0505</v>
      </c>
      <c r="W9259" s="4">
        <f t="shared" si="294"/>
        <v>2016</v>
      </c>
    </row>
    <row r="9260" spans="19:23" x14ac:dyDescent="0.2">
      <c r="S9260" s="28" t="s">
        <v>210</v>
      </c>
      <c r="T9260" s="5">
        <v>2016</v>
      </c>
      <c r="U9260" s="233">
        <v>42496</v>
      </c>
      <c r="V9260" s="233" t="str">
        <f t="shared" si="293"/>
        <v>0506</v>
      </c>
      <c r="W9260" s="4">
        <f t="shared" si="294"/>
        <v>2016</v>
      </c>
    </row>
    <row r="9261" spans="19:23" x14ac:dyDescent="0.2">
      <c r="S9261" s="28" t="s">
        <v>211</v>
      </c>
      <c r="T9261" s="5">
        <v>2016</v>
      </c>
      <c r="U9261" s="233">
        <v>42497</v>
      </c>
      <c r="V9261" s="233" t="str">
        <f t="shared" si="293"/>
        <v>0507</v>
      </c>
      <c r="W9261" s="4">
        <f t="shared" si="294"/>
        <v>2016</v>
      </c>
    </row>
    <row r="9262" spans="19:23" x14ac:dyDescent="0.2">
      <c r="S9262" s="28" t="s">
        <v>212</v>
      </c>
      <c r="T9262" s="5">
        <v>2016</v>
      </c>
      <c r="U9262" s="233">
        <v>42498</v>
      </c>
      <c r="V9262" s="233" t="str">
        <f t="shared" si="293"/>
        <v>0508</v>
      </c>
      <c r="W9262" s="4">
        <f t="shared" si="294"/>
        <v>2016</v>
      </c>
    </row>
    <row r="9263" spans="19:23" x14ac:dyDescent="0.2">
      <c r="S9263" s="28" t="s">
        <v>213</v>
      </c>
      <c r="T9263" s="5">
        <v>2016</v>
      </c>
      <c r="U9263" s="233">
        <v>42499</v>
      </c>
      <c r="V9263" s="233" t="str">
        <f t="shared" si="293"/>
        <v>0509</v>
      </c>
      <c r="W9263" s="4">
        <f t="shared" si="294"/>
        <v>2016</v>
      </c>
    </row>
    <row r="9264" spans="19:23" x14ac:dyDescent="0.2">
      <c r="S9264" s="28" t="s">
        <v>214</v>
      </c>
      <c r="T9264" s="5">
        <v>2016</v>
      </c>
      <c r="U9264" s="233">
        <v>42500</v>
      </c>
      <c r="V9264" s="233" t="str">
        <f t="shared" si="293"/>
        <v>0510</v>
      </c>
      <c r="W9264" s="4">
        <f t="shared" si="294"/>
        <v>2016</v>
      </c>
    </row>
    <row r="9265" spans="19:23" x14ac:dyDescent="0.2">
      <c r="S9265" s="28" t="s">
        <v>215</v>
      </c>
      <c r="T9265" s="5">
        <v>2016</v>
      </c>
      <c r="U9265" s="233">
        <v>42501</v>
      </c>
      <c r="V9265" s="233" t="str">
        <f t="shared" si="293"/>
        <v>0511</v>
      </c>
      <c r="W9265" s="4">
        <f t="shared" si="294"/>
        <v>2016</v>
      </c>
    </row>
    <row r="9266" spans="19:23" x14ac:dyDescent="0.2">
      <c r="S9266" s="28" t="s">
        <v>216</v>
      </c>
      <c r="T9266" s="5">
        <v>2016</v>
      </c>
      <c r="U9266" s="233">
        <v>42502</v>
      </c>
      <c r="V9266" s="233" t="str">
        <f t="shared" si="293"/>
        <v>0512</v>
      </c>
      <c r="W9266" s="4">
        <f t="shared" si="294"/>
        <v>2016</v>
      </c>
    </row>
    <row r="9267" spans="19:23" x14ac:dyDescent="0.2">
      <c r="S9267" s="28" t="s">
        <v>217</v>
      </c>
      <c r="T9267" s="5">
        <v>2016</v>
      </c>
      <c r="U9267" s="233">
        <v>42503</v>
      </c>
      <c r="V9267" s="233" t="str">
        <f t="shared" si="293"/>
        <v>0513</v>
      </c>
      <c r="W9267" s="4">
        <f t="shared" si="294"/>
        <v>2016</v>
      </c>
    </row>
    <row r="9268" spans="19:23" x14ac:dyDescent="0.2">
      <c r="S9268" s="28" t="s">
        <v>218</v>
      </c>
      <c r="T9268" s="5">
        <v>2016</v>
      </c>
      <c r="U9268" s="233">
        <v>42504</v>
      </c>
      <c r="V9268" s="233" t="str">
        <f t="shared" si="293"/>
        <v>0514</v>
      </c>
      <c r="W9268" s="4">
        <f t="shared" si="294"/>
        <v>2016</v>
      </c>
    </row>
    <row r="9269" spans="19:23" x14ac:dyDescent="0.2">
      <c r="S9269" s="28" t="s">
        <v>219</v>
      </c>
      <c r="T9269" s="5">
        <v>2016</v>
      </c>
      <c r="U9269" s="233">
        <v>42505</v>
      </c>
      <c r="V9269" s="233" t="str">
        <f t="shared" si="293"/>
        <v>0515</v>
      </c>
      <c r="W9269" s="4">
        <f t="shared" si="294"/>
        <v>2016</v>
      </c>
    </row>
    <row r="9270" spans="19:23" x14ac:dyDescent="0.2">
      <c r="S9270" s="28" t="s">
        <v>220</v>
      </c>
      <c r="T9270" s="5">
        <v>2016</v>
      </c>
      <c r="U9270" s="233">
        <v>42506</v>
      </c>
      <c r="V9270" s="233" t="str">
        <f t="shared" si="293"/>
        <v>0516</v>
      </c>
      <c r="W9270" s="4">
        <f t="shared" si="294"/>
        <v>2016</v>
      </c>
    </row>
    <row r="9271" spans="19:23" x14ac:dyDescent="0.2">
      <c r="S9271" s="28" t="s">
        <v>221</v>
      </c>
      <c r="T9271" s="5">
        <v>2016</v>
      </c>
      <c r="U9271" s="233">
        <v>42507</v>
      </c>
      <c r="V9271" s="233" t="str">
        <f t="shared" si="293"/>
        <v>0517</v>
      </c>
      <c r="W9271" s="4">
        <f t="shared" si="294"/>
        <v>2016</v>
      </c>
    </row>
    <row r="9272" spans="19:23" x14ac:dyDescent="0.2">
      <c r="S9272" s="28" t="s">
        <v>222</v>
      </c>
      <c r="T9272" s="5">
        <v>2016</v>
      </c>
      <c r="U9272" s="233">
        <v>42508</v>
      </c>
      <c r="V9272" s="233" t="str">
        <f t="shared" si="293"/>
        <v>0518</v>
      </c>
      <c r="W9272" s="4">
        <f t="shared" si="294"/>
        <v>2016</v>
      </c>
    </row>
    <row r="9273" spans="19:23" x14ac:dyDescent="0.2">
      <c r="S9273" s="28" t="s">
        <v>223</v>
      </c>
      <c r="T9273" s="5">
        <v>2016</v>
      </c>
      <c r="U9273" s="233">
        <v>42509</v>
      </c>
      <c r="V9273" s="233" t="str">
        <f t="shared" si="293"/>
        <v>0519</v>
      </c>
      <c r="W9273" s="4">
        <f t="shared" si="294"/>
        <v>2016</v>
      </c>
    </row>
    <row r="9274" spans="19:23" x14ac:dyDescent="0.2">
      <c r="S9274" s="28" t="s">
        <v>224</v>
      </c>
      <c r="T9274" s="5">
        <v>2016</v>
      </c>
      <c r="U9274" s="233">
        <v>42510</v>
      </c>
      <c r="V9274" s="233" t="str">
        <f t="shared" si="293"/>
        <v>0520</v>
      </c>
      <c r="W9274" s="4">
        <f t="shared" si="294"/>
        <v>2016</v>
      </c>
    </row>
    <row r="9275" spans="19:23" x14ac:dyDescent="0.2">
      <c r="S9275" s="28" t="s">
        <v>225</v>
      </c>
      <c r="T9275" s="5">
        <v>2016</v>
      </c>
      <c r="U9275" s="233">
        <v>42511</v>
      </c>
      <c r="V9275" s="233" t="str">
        <f t="shared" si="293"/>
        <v>0521</v>
      </c>
      <c r="W9275" s="4">
        <f t="shared" si="294"/>
        <v>2016</v>
      </c>
    </row>
    <row r="9276" spans="19:23" x14ac:dyDescent="0.2">
      <c r="S9276" s="28" t="s">
        <v>226</v>
      </c>
      <c r="T9276" s="5">
        <v>2016</v>
      </c>
      <c r="U9276" s="233">
        <v>42512</v>
      </c>
      <c r="V9276" s="233" t="str">
        <f t="shared" si="293"/>
        <v>0522</v>
      </c>
      <c r="W9276" s="4">
        <f t="shared" si="294"/>
        <v>2016</v>
      </c>
    </row>
    <row r="9277" spans="19:23" x14ac:dyDescent="0.2">
      <c r="S9277" s="28" t="s">
        <v>227</v>
      </c>
      <c r="T9277" s="5">
        <v>2016</v>
      </c>
      <c r="U9277" s="233">
        <v>42513</v>
      </c>
      <c r="V9277" s="233" t="str">
        <f t="shared" si="293"/>
        <v>0523</v>
      </c>
      <c r="W9277" s="4">
        <f t="shared" si="294"/>
        <v>2016</v>
      </c>
    </row>
    <row r="9278" spans="19:23" x14ac:dyDescent="0.2">
      <c r="S9278" s="28" t="s">
        <v>228</v>
      </c>
      <c r="T9278" s="5">
        <v>2016</v>
      </c>
      <c r="U9278" s="233">
        <v>42514</v>
      </c>
      <c r="V9278" s="233" t="str">
        <f t="shared" si="293"/>
        <v>0524</v>
      </c>
      <c r="W9278" s="4">
        <f t="shared" si="294"/>
        <v>2016</v>
      </c>
    </row>
    <row r="9279" spans="19:23" x14ac:dyDescent="0.2">
      <c r="S9279" s="28" t="s">
        <v>229</v>
      </c>
      <c r="T9279" s="5">
        <v>2016</v>
      </c>
      <c r="U9279" s="233">
        <v>42515</v>
      </c>
      <c r="V9279" s="233" t="str">
        <f t="shared" si="293"/>
        <v>0525</v>
      </c>
      <c r="W9279" s="4">
        <f t="shared" si="294"/>
        <v>2016</v>
      </c>
    </row>
    <row r="9280" spans="19:23" x14ac:dyDescent="0.2">
      <c r="S9280" s="28" t="s">
        <v>230</v>
      </c>
      <c r="T9280" s="5">
        <v>2016</v>
      </c>
      <c r="U9280" s="233">
        <v>42516</v>
      </c>
      <c r="V9280" s="233" t="str">
        <f t="shared" si="293"/>
        <v>0526</v>
      </c>
      <c r="W9280" s="4">
        <f t="shared" si="294"/>
        <v>2016</v>
      </c>
    </row>
    <row r="9281" spans="19:23" x14ac:dyDescent="0.2">
      <c r="S9281" s="28" t="s">
        <v>231</v>
      </c>
      <c r="T9281" s="5">
        <v>2016</v>
      </c>
      <c r="U9281" s="233">
        <v>42517</v>
      </c>
      <c r="V9281" s="233" t="str">
        <f t="shared" si="293"/>
        <v>0527</v>
      </c>
      <c r="W9281" s="4">
        <f t="shared" si="294"/>
        <v>2016</v>
      </c>
    </row>
    <row r="9282" spans="19:23" x14ac:dyDescent="0.2">
      <c r="S9282" s="28" t="s">
        <v>232</v>
      </c>
      <c r="T9282" s="5">
        <v>2016</v>
      </c>
      <c r="U9282" s="233">
        <v>42518</v>
      </c>
      <c r="V9282" s="233" t="str">
        <f t="shared" si="293"/>
        <v>0528</v>
      </c>
      <c r="W9282" s="4">
        <f t="shared" si="294"/>
        <v>2016</v>
      </c>
    </row>
    <row r="9283" spans="19:23" x14ac:dyDescent="0.2">
      <c r="S9283" s="28" t="s">
        <v>233</v>
      </c>
      <c r="T9283" s="5">
        <v>2016</v>
      </c>
      <c r="U9283" s="233">
        <v>42519</v>
      </c>
      <c r="V9283" s="233" t="str">
        <f t="shared" si="293"/>
        <v>0529</v>
      </c>
      <c r="W9283" s="4">
        <f t="shared" si="294"/>
        <v>2016</v>
      </c>
    </row>
    <row r="9284" spans="19:23" x14ac:dyDescent="0.2">
      <c r="S9284" s="28" t="s">
        <v>234</v>
      </c>
      <c r="T9284" s="5">
        <v>2016</v>
      </c>
      <c r="U9284" s="233">
        <v>42520</v>
      </c>
      <c r="V9284" s="233" t="str">
        <f t="shared" ref="V9284:V9347" si="295">TEXT(MONTH(U9284),"00") &amp;TEXT(DAY(U9284),"00")</f>
        <v>0530</v>
      </c>
      <c r="W9284" s="4">
        <f t="shared" ref="W9284:W9347" si="296">YEAR(U9284)</f>
        <v>2016</v>
      </c>
    </row>
    <row r="9285" spans="19:23" x14ac:dyDescent="0.2">
      <c r="S9285" s="28" t="s">
        <v>235</v>
      </c>
      <c r="T9285" s="5">
        <v>2016</v>
      </c>
      <c r="U9285" s="233">
        <v>42521</v>
      </c>
      <c r="V9285" s="233" t="str">
        <f t="shared" si="295"/>
        <v>0531</v>
      </c>
      <c r="W9285" s="4">
        <f t="shared" si="296"/>
        <v>2016</v>
      </c>
    </row>
    <row r="9286" spans="19:23" x14ac:dyDescent="0.2">
      <c r="S9286" s="28" t="s">
        <v>236</v>
      </c>
      <c r="T9286" s="5">
        <v>2016</v>
      </c>
      <c r="U9286" s="233">
        <v>42522</v>
      </c>
      <c r="V9286" s="233" t="str">
        <f t="shared" si="295"/>
        <v>0601</v>
      </c>
      <c r="W9286" s="4">
        <f t="shared" si="296"/>
        <v>2016</v>
      </c>
    </row>
    <row r="9287" spans="19:23" x14ac:dyDescent="0.2">
      <c r="S9287" s="28" t="s">
        <v>237</v>
      </c>
      <c r="T9287" s="5">
        <v>2016</v>
      </c>
      <c r="U9287" s="233">
        <v>42523</v>
      </c>
      <c r="V9287" s="233" t="str">
        <f t="shared" si="295"/>
        <v>0602</v>
      </c>
      <c r="W9287" s="4">
        <f t="shared" si="296"/>
        <v>2016</v>
      </c>
    </row>
    <row r="9288" spans="19:23" x14ac:dyDescent="0.2">
      <c r="S9288" s="28" t="s">
        <v>238</v>
      </c>
      <c r="T9288" s="5">
        <v>2016</v>
      </c>
      <c r="U9288" s="233">
        <v>42524</v>
      </c>
      <c r="V9288" s="233" t="str">
        <f t="shared" si="295"/>
        <v>0603</v>
      </c>
      <c r="W9288" s="4">
        <f t="shared" si="296"/>
        <v>2016</v>
      </c>
    </row>
    <row r="9289" spans="19:23" x14ac:dyDescent="0.2">
      <c r="S9289" s="28" t="s">
        <v>239</v>
      </c>
      <c r="T9289" s="5">
        <v>2016</v>
      </c>
      <c r="U9289" s="233">
        <v>42525</v>
      </c>
      <c r="V9289" s="233" t="str">
        <f t="shared" si="295"/>
        <v>0604</v>
      </c>
      <c r="W9289" s="4">
        <f t="shared" si="296"/>
        <v>2016</v>
      </c>
    </row>
    <row r="9290" spans="19:23" x14ac:dyDescent="0.2">
      <c r="S9290" s="28" t="s">
        <v>240</v>
      </c>
      <c r="T9290" s="5">
        <v>2016</v>
      </c>
      <c r="U9290" s="233">
        <v>42526</v>
      </c>
      <c r="V9290" s="233" t="str">
        <f t="shared" si="295"/>
        <v>0605</v>
      </c>
      <c r="W9290" s="4">
        <f t="shared" si="296"/>
        <v>2016</v>
      </c>
    </row>
    <row r="9291" spans="19:23" x14ac:dyDescent="0.2">
      <c r="S9291" s="28" t="s">
        <v>241</v>
      </c>
      <c r="T9291" s="5">
        <v>2016</v>
      </c>
      <c r="U9291" s="233">
        <v>42527</v>
      </c>
      <c r="V9291" s="233" t="str">
        <f t="shared" si="295"/>
        <v>0606</v>
      </c>
      <c r="W9291" s="4">
        <f t="shared" si="296"/>
        <v>2016</v>
      </c>
    </row>
    <row r="9292" spans="19:23" x14ac:dyDescent="0.2">
      <c r="S9292" s="28" t="s">
        <v>242</v>
      </c>
      <c r="T9292" s="5">
        <v>2016</v>
      </c>
      <c r="U9292" s="233">
        <v>42528</v>
      </c>
      <c r="V9292" s="233" t="str">
        <f t="shared" si="295"/>
        <v>0607</v>
      </c>
      <c r="W9292" s="4">
        <f t="shared" si="296"/>
        <v>2016</v>
      </c>
    </row>
    <row r="9293" spans="19:23" x14ac:dyDescent="0.2">
      <c r="S9293" s="28" t="s">
        <v>243</v>
      </c>
      <c r="T9293" s="5">
        <v>2016</v>
      </c>
      <c r="U9293" s="233">
        <v>42529</v>
      </c>
      <c r="V9293" s="233" t="str">
        <f t="shared" si="295"/>
        <v>0608</v>
      </c>
      <c r="W9293" s="4">
        <f t="shared" si="296"/>
        <v>2016</v>
      </c>
    </row>
    <row r="9294" spans="19:23" x14ac:dyDescent="0.2">
      <c r="S9294" s="28" t="s">
        <v>244</v>
      </c>
      <c r="T9294" s="5">
        <v>2016</v>
      </c>
      <c r="U9294" s="233">
        <v>42530</v>
      </c>
      <c r="V9294" s="233" t="str">
        <f t="shared" si="295"/>
        <v>0609</v>
      </c>
      <c r="W9294" s="4">
        <f t="shared" si="296"/>
        <v>2016</v>
      </c>
    </row>
    <row r="9295" spans="19:23" x14ac:dyDescent="0.2">
      <c r="S9295" s="28" t="s">
        <v>245</v>
      </c>
      <c r="T9295" s="5">
        <v>2016</v>
      </c>
      <c r="U9295" s="233">
        <v>42531</v>
      </c>
      <c r="V9295" s="233" t="str">
        <f t="shared" si="295"/>
        <v>0610</v>
      </c>
      <c r="W9295" s="4">
        <f t="shared" si="296"/>
        <v>2016</v>
      </c>
    </row>
    <row r="9296" spans="19:23" x14ac:dyDescent="0.2">
      <c r="S9296" s="28" t="s">
        <v>246</v>
      </c>
      <c r="T9296" s="5">
        <v>2016</v>
      </c>
      <c r="U9296" s="233">
        <v>42532</v>
      </c>
      <c r="V9296" s="233" t="str">
        <f t="shared" si="295"/>
        <v>0611</v>
      </c>
      <c r="W9296" s="4">
        <f t="shared" si="296"/>
        <v>2016</v>
      </c>
    </row>
    <row r="9297" spans="19:23" x14ac:dyDescent="0.2">
      <c r="S9297" s="28" t="s">
        <v>247</v>
      </c>
      <c r="T9297" s="5">
        <v>2016</v>
      </c>
      <c r="U9297" s="233">
        <v>42533</v>
      </c>
      <c r="V9297" s="233" t="str">
        <f t="shared" si="295"/>
        <v>0612</v>
      </c>
      <c r="W9297" s="4">
        <f t="shared" si="296"/>
        <v>2016</v>
      </c>
    </row>
    <row r="9298" spans="19:23" x14ac:dyDescent="0.2">
      <c r="S9298" s="28" t="s">
        <v>248</v>
      </c>
      <c r="T9298" s="5">
        <v>2016</v>
      </c>
      <c r="U9298" s="233">
        <v>42534</v>
      </c>
      <c r="V9298" s="233" t="str">
        <f t="shared" si="295"/>
        <v>0613</v>
      </c>
      <c r="W9298" s="4">
        <f t="shared" si="296"/>
        <v>2016</v>
      </c>
    </row>
    <row r="9299" spans="19:23" x14ac:dyDescent="0.2">
      <c r="S9299" s="28" t="s">
        <v>249</v>
      </c>
      <c r="T9299" s="5">
        <v>2016</v>
      </c>
      <c r="U9299" s="233">
        <v>42535</v>
      </c>
      <c r="V9299" s="233" t="str">
        <f t="shared" si="295"/>
        <v>0614</v>
      </c>
      <c r="W9299" s="4">
        <f t="shared" si="296"/>
        <v>2016</v>
      </c>
    </row>
    <row r="9300" spans="19:23" x14ac:dyDescent="0.2">
      <c r="S9300" s="28" t="s">
        <v>250</v>
      </c>
      <c r="T9300" s="5">
        <v>2016</v>
      </c>
      <c r="U9300" s="233">
        <v>42536</v>
      </c>
      <c r="V9300" s="233" t="str">
        <f t="shared" si="295"/>
        <v>0615</v>
      </c>
      <c r="W9300" s="4">
        <f t="shared" si="296"/>
        <v>2016</v>
      </c>
    </row>
    <row r="9301" spans="19:23" x14ac:dyDescent="0.2">
      <c r="S9301" s="28" t="s">
        <v>251</v>
      </c>
      <c r="T9301" s="5">
        <v>2016</v>
      </c>
      <c r="U9301" s="233">
        <v>42537</v>
      </c>
      <c r="V9301" s="233" t="str">
        <f t="shared" si="295"/>
        <v>0616</v>
      </c>
      <c r="W9301" s="4">
        <f t="shared" si="296"/>
        <v>2016</v>
      </c>
    </row>
    <row r="9302" spans="19:23" x14ac:dyDescent="0.2">
      <c r="S9302" s="28" t="s">
        <v>252</v>
      </c>
      <c r="T9302" s="5">
        <v>2016</v>
      </c>
      <c r="U9302" s="233">
        <v>42538</v>
      </c>
      <c r="V9302" s="233" t="str">
        <f t="shared" si="295"/>
        <v>0617</v>
      </c>
      <c r="W9302" s="4">
        <f t="shared" si="296"/>
        <v>2016</v>
      </c>
    </row>
    <row r="9303" spans="19:23" x14ac:dyDescent="0.2">
      <c r="S9303" s="28" t="s">
        <v>253</v>
      </c>
      <c r="T9303" s="5">
        <v>2016</v>
      </c>
      <c r="U9303" s="233">
        <v>42539</v>
      </c>
      <c r="V9303" s="233" t="str">
        <f t="shared" si="295"/>
        <v>0618</v>
      </c>
      <c r="W9303" s="4">
        <f t="shared" si="296"/>
        <v>2016</v>
      </c>
    </row>
    <row r="9304" spans="19:23" x14ac:dyDescent="0.2">
      <c r="S9304" s="28" t="s">
        <v>254</v>
      </c>
      <c r="T9304" s="5">
        <v>2016</v>
      </c>
      <c r="U9304" s="233">
        <v>42540</v>
      </c>
      <c r="V9304" s="233" t="str">
        <f t="shared" si="295"/>
        <v>0619</v>
      </c>
      <c r="W9304" s="4">
        <f t="shared" si="296"/>
        <v>2016</v>
      </c>
    </row>
    <row r="9305" spans="19:23" x14ac:dyDescent="0.2">
      <c r="S9305" s="28" t="s">
        <v>255</v>
      </c>
      <c r="T9305" s="5">
        <v>2016</v>
      </c>
      <c r="U9305" s="233">
        <v>42541</v>
      </c>
      <c r="V9305" s="233" t="str">
        <f t="shared" si="295"/>
        <v>0620</v>
      </c>
      <c r="W9305" s="4">
        <f t="shared" si="296"/>
        <v>2016</v>
      </c>
    </row>
    <row r="9306" spans="19:23" x14ac:dyDescent="0.2">
      <c r="S9306" s="28" t="s">
        <v>256</v>
      </c>
      <c r="T9306" s="5">
        <v>2016</v>
      </c>
      <c r="U9306" s="233">
        <v>42542</v>
      </c>
      <c r="V9306" s="233" t="str">
        <f t="shared" si="295"/>
        <v>0621</v>
      </c>
      <c r="W9306" s="4">
        <f t="shared" si="296"/>
        <v>2016</v>
      </c>
    </row>
    <row r="9307" spans="19:23" x14ac:dyDescent="0.2">
      <c r="S9307" s="28" t="s">
        <v>257</v>
      </c>
      <c r="T9307" s="5">
        <v>2016</v>
      </c>
      <c r="U9307" s="233">
        <v>42543</v>
      </c>
      <c r="V9307" s="233" t="str">
        <f t="shared" si="295"/>
        <v>0622</v>
      </c>
      <c r="W9307" s="4">
        <f t="shared" si="296"/>
        <v>2016</v>
      </c>
    </row>
    <row r="9308" spans="19:23" x14ac:dyDescent="0.2">
      <c r="S9308" s="28" t="s">
        <v>258</v>
      </c>
      <c r="T9308" s="5">
        <v>2016</v>
      </c>
      <c r="U9308" s="233">
        <v>42544</v>
      </c>
      <c r="V9308" s="233" t="str">
        <f t="shared" si="295"/>
        <v>0623</v>
      </c>
      <c r="W9308" s="4">
        <f t="shared" si="296"/>
        <v>2016</v>
      </c>
    </row>
    <row r="9309" spans="19:23" x14ac:dyDescent="0.2">
      <c r="S9309" s="28" t="s">
        <v>259</v>
      </c>
      <c r="T9309" s="5">
        <v>2016</v>
      </c>
      <c r="U9309" s="233">
        <v>42545</v>
      </c>
      <c r="V9309" s="233" t="str">
        <f t="shared" si="295"/>
        <v>0624</v>
      </c>
      <c r="W9309" s="4">
        <f t="shared" si="296"/>
        <v>2016</v>
      </c>
    </row>
    <row r="9310" spans="19:23" x14ac:dyDescent="0.2">
      <c r="S9310" s="28" t="s">
        <v>260</v>
      </c>
      <c r="T9310" s="5">
        <v>2016</v>
      </c>
      <c r="U9310" s="233">
        <v>42546</v>
      </c>
      <c r="V9310" s="233" t="str">
        <f t="shared" si="295"/>
        <v>0625</v>
      </c>
      <c r="W9310" s="4">
        <f t="shared" si="296"/>
        <v>2016</v>
      </c>
    </row>
    <row r="9311" spans="19:23" x14ac:dyDescent="0.2">
      <c r="S9311" s="28" t="s">
        <v>261</v>
      </c>
      <c r="T9311" s="5">
        <v>2016</v>
      </c>
      <c r="U9311" s="233">
        <v>42547</v>
      </c>
      <c r="V9311" s="233" t="str">
        <f t="shared" si="295"/>
        <v>0626</v>
      </c>
      <c r="W9311" s="4">
        <f t="shared" si="296"/>
        <v>2016</v>
      </c>
    </row>
    <row r="9312" spans="19:23" x14ac:dyDescent="0.2">
      <c r="S9312" s="28" t="s">
        <v>262</v>
      </c>
      <c r="T9312" s="5">
        <v>2016</v>
      </c>
      <c r="U9312" s="233">
        <v>42548</v>
      </c>
      <c r="V9312" s="233" t="str">
        <f t="shared" si="295"/>
        <v>0627</v>
      </c>
      <c r="W9312" s="4">
        <f t="shared" si="296"/>
        <v>2016</v>
      </c>
    </row>
    <row r="9313" spans="19:23" x14ac:dyDescent="0.2">
      <c r="S9313" s="28" t="s">
        <v>263</v>
      </c>
      <c r="T9313" s="5">
        <v>2016</v>
      </c>
      <c r="U9313" s="233">
        <v>42549</v>
      </c>
      <c r="V9313" s="233" t="str">
        <f t="shared" si="295"/>
        <v>0628</v>
      </c>
      <c r="W9313" s="4">
        <f t="shared" si="296"/>
        <v>2016</v>
      </c>
    </row>
    <row r="9314" spans="19:23" x14ac:dyDescent="0.2">
      <c r="S9314" s="28" t="s">
        <v>264</v>
      </c>
      <c r="T9314" s="5">
        <v>2016</v>
      </c>
      <c r="U9314" s="233">
        <v>42550</v>
      </c>
      <c r="V9314" s="233" t="str">
        <f t="shared" si="295"/>
        <v>0629</v>
      </c>
      <c r="W9314" s="4">
        <f t="shared" si="296"/>
        <v>2016</v>
      </c>
    </row>
    <row r="9315" spans="19:23" x14ac:dyDescent="0.2">
      <c r="S9315" s="28" t="s">
        <v>265</v>
      </c>
      <c r="T9315" s="5">
        <v>2016</v>
      </c>
      <c r="U9315" s="233">
        <v>42551</v>
      </c>
      <c r="V9315" s="233" t="str">
        <f t="shared" si="295"/>
        <v>0630</v>
      </c>
      <c r="W9315" s="4">
        <f t="shared" si="296"/>
        <v>2016</v>
      </c>
    </row>
    <row r="9316" spans="19:23" x14ac:dyDescent="0.2">
      <c r="S9316" s="28" t="s">
        <v>266</v>
      </c>
      <c r="T9316" s="5">
        <v>2016</v>
      </c>
      <c r="U9316" s="233">
        <v>42552</v>
      </c>
      <c r="V9316" s="233" t="str">
        <f t="shared" si="295"/>
        <v>0701</v>
      </c>
      <c r="W9316" s="4">
        <f t="shared" si="296"/>
        <v>2016</v>
      </c>
    </row>
    <row r="9317" spans="19:23" x14ac:dyDescent="0.2">
      <c r="S9317" s="28" t="s">
        <v>267</v>
      </c>
      <c r="T9317" s="5">
        <v>2016</v>
      </c>
      <c r="U9317" s="233">
        <v>42553</v>
      </c>
      <c r="V9317" s="233" t="str">
        <f t="shared" si="295"/>
        <v>0702</v>
      </c>
      <c r="W9317" s="4">
        <f t="shared" si="296"/>
        <v>2016</v>
      </c>
    </row>
    <row r="9318" spans="19:23" x14ac:dyDescent="0.2">
      <c r="S9318" s="28" t="s">
        <v>268</v>
      </c>
      <c r="T9318" s="5">
        <v>2016</v>
      </c>
      <c r="U9318" s="233">
        <v>42554</v>
      </c>
      <c r="V9318" s="233" t="str">
        <f t="shared" si="295"/>
        <v>0703</v>
      </c>
      <c r="W9318" s="4">
        <f t="shared" si="296"/>
        <v>2016</v>
      </c>
    </row>
    <row r="9319" spans="19:23" x14ac:dyDescent="0.2">
      <c r="S9319" s="28" t="s">
        <v>269</v>
      </c>
      <c r="T9319" s="5">
        <v>2016</v>
      </c>
      <c r="U9319" s="233">
        <v>42555</v>
      </c>
      <c r="V9319" s="233" t="str">
        <f t="shared" si="295"/>
        <v>0704</v>
      </c>
      <c r="W9319" s="4">
        <f t="shared" si="296"/>
        <v>2016</v>
      </c>
    </row>
    <row r="9320" spans="19:23" x14ac:dyDescent="0.2">
      <c r="S9320" s="28" t="s">
        <v>270</v>
      </c>
      <c r="T9320" s="5">
        <v>2016</v>
      </c>
      <c r="U9320" s="233">
        <v>42556</v>
      </c>
      <c r="V9320" s="233" t="str">
        <f t="shared" si="295"/>
        <v>0705</v>
      </c>
      <c r="W9320" s="4">
        <f t="shared" si="296"/>
        <v>2016</v>
      </c>
    </row>
    <row r="9321" spans="19:23" x14ac:dyDescent="0.2">
      <c r="S9321" s="28" t="s">
        <v>271</v>
      </c>
      <c r="T9321" s="5">
        <v>2016</v>
      </c>
      <c r="U9321" s="233">
        <v>42557</v>
      </c>
      <c r="V9321" s="233" t="str">
        <f t="shared" si="295"/>
        <v>0706</v>
      </c>
      <c r="W9321" s="4">
        <f t="shared" si="296"/>
        <v>2016</v>
      </c>
    </row>
    <row r="9322" spans="19:23" x14ac:dyDescent="0.2">
      <c r="S9322" s="28" t="s">
        <v>272</v>
      </c>
      <c r="T9322" s="5">
        <v>2016</v>
      </c>
      <c r="U9322" s="233">
        <v>42558</v>
      </c>
      <c r="V9322" s="233" t="str">
        <f t="shared" si="295"/>
        <v>0707</v>
      </c>
      <c r="W9322" s="4">
        <f t="shared" si="296"/>
        <v>2016</v>
      </c>
    </row>
    <row r="9323" spans="19:23" x14ac:dyDescent="0.2">
      <c r="S9323" s="28" t="s">
        <v>273</v>
      </c>
      <c r="T9323" s="5">
        <v>2016</v>
      </c>
      <c r="U9323" s="233">
        <v>42559</v>
      </c>
      <c r="V9323" s="233" t="str">
        <f t="shared" si="295"/>
        <v>0708</v>
      </c>
      <c r="W9323" s="4">
        <f t="shared" si="296"/>
        <v>2016</v>
      </c>
    </row>
    <row r="9324" spans="19:23" x14ac:dyDescent="0.2">
      <c r="S9324" s="28" t="s">
        <v>274</v>
      </c>
      <c r="T9324" s="5">
        <v>2016</v>
      </c>
      <c r="U9324" s="233">
        <v>42560</v>
      </c>
      <c r="V9324" s="233" t="str">
        <f t="shared" si="295"/>
        <v>0709</v>
      </c>
      <c r="W9324" s="4">
        <f t="shared" si="296"/>
        <v>2016</v>
      </c>
    </row>
    <row r="9325" spans="19:23" x14ac:dyDescent="0.2">
      <c r="S9325" s="28" t="s">
        <v>275</v>
      </c>
      <c r="T9325" s="5">
        <v>2016</v>
      </c>
      <c r="U9325" s="233">
        <v>42561</v>
      </c>
      <c r="V9325" s="233" t="str">
        <f t="shared" si="295"/>
        <v>0710</v>
      </c>
      <c r="W9325" s="4">
        <f t="shared" si="296"/>
        <v>2016</v>
      </c>
    </row>
    <row r="9326" spans="19:23" x14ac:dyDescent="0.2">
      <c r="S9326" s="28" t="s">
        <v>276</v>
      </c>
      <c r="T9326" s="5">
        <v>2016</v>
      </c>
      <c r="U9326" s="233">
        <v>42562</v>
      </c>
      <c r="V9326" s="233" t="str">
        <f t="shared" si="295"/>
        <v>0711</v>
      </c>
      <c r="W9326" s="4">
        <f t="shared" si="296"/>
        <v>2016</v>
      </c>
    </row>
    <row r="9327" spans="19:23" x14ac:dyDescent="0.2">
      <c r="S9327" s="28" t="s">
        <v>277</v>
      </c>
      <c r="T9327" s="5">
        <v>2016</v>
      </c>
      <c r="U9327" s="233">
        <v>42563</v>
      </c>
      <c r="V9327" s="233" t="str">
        <f t="shared" si="295"/>
        <v>0712</v>
      </c>
      <c r="W9327" s="4">
        <f t="shared" si="296"/>
        <v>2016</v>
      </c>
    </row>
    <row r="9328" spans="19:23" x14ac:dyDescent="0.2">
      <c r="S9328" s="28" t="s">
        <v>278</v>
      </c>
      <c r="T9328" s="5">
        <v>2016</v>
      </c>
      <c r="U9328" s="233">
        <v>42564</v>
      </c>
      <c r="V9328" s="233" t="str">
        <f t="shared" si="295"/>
        <v>0713</v>
      </c>
      <c r="W9328" s="4">
        <f t="shared" si="296"/>
        <v>2016</v>
      </c>
    </row>
    <row r="9329" spans="19:23" x14ac:dyDescent="0.2">
      <c r="S9329" s="28" t="s">
        <v>279</v>
      </c>
      <c r="T9329" s="5">
        <v>2016</v>
      </c>
      <c r="U9329" s="233">
        <v>42565</v>
      </c>
      <c r="V9329" s="233" t="str">
        <f t="shared" si="295"/>
        <v>0714</v>
      </c>
      <c r="W9329" s="4">
        <f t="shared" si="296"/>
        <v>2016</v>
      </c>
    </row>
    <row r="9330" spans="19:23" x14ac:dyDescent="0.2">
      <c r="S9330" s="28" t="s">
        <v>280</v>
      </c>
      <c r="T9330" s="5">
        <v>2016</v>
      </c>
      <c r="U9330" s="233">
        <v>42566</v>
      </c>
      <c r="V9330" s="233" t="str">
        <f t="shared" si="295"/>
        <v>0715</v>
      </c>
      <c r="W9330" s="4">
        <f t="shared" si="296"/>
        <v>2016</v>
      </c>
    </row>
    <row r="9331" spans="19:23" x14ac:dyDescent="0.2">
      <c r="S9331" s="28" t="s">
        <v>281</v>
      </c>
      <c r="T9331" s="5">
        <v>2016</v>
      </c>
      <c r="U9331" s="233">
        <v>42567</v>
      </c>
      <c r="V9331" s="233" t="str">
        <f t="shared" si="295"/>
        <v>0716</v>
      </c>
      <c r="W9331" s="4">
        <f t="shared" si="296"/>
        <v>2016</v>
      </c>
    </row>
    <row r="9332" spans="19:23" x14ac:dyDescent="0.2">
      <c r="S9332" s="28" t="s">
        <v>282</v>
      </c>
      <c r="T9332" s="5">
        <v>2016</v>
      </c>
      <c r="U9332" s="233">
        <v>42568</v>
      </c>
      <c r="V9332" s="233" t="str">
        <f t="shared" si="295"/>
        <v>0717</v>
      </c>
      <c r="W9332" s="4">
        <f t="shared" si="296"/>
        <v>2016</v>
      </c>
    </row>
    <row r="9333" spans="19:23" x14ac:dyDescent="0.2">
      <c r="S9333" s="28" t="s">
        <v>283</v>
      </c>
      <c r="T9333" s="5">
        <v>2016</v>
      </c>
      <c r="U9333" s="233">
        <v>42569</v>
      </c>
      <c r="V9333" s="233" t="str">
        <f t="shared" si="295"/>
        <v>0718</v>
      </c>
      <c r="W9333" s="4">
        <f t="shared" si="296"/>
        <v>2016</v>
      </c>
    </row>
    <row r="9334" spans="19:23" x14ac:dyDescent="0.2">
      <c r="S9334" s="28" t="s">
        <v>284</v>
      </c>
      <c r="T9334" s="5">
        <v>2016</v>
      </c>
      <c r="U9334" s="233">
        <v>42570</v>
      </c>
      <c r="V9334" s="233" t="str">
        <f t="shared" si="295"/>
        <v>0719</v>
      </c>
      <c r="W9334" s="4">
        <f t="shared" si="296"/>
        <v>2016</v>
      </c>
    </row>
    <row r="9335" spans="19:23" x14ac:dyDescent="0.2">
      <c r="S9335" s="28" t="s">
        <v>285</v>
      </c>
      <c r="T9335" s="5">
        <v>2016</v>
      </c>
      <c r="U9335" s="233">
        <v>42571</v>
      </c>
      <c r="V9335" s="233" t="str">
        <f t="shared" si="295"/>
        <v>0720</v>
      </c>
      <c r="W9335" s="4">
        <f t="shared" si="296"/>
        <v>2016</v>
      </c>
    </row>
    <row r="9336" spans="19:23" x14ac:dyDescent="0.2">
      <c r="S9336" s="28" t="s">
        <v>286</v>
      </c>
      <c r="T9336" s="5">
        <v>2016</v>
      </c>
      <c r="U9336" s="233">
        <v>42572</v>
      </c>
      <c r="V9336" s="233" t="str">
        <f t="shared" si="295"/>
        <v>0721</v>
      </c>
      <c r="W9336" s="4">
        <f t="shared" si="296"/>
        <v>2016</v>
      </c>
    </row>
    <row r="9337" spans="19:23" x14ac:dyDescent="0.2">
      <c r="S9337" s="28" t="s">
        <v>287</v>
      </c>
      <c r="T9337" s="5">
        <v>2016</v>
      </c>
      <c r="U9337" s="233">
        <v>42573</v>
      </c>
      <c r="V9337" s="233" t="str">
        <f t="shared" si="295"/>
        <v>0722</v>
      </c>
      <c r="W9337" s="4">
        <f t="shared" si="296"/>
        <v>2016</v>
      </c>
    </row>
    <row r="9338" spans="19:23" x14ac:dyDescent="0.2">
      <c r="S9338" s="28" t="s">
        <v>288</v>
      </c>
      <c r="T9338" s="5">
        <v>2016</v>
      </c>
      <c r="U9338" s="233">
        <v>42574</v>
      </c>
      <c r="V9338" s="233" t="str">
        <f t="shared" si="295"/>
        <v>0723</v>
      </c>
      <c r="W9338" s="4">
        <f t="shared" si="296"/>
        <v>2016</v>
      </c>
    </row>
    <row r="9339" spans="19:23" x14ac:dyDescent="0.2">
      <c r="S9339" s="28" t="s">
        <v>289</v>
      </c>
      <c r="T9339" s="5">
        <v>2016</v>
      </c>
      <c r="U9339" s="233">
        <v>42575</v>
      </c>
      <c r="V9339" s="233" t="str">
        <f t="shared" si="295"/>
        <v>0724</v>
      </c>
      <c r="W9339" s="4">
        <f t="shared" si="296"/>
        <v>2016</v>
      </c>
    </row>
    <row r="9340" spans="19:23" x14ac:dyDescent="0.2">
      <c r="S9340" s="28" t="s">
        <v>290</v>
      </c>
      <c r="T9340" s="5">
        <v>2016</v>
      </c>
      <c r="U9340" s="233">
        <v>42576</v>
      </c>
      <c r="V9340" s="233" t="str">
        <f t="shared" si="295"/>
        <v>0725</v>
      </c>
      <c r="W9340" s="4">
        <f t="shared" si="296"/>
        <v>2016</v>
      </c>
    </row>
    <row r="9341" spans="19:23" x14ac:dyDescent="0.2">
      <c r="S9341" s="28" t="s">
        <v>291</v>
      </c>
      <c r="T9341" s="5">
        <v>2016</v>
      </c>
      <c r="U9341" s="233">
        <v>42577</v>
      </c>
      <c r="V9341" s="233" t="str">
        <f t="shared" si="295"/>
        <v>0726</v>
      </c>
      <c r="W9341" s="4">
        <f t="shared" si="296"/>
        <v>2016</v>
      </c>
    </row>
    <row r="9342" spans="19:23" x14ac:dyDescent="0.2">
      <c r="S9342" s="28" t="s">
        <v>292</v>
      </c>
      <c r="T9342" s="5">
        <v>2016</v>
      </c>
      <c r="U9342" s="233">
        <v>42578</v>
      </c>
      <c r="V9342" s="233" t="str">
        <f t="shared" si="295"/>
        <v>0727</v>
      </c>
      <c r="W9342" s="4">
        <f t="shared" si="296"/>
        <v>2016</v>
      </c>
    </row>
    <row r="9343" spans="19:23" x14ac:dyDescent="0.2">
      <c r="S9343" s="28" t="s">
        <v>293</v>
      </c>
      <c r="T9343" s="5">
        <v>2016</v>
      </c>
      <c r="U9343" s="233">
        <v>42579</v>
      </c>
      <c r="V9343" s="233" t="str">
        <f t="shared" si="295"/>
        <v>0728</v>
      </c>
      <c r="W9343" s="4">
        <f t="shared" si="296"/>
        <v>2016</v>
      </c>
    </row>
    <row r="9344" spans="19:23" x14ac:dyDescent="0.2">
      <c r="S9344" s="28" t="s">
        <v>294</v>
      </c>
      <c r="T9344" s="5">
        <v>2016</v>
      </c>
      <c r="U9344" s="233">
        <v>42580</v>
      </c>
      <c r="V9344" s="233" t="str">
        <f t="shared" si="295"/>
        <v>0729</v>
      </c>
      <c r="W9344" s="4">
        <f t="shared" si="296"/>
        <v>2016</v>
      </c>
    </row>
    <row r="9345" spans="19:23" x14ac:dyDescent="0.2">
      <c r="S9345" s="28" t="s">
        <v>295</v>
      </c>
      <c r="T9345" s="5">
        <v>2016</v>
      </c>
      <c r="U9345" s="233">
        <v>42581</v>
      </c>
      <c r="V9345" s="233" t="str">
        <f t="shared" si="295"/>
        <v>0730</v>
      </c>
      <c r="W9345" s="4">
        <f t="shared" si="296"/>
        <v>2016</v>
      </c>
    </row>
    <row r="9346" spans="19:23" x14ac:dyDescent="0.2">
      <c r="S9346" s="28" t="s">
        <v>296</v>
      </c>
      <c r="T9346" s="5">
        <v>2016</v>
      </c>
      <c r="U9346" s="233">
        <v>42582</v>
      </c>
      <c r="V9346" s="233" t="str">
        <f t="shared" si="295"/>
        <v>0731</v>
      </c>
      <c r="W9346" s="4">
        <f t="shared" si="296"/>
        <v>2016</v>
      </c>
    </row>
    <row r="9347" spans="19:23" x14ac:dyDescent="0.2">
      <c r="S9347" s="28" t="s">
        <v>297</v>
      </c>
      <c r="T9347" s="5">
        <v>2016</v>
      </c>
      <c r="U9347" s="233">
        <v>42583</v>
      </c>
      <c r="V9347" s="233" t="str">
        <f t="shared" si="295"/>
        <v>0801</v>
      </c>
      <c r="W9347" s="4">
        <f t="shared" si="296"/>
        <v>2016</v>
      </c>
    </row>
    <row r="9348" spans="19:23" x14ac:dyDescent="0.2">
      <c r="S9348" s="28" t="s">
        <v>298</v>
      </c>
      <c r="T9348" s="5">
        <v>2016</v>
      </c>
      <c r="U9348" s="233">
        <v>42584</v>
      </c>
      <c r="V9348" s="233" t="str">
        <f t="shared" ref="V9348:V9411" si="297">TEXT(MONTH(U9348),"00") &amp;TEXT(DAY(U9348),"00")</f>
        <v>0802</v>
      </c>
      <c r="W9348" s="4">
        <f t="shared" ref="W9348:W9411" si="298">YEAR(U9348)</f>
        <v>2016</v>
      </c>
    </row>
    <row r="9349" spans="19:23" x14ac:dyDescent="0.2">
      <c r="S9349" s="28" t="s">
        <v>299</v>
      </c>
      <c r="T9349" s="5">
        <v>2016</v>
      </c>
      <c r="U9349" s="233">
        <v>42585</v>
      </c>
      <c r="V9349" s="233" t="str">
        <f t="shared" si="297"/>
        <v>0803</v>
      </c>
      <c r="W9349" s="4">
        <f t="shared" si="298"/>
        <v>2016</v>
      </c>
    </row>
    <row r="9350" spans="19:23" x14ac:dyDescent="0.2">
      <c r="S9350" s="28" t="s">
        <v>300</v>
      </c>
      <c r="T9350" s="5">
        <v>2016</v>
      </c>
      <c r="U9350" s="233">
        <v>42586</v>
      </c>
      <c r="V9350" s="233" t="str">
        <f t="shared" si="297"/>
        <v>0804</v>
      </c>
      <c r="W9350" s="4">
        <f t="shared" si="298"/>
        <v>2016</v>
      </c>
    </row>
    <row r="9351" spans="19:23" x14ac:dyDescent="0.2">
      <c r="S9351" s="28" t="s">
        <v>301</v>
      </c>
      <c r="T9351" s="5">
        <v>2016</v>
      </c>
      <c r="U9351" s="233">
        <v>42587</v>
      </c>
      <c r="V9351" s="233" t="str">
        <f t="shared" si="297"/>
        <v>0805</v>
      </c>
      <c r="W9351" s="4">
        <f t="shared" si="298"/>
        <v>2016</v>
      </c>
    </row>
    <row r="9352" spans="19:23" x14ac:dyDescent="0.2">
      <c r="S9352" s="28" t="s">
        <v>302</v>
      </c>
      <c r="T9352" s="5">
        <v>2016</v>
      </c>
      <c r="U9352" s="233">
        <v>42588</v>
      </c>
      <c r="V9352" s="233" t="str">
        <f t="shared" si="297"/>
        <v>0806</v>
      </c>
      <c r="W9352" s="4">
        <f t="shared" si="298"/>
        <v>2016</v>
      </c>
    </row>
    <row r="9353" spans="19:23" x14ac:dyDescent="0.2">
      <c r="S9353" s="28" t="s">
        <v>303</v>
      </c>
      <c r="T9353" s="5">
        <v>2016</v>
      </c>
      <c r="U9353" s="233">
        <v>42589</v>
      </c>
      <c r="V9353" s="233" t="str">
        <f t="shared" si="297"/>
        <v>0807</v>
      </c>
      <c r="W9353" s="4">
        <f t="shared" si="298"/>
        <v>2016</v>
      </c>
    </row>
    <row r="9354" spans="19:23" x14ac:dyDescent="0.2">
      <c r="S9354" s="28" t="s">
        <v>304</v>
      </c>
      <c r="T9354" s="5">
        <v>2016</v>
      </c>
      <c r="U9354" s="233">
        <v>42590</v>
      </c>
      <c r="V9354" s="233" t="str">
        <f t="shared" si="297"/>
        <v>0808</v>
      </c>
      <c r="W9354" s="4">
        <f t="shared" si="298"/>
        <v>2016</v>
      </c>
    </row>
    <row r="9355" spans="19:23" x14ac:dyDescent="0.2">
      <c r="S9355" s="28" t="s">
        <v>305</v>
      </c>
      <c r="T9355" s="5">
        <v>2016</v>
      </c>
      <c r="U9355" s="233">
        <v>42591</v>
      </c>
      <c r="V9355" s="233" t="str">
        <f t="shared" si="297"/>
        <v>0809</v>
      </c>
      <c r="W9355" s="4">
        <f t="shared" si="298"/>
        <v>2016</v>
      </c>
    </row>
    <row r="9356" spans="19:23" x14ac:dyDescent="0.2">
      <c r="S9356" s="28" t="s">
        <v>306</v>
      </c>
      <c r="T9356" s="5">
        <v>2016</v>
      </c>
      <c r="U9356" s="233">
        <v>42592</v>
      </c>
      <c r="V9356" s="233" t="str">
        <f t="shared" si="297"/>
        <v>0810</v>
      </c>
      <c r="W9356" s="4">
        <f t="shared" si="298"/>
        <v>2016</v>
      </c>
    </row>
    <row r="9357" spans="19:23" x14ac:dyDescent="0.2">
      <c r="S9357" s="28" t="s">
        <v>307</v>
      </c>
      <c r="T9357" s="5">
        <v>2016</v>
      </c>
      <c r="U9357" s="233">
        <v>42593</v>
      </c>
      <c r="V9357" s="233" t="str">
        <f t="shared" si="297"/>
        <v>0811</v>
      </c>
      <c r="W9357" s="4">
        <f t="shared" si="298"/>
        <v>2016</v>
      </c>
    </row>
    <row r="9358" spans="19:23" x14ac:dyDescent="0.2">
      <c r="S9358" s="28" t="s">
        <v>308</v>
      </c>
      <c r="T9358" s="5">
        <v>2016</v>
      </c>
      <c r="U9358" s="233">
        <v>42594</v>
      </c>
      <c r="V9358" s="233" t="str">
        <f t="shared" si="297"/>
        <v>0812</v>
      </c>
      <c r="W9358" s="4">
        <f t="shared" si="298"/>
        <v>2016</v>
      </c>
    </row>
    <row r="9359" spans="19:23" x14ac:dyDescent="0.2">
      <c r="S9359" s="28" t="s">
        <v>309</v>
      </c>
      <c r="T9359" s="5">
        <v>2016</v>
      </c>
      <c r="U9359" s="233">
        <v>42595</v>
      </c>
      <c r="V9359" s="233" t="str">
        <f t="shared" si="297"/>
        <v>0813</v>
      </c>
      <c r="W9359" s="4">
        <f t="shared" si="298"/>
        <v>2016</v>
      </c>
    </row>
    <row r="9360" spans="19:23" x14ac:dyDescent="0.2">
      <c r="S9360" s="28" t="s">
        <v>310</v>
      </c>
      <c r="T9360" s="5">
        <v>2016</v>
      </c>
      <c r="U9360" s="233">
        <v>42596</v>
      </c>
      <c r="V9360" s="233" t="str">
        <f t="shared" si="297"/>
        <v>0814</v>
      </c>
      <c r="W9360" s="4">
        <f t="shared" si="298"/>
        <v>2016</v>
      </c>
    </row>
    <row r="9361" spans="19:23" x14ac:dyDescent="0.2">
      <c r="S9361" s="28" t="s">
        <v>311</v>
      </c>
      <c r="T9361" s="5">
        <v>2016</v>
      </c>
      <c r="U9361" s="233">
        <v>42597</v>
      </c>
      <c r="V9361" s="233" t="str">
        <f t="shared" si="297"/>
        <v>0815</v>
      </c>
      <c r="W9361" s="4">
        <f t="shared" si="298"/>
        <v>2016</v>
      </c>
    </row>
    <row r="9362" spans="19:23" x14ac:dyDescent="0.2">
      <c r="S9362" s="28" t="s">
        <v>312</v>
      </c>
      <c r="T9362" s="5">
        <v>2016</v>
      </c>
      <c r="U9362" s="233">
        <v>42598</v>
      </c>
      <c r="V9362" s="233" t="str">
        <f t="shared" si="297"/>
        <v>0816</v>
      </c>
      <c r="W9362" s="4">
        <f t="shared" si="298"/>
        <v>2016</v>
      </c>
    </row>
    <row r="9363" spans="19:23" x14ac:dyDescent="0.2">
      <c r="S9363" s="28" t="s">
        <v>313</v>
      </c>
      <c r="T9363" s="5">
        <v>2016</v>
      </c>
      <c r="U9363" s="233">
        <v>42599</v>
      </c>
      <c r="V9363" s="233" t="str">
        <f t="shared" si="297"/>
        <v>0817</v>
      </c>
      <c r="W9363" s="4">
        <f t="shared" si="298"/>
        <v>2016</v>
      </c>
    </row>
    <row r="9364" spans="19:23" x14ac:dyDescent="0.2">
      <c r="S9364" s="28" t="s">
        <v>314</v>
      </c>
      <c r="T9364" s="5">
        <v>2016</v>
      </c>
      <c r="U9364" s="233">
        <v>42600</v>
      </c>
      <c r="V9364" s="233" t="str">
        <f t="shared" si="297"/>
        <v>0818</v>
      </c>
      <c r="W9364" s="4">
        <f t="shared" si="298"/>
        <v>2016</v>
      </c>
    </row>
    <row r="9365" spans="19:23" x14ac:dyDescent="0.2">
      <c r="S9365" s="28" t="s">
        <v>315</v>
      </c>
      <c r="T9365" s="5">
        <v>2016</v>
      </c>
      <c r="U9365" s="233">
        <v>42601</v>
      </c>
      <c r="V9365" s="233" t="str">
        <f t="shared" si="297"/>
        <v>0819</v>
      </c>
      <c r="W9365" s="4">
        <f t="shared" si="298"/>
        <v>2016</v>
      </c>
    </row>
    <row r="9366" spans="19:23" x14ac:dyDescent="0.2">
      <c r="S9366" s="28" t="s">
        <v>316</v>
      </c>
      <c r="T9366" s="5">
        <v>2016</v>
      </c>
      <c r="U9366" s="233">
        <v>42602</v>
      </c>
      <c r="V9366" s="233" t="str">
        <f t="shared" si="297"/>
        <v>0820</v>
      </c>
      <c r="W9366" s="4">
        <f t="shared" si="298"/>
        <v>2016</v>
      </c>
    </row>
    <row r="9367" spans="19:23" x14ac:dyDescent="0.2">
      <c r="S9367" s="28" t="s">
        <v>317</v>
      </c>
      <c r="T9367" s="5">
        <v>2016</v>
      </c>
      <c r="U9367" s="233">
        <v>42603</v>
      </c>
      <c r="V9367" s="233" t="str">
        <f t="shared" si="297"/>
        <v>0821</v>
      </c>
      <c r="W9367" s="4">
        <f t="shared" si="298"/>
        <v>2016</v>
      </c>
    </row>
    <row r="9368" spans="19:23" x14ac:dyDescent="0.2">
      <c r="S9368" s="28" t="s">
        <v>318</v>
      </c>
      <c r="T9368" s="5">
        <v>2016</v>
      </c>
      <c r="U9368" s="233">
        <v>42604</v>
      </c>
      <c r="V9368" s="233" t="str">
        <f t="shared" si="297"/>
        <v>0822</v>
      </c>
      <c r="W9368" s="4">
        <f t="shared" si="298"/>
        <v>2016</v>
      </c>
    </row>
    <row r="9369" spans="19:23" x14ac:dyDescent="0.2">
      <c r="S9369" s="28" t="s">
        <v>319</v>
      </c>
      <c r="T9369" s="5">
        <v>2016</v>
      </c>
      <c r="U9369" s="233">
        <v>42605</v>
      </c>
      <c r="V9369" s="233" t="str">
        <f t="shared" si="297"/>
        <v>0823</v>
      </c>
      <c r="W9369" s="4">
        <f t="shared" si="298"/>
        <v>2016</v>
      </c>
    </row>
    <row r="9370" spans="19:23" x14ac:dyDescent="0.2">
      <c r="S9370" s="28" t="s">
        <v>320</v>
      </c>
      <c r="T9370" s="5">
        <v>2016</v>
      </c>
      <c r="U9370" s="233">
        <v>42606</v>
      </c>
      <c r="V9370" s="233" t="str">
        <f t="shared" si="297"/>
        <v>0824</v>
      </c>
      <c r="W9370" s="4">
        <f t="shared" si="298"/>
        <v>2016</v>
      </c>
    </row>
    <row r="9371" spans="19:23" x14ac:dyDescent="0.2">
      <c r="S9371" s="28" t="s">
        <v>321</v>
      </c>
      <c r="T9371" s="5">
        <v>2016</v>
      </c>
      <c r="U9371" s="233">
        <v>42607</v>
      </c>
      <c r="V9371" s="233" t="str">
        <f t="shared" si="297"/>
        <v>0825</v>
      </c>
      <c r="W9371" s="4">
        <f t="shared" si="298"/>
        <v>2016</v>
      </c>
    </row>
    <row r="9372" spans="19:23" x14ac:dyDescent="0.2">
      <c r="S9372" s="28" t="s">
        <v>322</v>
      </c>
      <c r="T9372" s="5">
        <v>2016</v>
      </c>
      <c r="U9372" s="233">
        <v>42608</v>
      </c>
      <c r="V9372" s="233" t="str">
        <f t="shared" si="297"/>
        <v>0826</v>
      </c>
      <c r="W9372" s="4">
        <f t="shared" si="298"/>
        <v>2016</v>
      </c>
    </row>
    <row r="9373" spans="19:23" x14ac:dyDescent="0.2">
      <c r="S9373" s="28" t="s">
        <v>323</v>
      </c>
      <c r="T9373" s="5">
        <v>2016</v>
      </c>
      <c r="U9373" s="233">
        <v>42609</v>
      </c>
      <c r="V9373" s="233" t="str">
        <f t="shared" si="297"/>
        <v>0827</v>
      </c>
      <c r="W9373" s="4">
        <f t="shared" si="298"/>
        <v>2016</v>
      </c>
    </row>
    <row r="9374" spans="19:23" x14ac:dyDescent="0.2">
      <c r="S9374" s="28" t="s">
        <v>324</v>
      </c>
      <c r="T9374" s="5">
        <v>2016</v>
      </c>
      <c r="U9374" s="233">
        <v>42610</v>
      </c>
      <c r="V9374" s="233" t="str">
        <f t="shared" si="297"/>
        <v>0828</v>
      </c>
      <c r="W9374" s="4">
        <f t="shared" si="298"/>
        <v>2016</v>
      </c>
    </row>
    <row r="9375" spans="19:23" x14ac:dyDescent="0.2">
      <c r="S9375" s="28" t="s">
        <v>325</v>
      </c>
      <c r="T9375" s="5">
        <v>2016</v>
      </c>
      <c r="U9375" s="233">
        <v>42611</v>
      </c>
      <c r="V9375" s="233" t="str">
        <f t="shared" si="297"/>
        <v>0829</v>
      </c>
      <c r="W9375" s="4">
        <f t="shared" si="298"/>
        <v>2016</v>
      </c>
    </row>
    <row r="9376" spans="19:23" x14ac:dyDescent="0.2">
      <c r="S9376" s="28" t="s">
        <v>326</v>
      </c>
      <c r="T9376" s="5">
        <v>2016</v>
      </c>
      <c r="U9376" s="233">
        <v>42612</v>
      </c>
      <c r="V9376" s="233" t="str">
        <f t="shared" si="297"/>
        <v>0830</v>
      </c>
      <c r="W9376" s="4">
        <f t="shared" si="298"/>
        <v>2016</v>
      </c>
    </row>
    <row r="9377" spans="19:23" x14ac:dyDescent="0.2">
      <c r="S9377" s="28" t="s">
        <v>327</v>
      </c>
      <c r="T9377" s="5">
        <v>2016</v>
      </c>
      <c r="U9377" s="233">
        <v>42613</v>
      </c>
      <c r="V9377" s="233" t="str">
        <f t="shared" si="297"/>
        <v>0831</v>
      </c>
      <c r="W9377" s="4">
        <f t="shared" si="298"/>
        <v>2016</v>
      </c>
    </row>
    <row r="9378" spans="19:23" x14ac:dyDescent="0.2">
      <c r="S9378" s="28" t="s">
        <v>328</v>
      </c>
      <c r="T9378" s="5">
        <v>2016</v>
      </c>
      <c r="U9378" s="233">
        <v>42614</v>
      </c>
      <c r="V9378" s="233" t="str">
        <f t="shared" si="297"/>
        <v>0901</v>
      </c>
      <c r="W9378" s="4">
        <f t="shared" si="298"/>
        <v>2016</v>
      </c>
    </row>
    <row r="9379" spans="19:23" x14ac:dyDescent="0.2">
      <c r="S9379" s="28" t="s">
        <v>329</v>
      </c>
      <c r="T9379" s="5">
        <v>2016</v>
      </c>
      <c r="U9379" s="233">
        <v>42615</v>
      </c>
      <c r="V9379" s="233" t="str">
        <f t="shared" si="297"/>
        <v>0902</v>
      </c>
      <c r="W9379" s="4">
        <f t="shared" si="298"/>
        <v>2016</v>
      </c>
    </row>
    <row r="9380" spans="19:23" x14ac:dyDescent="0.2">
      <c r="S9380" s="28" t="s">
        <v>330</v>
      </c>
      <c r="T9380" s="5">
        <v>2016</v>
      </c>
      <c r="U9380" s="233">
        <v>42616</v>
      </c>
      <c r="V9380" s="233" t="str">
        <f t="shared" si="297"/>
        <v>0903</v>
      </c>
      <c r="W9380" s="4">
        <f t="shared" si="298"/>
        <v>2016</v>
      </c>
    </row>
    <row r="9381" spans="19:23" x14ac:dyDescent="0.2">
      <c r="S9381" s="28" t="s">
        <v>331</v>
      </c>
      <c r="T9381" s="5">
        <v>2016</v>
      </c>
      <c r="U9381" s="233">
        <v>42617</v>
      </c>
      <c r="V9381" s="233" t="str">
        <f t="shared" si="297"/>
        <v>0904</v>
      </c>
      <c r="W9381" s="4">
        <f t="shared" si="298"/>
        <v>2016</v>
      </c>
    </row>
    <row r="9382" spans="19:23" x14ac:dyDescent="0.2">
      <c r="S9382" s="28" t="s">
        <v>332</v>
      </c>
      <c r="T9382" s="5">
        <v>2016</v>
      </c>
      <c r="U9382" s="233">
        <v>42618</v>
      </c>
      <c r="V9382" s="233" t="str">
        <f t="shared" si="297"/>
        <v>0905</v>
      </c>
      <c r="W9382" s="4">
        <f t="shared" si="298"/>
        <v>2016</v>
      </c>
    </row>
    <row r="9383" spans="19:23" x14ac:dyDescent="0.2">
      <c r="S9383" s="28" t="s">
        <v>333</v>
      </c>
      <c r="T9383" s="5">
        <v>2016</v>
      </c>
      <c r="U9383" s="233">
        <v>42619</v>
      </c>
      <c r="V9383" s="233" t="str">
        <f t="shared" si="297"/>
        <v>0906</v>
      </c>
      <c r="W9383" s="4">
        <f t="shared" si="298"/>
        <v>2016</v>
      </c>
    </row>
    <row r="9384" spans="19:23" x14ac:dyDescent="0.2">
      <c r="S9384" s="28" t="s">
        <v>334</v>
      </c>
      <c r="T9384" s="5">
        <v>2016</v>
      </c>
      <c r="U9384" s="233">
        <v>42620</v>
      </c>
      <c r="V9384" s="233" t="str">
        <f t="shared" si="297"/>
        <v>0907</v>
      </c>
      <c r="W9384" s="4">
        <f t="shared" si="298"/>
        <v>2016</v>
      </c>
    </row>
    <row r="9385" spans="19:23" x14ac:dyDescent="0.2">
      <c r="S9385" s="28" t="s">
        <v>335</v>
      </c>
      <c r="T9385" s="5">
        <v>2016</v>
      </c>
      <c r="U9385" s="233">
        <v>42621</v>
      </c>
      <c r="V9385" s="233" t="str">
        <f t="shared" si="297"/>
        <v>0908</v>
      </c>
      <c r="W9385" s="4">
        <f t="shared" si="298"/>
        <v>2016</v>
      </c>
    </row>
    <row r="9386" spans="19:23" x14ac:dyDescent="0.2">
      <c r="S9386" s="28" t="s">
        <v>336</v>
      </c>
      <c r="T9386" s="5">
        <v>2016</v>
      </c>
      <c r="U9386" s="233">
        <v>42622</v>
      </c>
      <c r="V9386" s="233" t="str">
        <f t="shared" si="297"/>
        <v>0909</v>
      </c>
      <c r="W9386" s="4">
        <f t="shared" si="298"/>
        <v>2016</v>
      </c>
    </row>
    <row r="9387" spans="19:23" x14ac:dyDescent="0.2">
      <c r="S9387" s="28" t="s">
        <v>337</v>
      </c>
      <c r="T9387" s="5">
        <v>2016</v>
      </c>
      <c r="U9387" s="233">
        <v>42623</v>
      </c>
      <c r="V9387" s="233" t="str">
        <f t="shared" si="297"/>
        <v>0910</v>
      </c>
      <c r="W9387" s="4">
        <f t="shared" si="298"/>
        <v>2016</v>
      </c>
    </row>
    <row r="9388" spans="19:23" x14ac:dyDescent="0.2">
      <c r="S9388" s="28" t="s">
        <v>338</v>
      </c>
      <c r="T9388" s="5">
        <v>2016</v>
      </c>
      <c r="U9388" s="233">
        <v>42624</v>
      </c>
      <c r="V9388" s="233" t="str">
        <f t="shared" si="297"/>
        <v>0911</v>
      </c>
      <c r="W9388" s="4">
        <f t="shared" si="298"/>
        <v>2016</v>
      </c>
    </row>
    <row r="9389" spans="19:23" x14ac:dyDescent="0.2">
      <c r="S9389" s="28" t="s">
        <v>339</v>
      </c>
      <c r="T9389" s="5">
        <v>2016</v>
      </c>
      <c r="U9389" s="233">
        <v>42625</v>
      </c>
      <c r="V9389" s="233" t="str">
        <f t="shared" si="297"/>
        <v>0912</v>
      </c>
      <c r="W9389" s="4">
        <f t="shared" si="298"/>
        <v>2016</v>
      </c>
    </row>
    <row r="9390" spans="19:23" x14ac:dyDescent="0.2">
      <c r="S9390" s="28" t="s">
        <v>340</v>
      </c>
      <c r="T9390" s="5">
        <v>2016</v>
      </c>
      <c r="U9390" s="233">
        <v>42626</v>
      </c>
      <c r="V9390" s="233" t="str">
        <f t="shared" si="297"/>
        <v>0913</v>
      </c>
      <c r="W9390" s="4">
        <f t="shared" si="298"/>
        <v>2016</v>
      </c>
    </row>
    <row r="9391" spans="19:23" x14ac:dyDescent="0.2">
      <c r="S9391" s="28" t="s">
        <v>341</v>
      </c>
      <c r="T9391" s="5">
        <v>2016</v>
      </c>
      <c r="U9391" s="233">
        <v>42627</v>
      </c>
      <c r="V9391" s="233" t="str">
        <f t="shared" si="297"/>
        <v>0914</v>
      </c>
      <c r="W9391" s="4">
        <f t="shared" si="298"/>
        <v>2016</v>
      </c>
    </row>
    <row r="9392" spans="19:23" x14ac:dyDescent="0.2">
      <c r="S9392" s="28" t="s">
        <v>342</v>
      </c>
      <c r="T9392" s="5">
        <v>2016</v>
      </c>
      <c r="U9392" s="233">
        <v>42628</v>
      </c>
      <c r="V9392" s="233" t="str">
        <f t="shared" si="297"/>
        <v>0915</v>
      </c>
      <c r="W9392" s="4">
        <f t="shared" si="298"/>
        <v>2016</v>
      </c>
    </row>
    <row r="9393" spans="19:23" x14ac:dyDescent="0.2">
      <c r="S9393" s="28" t="s">
        <v>343</v>
      </c>
      <c r="T9393" s="5">
        <v>2016</v>
      </c>
      <c r="U9393" s="233">
        <v>42629</v>
      </c>
      <c r="V9393" s="233" t="str">
        <f t="shared" si="297"/>
        <v>0916</v>
      </c>
      <c r="W9393" s="4">
        <f t="shared" si="298"/>
        <v>2016</v>
      </c>
    </row>
    <row r="9394" spans="19:23" x14ac:dyDescent="0.2">
      <c r="S9394" s="28" t="s">
        <v>344</v>
      </c>
      <c r="T9394" s="5">
        <v>2016</v>
      </c>
      <c r="U9394" s="233">
        <v>42630</v>
      </c>
      <c r="V9394" s="233" t="str">
        <f t="shared" si="297"/>
        <v>0917</v>
      </c>
      <c r="W9394" s="4">
        <f t="shared" si="298"/>
        <v>2016</v>
      </c>
    </row>
    <row r="9395" spans="19:23" x14ac:dyDescent="0.2">
      <c r="S9395" s="28" t="s">
        <v>345</v>
      </c>
      <c r="T9395" s="5">
        <v>2016</v>
      </c>
      <c r="U9395" s="233">
        <v>42631</v>
      </c>
      <c r="V9395" s="233" t="str">
        <f t="shared" si="297"/>
        <v>0918</v>
      </c>
      <c r="W9395" s="4">
        <f t="shared" si="298"/>
        <v>2016</v>
      </c>
    </row>
    <row r="9396" spans="19:23" x14ac:dyDescent="0.2">
      <c r="S9396" s="28" t="s">
        <v>346</v>
      </c>
      <c r="T9396" s="5">
        <v>2016</v>
      </c>
      <c r="U9396" s="233">
        <v>42632</v>
      </c>
      <c r="V9396" s="233" t="str">
        <f t="shared" si="297"/>
        <v>0919</v>
      </c>
      <c r="W9396" s="4">
        <f t="shared" si="298"/>
        <v>2016</v>
      </c>
    </row>
    <row r="9397" spans="19:23" x14ac:dyDescent="0.2">
      <c r="S9397" s="28" t="s">
        <v>347</v>
      </c>
      <c r="T9397" s="5">
        <v>2016</v>
      </c>
      <c r="U9397" s="233">
        <v>42633</v>
      </c>
      <c r="V9397" s="233" t="str">
        <f t="shared" si="297"/>
        <v>0920</v>
      </c>
      <c r="W9397" s="4">
        <f t="shared" si="298"/>
        <v>2016</v>
      </c>
    </row>
    <row r="9398" spans="19:23" x14ac:dyDescent="0.2">
      <c r="S9398" s="28" t="s">
        <v>348</v>
      </c>
      <c r="T9398" s="5">
        <v>2016</v>
      </c>
      <c r="U9398" s="233">
        <v>42634</v>
      </c>
      <c r="V9398" s="233" t="str">
        <f t="shared" si="297"/>
        <v>0921</v>
      </c>
      <c r="W9398" s="4">
        <f t="shared" si="298"/>
        <v>2016</v>
      </c>
    </row>
    <row r="9399" spans="19:23" x14ac:dyDescent="0.2">
      <c r="S9399" s="28" t="s">
        <v>349</v>
      </c>
      <c r="T9399" s="5">
        <v>2016</v>
      </c>
      <c r="U9399" s="233">
        <v>42635</v>
      </c>
      <c r="V9399" s="233" t="str">
        <f t="shared" si="297"/>
        <v>0922</v>
      </c>
      <c r="W9399" s="4">
        <f t="shared" si="298"/>
        <v>2016</v>
      </c>
    </row>
    <row r="9400" spans="19:23" x14ac:dyDescent="0.2">
      <c r="S9400" s="28" t="s">
        <v>350</v>
      </c>
      <c r="T9400" s="5">
        <v>2016</v>
      </c>
      <c r="U9400" s="233">
        <v>42636</v>
      </c>
      <c r="V9400" s="233" t="str">
        <f t="shared" si="297"/>
        <v>0923</v>
      </c>
      <c r="W9400" s="4">
        <f t="shared" si="298"/>
        <v>2016</v>
      </c>
    </row>
    <row r="9401" spans="19:23" x14ac:dyDescent="0.2">
      <c r="S9401" s="28" t="s">
        <v>351</v>
      </c>
      <c r="T9401" s="5">
        <v>2016</v>
      </c>
      <c r="U9401" s="233">
        <v>42637</v>
      </c>
      <c r="V9401" s="233" t="str">
        <f t="shared" si="297"/>
        <v>0924</v>
      </c>
      <c r="W9401" s="4">
        <f t="shared" si="298"/>
        <v>2016</v>
      </c>
    </row>
    <row r="9402" spans="19:23" x14ac:dyDescent="0.2">
      <c r="S9402" s="28" t="s">
        <v>352</v>
      </c>
      <c r="T9402" s="5">
        <v>2016</v>
      </c>
      <c r="U9402" s="233">
        <v>42638</v>
      </c>
      <c r="V9402" s="233" t="str">
        <f t="shared" si="297"/>
        <v>0925</v>
      </c>
      <c r="W9402" s="4">
        <f t="shared" si="298"/>
        <v>2016</v>
      </c>
    </row>
    <row r="9403" spans="19:23" x14ac:dyDescent="0.2">
      <c r="S9403" s="28" t="s">
        <v>353</v>
      </c>
      <c r="T9403" s="5">
        <v>2016</v>
      </c>
      <c r="U9403" s="233">
        <v>42639</v>
      </c>
      <c r="V9403" s="233" t="str">
        <f t="shared" si="297"/>
        <v>0926</v>
      </c>
      <c r="W9403" s="4">
        <f t="shared" si="298"/>
        <v>2016</v>
      </c>
    </row>
    <row r="9404" spans="19:23" x14ac:dyDescent="0.2">
      <c r="S9404" s="28" t="s">
        <v>354</v>
      </c>
      <c r="T9404" s="5">
        <v>2016</v>
      </c>
      <c r="U9404" s="233">
        <v>42640</v>
      </c>
      <c r="V9404" s="233" t="str">
        <f t="shared" si="297"/>
        <v>0927</v>
      </c>
      <c r="W9404" s="4">
        <f t="shared" si="298"/>
        <v>2016</v>
      </c>
    </row>
    <row r="9405" spans="19:23" x14ac:dyDescent="0.2">
      <c r="S9405" s="28" t="s">
        <v>355</v>
      </c>
      <c r="T9405" s="5">
        <v>2016</v>
      </c>
      <c r="U9405" s="233">
        <v>42641</v>
      </c>
      <c r="V9405" s="233" t="str">
        <f t="shared" si="297"/>
        <v>0928</v>
      </c>
      <c r="W9405" s="4">
        <f t="shared" si="298"/>
        <v>2016</v>
      </c>
    </row>
    <row r="9406" spans="19:23" x14ac:dyDescent="0.2">
      <c r="S9406" s="28" t="s">
        <v>356</v>
      </c>
      <c r="T9406" s="5">
        <v>2016</v>
      </c>
      <c r="U9406" s="233">
        <v>42642</v>
      </c>
      <c r="V9406" s="233" t="str">
        <f t="shared" si="297"/>
        <v>0929</v>
      </c>
      <c r="W9406" s="4">
        <f t="shared" si="298"/>
        <v>2016</v>
      </c>
    </row>
    <row r="9407" spans="19:23" x14ac:dyDescent="0.2">
      <c r="S9407" s="28" t="s">
        <v>357</v>
      </c>
      <c r="T9407" s="5">
        <v>2016</v>
      </c>
      <c r="U9407" s="233">
        <v>42643</v>
      </c>
      <c r="V9407" s="233" t="str">
        <f t="shared" si="297"/>
        <v>0930</v>
      </c>
      <c r="W9407" s="4">
        <f t="shared" si="298"/>
        <v>2016</v>
      </c>
    </row>
    <row r="9408" spans="19:23" x14ac:dyDescent="0.2">
      <c r="S9408" s="28" t="s">
        <v>358</v>
      </c>
      <c r="T9408" s="5">
        <v>2016</v>
      </c>
      <c r="U9408" s="233">
        <v>42644</v>
      </c>
      <c r="V9408" s="233" t="str">
        <f t="shared" si="297"/>
        <v>1001</v>
      </c>
      <c r="W9408" s="4">
        <f t="shared" si="298"/>
        <v>2016</v>
      </c>
    </row>
    <row r="9409" spans="19:23" x14ac:dyDescent="0.2">
      <c r="S9409" s="28" t="s">
        <v>359</v>
      </c>
      <c r="T9409" s="5">
        <v>2016</v>
      </c>
      <c r="U9409" s="233">
        <v>42645</v>
      </c>
      <c r="V9409" s="233" t="str">
        <f t="shared" si="297"/>
        <v>1002</v>
      </c>
      <c r="W9409" s="4">
        <f t="shared" si="298"/>
        <v>2016</v>
      </c>
    </row>
    <row r="9410" spans="19:23" x14ac:dyDescent="0.2">
      <c r="S9410" s="28" t="s">
        <v>360</v>
      </c>
      <c r="T9410" s="5">
        <v>2016</v>
      </c>
      <c r="U9410" s="233">
        <v>42646</v>
      </c>
      <c r="V9410" s="233" t="str">
        <f t="shared" si="297"/>
        <v>1003</v>
      </c>
      <c r="W9410" s="4">
        <f t="shared" si="298"/>
        <v>2016</v>
      </c>
    </row>
    <row r="9411" spans="19:23" x14ac:dyDescent="0.2">
      <c r="S9411" s="28" t="s">
        <v>361</v>
      </c>
      <c r="T9411" s="5">
        <v>2016</v>
      </c>
      <c r="U9411" s="233">
        <v>42647</v>
      </c>
      <c r="V9411" s="233" t="str">
        <f t="shared" si="297"/>
        <v>1004</v>
      </c>
      <c r="W9411" s="4">
        <f t="shared" si="298"/>
        <v>2016</v>
      </c>
    </row>
    <row r="9412" spans="19:23" x14ac:dyDescent="0.2">
      <c r="S9412" s="28" t="s">
        <v>362</v>
      </c>
      <c r="T9412" s="5">
        <v>2016</v>
      </c>
      <c r="U9412" s="233">
        <v>42648</v>
      </c>
      <c r="V9412" s="233" t="str">
        <f t="shared" ref="V9412:V9475" si="299">TEXT(MONTH(U9412),"00") &amp;TEXT(DAY(U9412),"00")</f>
        <v>1005</v>
      </c>
      <c r="W9412" s="4">
        <f t="shared" ref="W9412:W9475" si="300">YEAR(U9412)</f>
        <v>2016</v>
      </c>
    </row>
    <row r="9413" spans="19:23" x14ac:dyDescent="0.2">
      <c r="S9413" s="28" t="s">
        <v>363</v>
      </c>
      <c r="T9413" s="5">
        <v>2016</v>
      </c>
      <c r="U9413" s="233">
        <v>42649</v>
      </c>
      <c r="V9413" s="233" t="str">
        <f t="shared" si="299"/>
        <v>1006</v>
      </c>
      <c r="W9413" s="4">
        <f t="shared" si="300"/>
        <v>2016</v>
      </c>
    </row>
    <row r="9414" spans="19:23" x14ac:dyDescent="0.2">
      <c r="S9414" s="28" t="s">
        <v>364</v>
      </c>
      <c r="T9414" s="5">
        <v>2016</v>
      </c>
      <c r="U9414" s="233">
        <v>42650</v>
      </c>
      <c r="V9414" s="233" t="str">
        <f t="shared" si="299"/>
        <v>1007</v>
      </c>
      <c r="W9414" s="4">
        <f t="shared" si="300"/>
        <v>2016</v>
      </c>
    </row>
    <row r="9415" spans="19:23" x14ac:dyDescent="0.2">
      <c r="S9415" s="28" t="s">
        <v>365</v>
      </c>
      <c r="T9415" s="5">
        <v>2016</v>
      </c>
      <c r="U9415" s="233">
        <v>42651</v>
      </c>
      <c r="V9415" s="233" t="str">
        <f t="shared" si="299"/>
        <v>1008</v>
      </c>
      <c r="W9415" s="4">
        <f t="shared" si="300"/>
        <v>2016</v>
      </c>
    </row>
    <row r="9416" spans="19:23" x14ac:dyDescent="0.2">
      <c r="S9416" s="28" t="s">
        <v>366</v>
      </c>
      <c r="T9416" s="5">
        <v>2016</v>
      </c>
      <c r="U9416" s="233">
        <v>42652</v>
      </c>
      <c r="V9416" s="233" t="str">
        <f t="shared" si="299"/>
        <v>1009</v>
      </c>
      <c r="W9416" s="4">
        <f t="shared" si="300"/>
        <v>2016</v>
      </c>
    </row>
    <row r="9417" spans="19:23" x14ac:dyDescent="0.2">
      <c r="S9417" s="28" t="s">
        <v>367</v>
      </c>
      <c r="T9417" s="5">
        <v>2016</v>
      </c>
      <c r="U9417" s="233">
        <v>42653</v>
      </c>
      <c r="V9417" s="233" t="str">
        <f t="shared" si="299"/>
        <v>1010</v>
      </c>
      <c r="W9417" s="4">
        <f t="shared" si="300"/>
        <v>2016</v>
      </c>
    </row>
    <row r="9418" spans="19:23" x14ac:dyDescent="0.2">
      <c r="S9418" s="28" t="s">
        <v>368</v>
      </c>
      <c r="T9418" s="5">
        <v>2016</v>
      </c>
      <c r="U9418" s="233">
        <v>42654</v>
      </c>
      <c r="V9418" s="233" t="str">
        <f t="shared" si="299"/>
        <v>1011</v>
      </c>
      <c r="W9418" s="4">
        <f t="shared" si="300"/>
        <v>2016</v>
      </c>
    </row>
    <row r="9419" spans="19:23" x14ac:dyDescent="0.2">
      <c r="S9419" s="28" t="s">
        <v>369</v>
      </c>
      <c r="T9419" s="5">
        <v>2016</v>
      </c>
      <c r="U9419" s="233">
        <v>42655</v>
      </c>
      <c r="V9419" s="233" t="str">
        <f t="shared" si="299"/>
        <v>1012</v>
      </c>
      <c r="W9419" s="4">
        <f t="shared" si="300"/>
        <v>2016</v>
      </c>
    </row>
    <row r="9420" spans="19:23" x14ac:dyDescent="0.2">
      <c r="S9420" s="28" t="s">
        <v>370</v>
      </c>
      <c r="T9420" s="5">
        <v>2016</v>
      </c>
      <c r="U9420" s="233">
        <v>42656</v>
      </c>
      <c r="V9420" s="233" t="str">
        <f t="shared" si="299"/>
        <v>1013</v>
      </c>
      <c r="W9420" s="4">
        <f t="shared" si="300"/>
        <v>2016</v>
      </c>
    </row>
    <row r="9421" spans="19:23" x14ac:dyDescent="0.2">
      <c r="S9421" s="28" t="s">
        <v>371</v>
      </c>
      <c r="T9421" s="5">
        <v>2016</v>
      </c>
      <c r="U9421" s="233">
        <v>42657</v>
      </c>
      <c r="V9421" s="233" t="str">
        <f t="shared" si="299"/>
        <v>1014</v>
      </c>
      <c r="W9421" s="4">
        <f t="shared" si="300"/>
        <v>2016</v>
      </c>
    </row>
    <row r="9422" spans="19:23" x14ac:dyDescent="0.2">
      <c r="S9422" s="28" t="s">
        <v>372</v>
      </c>
      <c r="T9422" s="5">
        <v>2016</v>
      </c>
      <c r="U9422" s="233">
        <v>42658</v>
      </c>
      <c r="V9422" s="233" t="str">
        <f t="shared" si="299"/>
        <v>1015</v>
      </c>
      <c r="W9422" s="4">
        <f t="shared" si="300"/>
        <v>2016</v>
      </c>
    </row>
    <row r="9423" spans="19:23" x14ac:dyDescent="0.2">
      <c r="S9423" s="28" t="s">
        <v>373</v>
      </c>
      <c r="T9423" s="5">
        <v>2016</v>
      </c>
      <c r="U9423" s="233">
        <v>42659</v>
      </c>
      <c r="V9423" s="233" t="str">
        <f t="shared" si="299"/>
        <v>1016</v>
      </c>
      <c r="W9423" s="4">
        <f t="shared" si="300"/>
        <v>2016</v>
      </c>
    </row>
    <row r="9424" spans="19:23" x14ac:dyDescent="0.2">
      <c r="S9424" s="28" t="s">
        <v>374</v>
      </c>
      <c r="T9424" s="5">
        <v>2016</v>
      </c>
      <c r="U9424" s="233">
        <v>42660</v>
      </c>
      <c r="V9424" s="233" t="str">
        <f t="shared" si="299"/>
        <v>1017</v>
      </c>
      <c r="W9424" s="4">
        <f t="shared" si="300"/>
        <v>2016</v>
      </c>
    </row>
    <row r="9425" spans="19:23" x14ac:dyDescent="0.2">
      <c r="S9425" s="28" t="s">
        <v>375</v>
      </c>
      <c r="T9425" s="5">
        <v>2016</v>
      </c>
      <c r="U9425" s="233">
        <v>42661</v>
      </c>
      <c r="V9425" s="233" t="str">
        <f t="shared" si="299"/>
        <v>1018</v>
      </c>
      <c r="W9425" s="4">
        <f t="shared" si="300"/>
        <v>2016</v>
      </c>
    </row>
    <row r="9426" spans="19:23" x14ac:dyDescent="0.2">
      <c r="S9426" s="28" t="s">
        <v>376</v>
      </c>
      <c r="T9426" s="5">
        <v>2016</v>
      </c>
      <c r="U9426" s="233">
        <v>42662</v>
      </c>
      <c r="V9426" s="233" t="str">
        <f t="shared" si="299"/>
        <v>1019</v>
      </c>
      <c r="W9426" s="4">
        <f t="shared" si="300"/>
        <v>2016</v>
      </c>
    </row>
    <row r="9427" spans="19:23" x14ac:dyDescent="0.2">
      <c r="S9427" s="28" t="s">
        <v>377</v>
      </c>
      <c r="T9427" s="5">
        <v>2016</v>
      </c>
      <c r="U9427" s="233">
        <v>42663</v>
      </c>
      <c r="V9427" s="233" t="str">
        <f t="shared" si="299"/>
        <v>1020</v>
      </c>
      <c r="W9427" s="4">
        <f t="shared" si="300"/>
        <v>2016</v>
      </c>
    </row>
    <row r="9428" spans="19:23" x14ac:dyDescent="0.2">
      <c r="S9428" s="28" t="s">
        <v>378</v>
      </c>
      <c r="T9428" s="5">
        <v>2016</v>
      </c>
      <c r="U9428" s="233">
        <v>42664</v>
      </c>
      <c r="V9428" s="233" t="str">
        <f t="shared" si="299"/>
        <v>1021</v>
      </c>
      <c r="W9428" s="4">
        <f t="shared" si="300"/>
        <v>2016</v>
      </c>
    </row>
    <row r="9429" spans="19:23" x14ac:dyDescent="0.2">
      <c r="S9429" s="28" t="s">
        <v>379</v>
      </c>
      <c r="T9429" s="5">
        <v>2016</v>
      </c>
      <c r="U9429" s="233">
        <v>42665</v>
      </c>
      <c r="V9429" s="233" t="str">
        <f t="shared" si="299"/>
        <v>1022</v>
      </c>
      <c r="W9429" s="4">
        <f t="shared" si="300"/>
        <v>2016</v>
      </c>
    </row>
    <row r="9430" spans="19:23" x14ac:dyDescent="0.2">
      <c r="S9430" s="28" t="s">
        <v>380</v>
      </c>
      <c r="T9430" s="5">
        <v>2016</v>
      </c>
      <c r="U9430" s="233">
        <v>42666</v>
      </c>
      <c r="V9430" s="233" t="str">
        <f t="shared" si="299"/>
        <v>1023</v>
      </c>
      <c r="W9430" s="4">
        <f t="shared" si="300"/>
        <v>2016</v>
      </c>
    </row>
    <row r="9431" spans="19:23" x14ac:dyDescent="0.2">
      <c r="S9431" s="28" t="s">
        <v>381</v>
      </c>
      <c r="T9431" s="5">
        <v>2016</v>
      </c>
      <c r="U9431" s="233">
        <v>42667</v>
      </c>
      <c r="V9431" s="233" t="str">
        <f t="shared" si="299"/>
        <v>1024</v>
      </c>
      <c r="W9431" s="4">
        <f t="shared" si="300"/>
        <v>2016</v>
      </c>
    </row>
    <row r="9432" spans="19:23" x14ac:dyDescent="0.2">
      <c r="S9432" s="28" t="s">
        <v>382</v>
      </c>
      <c r="T9432" s="5">
        <v>2016</v>
      </c>
      <c r="U9432" s="233">
        <v>42668</v>
      </c>
      <c r="V9432" s="233" t="str">
        <f t="shared" si="299"/>
        <v>1025</v>
      </c>
      <c r="W9432" s="4">
        <f t="shared" si="300"/>
        <v>2016</v>
      </c>
    </row>
    <row r="9433" spans="19:23" x14ac:dyDescent="0.2">
      <c r="S9433" s="28" t="s">
        <v>383</v>
      </c>
      <c r="T9433" s="5">
        <v>2016</v>
      </c>
      <c r="U9433" s="233">
        <v>42669</v>
      </c>
      <c r="V9433" s="233" t="str">
        <f t="shared" si="299"/>
        <v>1026</v>
      </c>
      <c r="W9433" s="4">
        <f t="shared" si="300"/>
        <v>2016</v>
      </c>
    </row>
    <row r="9434" spans="19:23" x14ac:dyDescent="0.2">
      <c r="S9434" s="28" t="s">
        <v>384</v>
      </c>
      <c r="T9434" s="5">
        <v>2016</v>
      </c>
      <c r="U9434" s="233">
        <v>42670</v>
      </c>
      <c r="V9434" s="233" t="str">
        <f t="shared" si="299"/>
        <v>1027</v>
      </c>
      <c r="W9434" s="4">
        <f t="shared" si="300"/>
        <v>2016</v>
      </c>
    </row>
    <row r="9435" spans="19:23" x14ac:dyDescent="0.2">
      <c r="S9435" s="28" t="s">
        <v>385</v>
      </c>
      <c r="T9435" s="5">
        <v>2016</v>
      </c>
      <c r="U9435" s="233">
        <v>42671</v>
      </c>
      <c r="V9435" s="233" t="str">
        <f t="shared" si="299"/>
        <v>1028</v>
      </c>
      <c r="W9435" s="4">
        <f t="shared" si="300"/>
        <v>2016</v>
      </c>
    </row>
    <row r="9436" spans="19:23" x14ac:dyDescent="0.2">
      <c r="S9436" s="28" t="s">
        <v>386</v>
      </c>
      <c r="T9436" s="5">
        <v>2016</v>
      </c>
      <c r="U9436" s="233">
        <v>42672</v>
      </c>
      <c r="V9436" s="233" t="str">
        <f t="shared" si="299"/>
        <v>1029</v>
      </c>
      <c r="W9436" s="4">
        <f t="shared" si="300"/>
        <v>2016</v>
      </c>
    </row>
    <row r="9437" spans="19:23" x14ac:dyDescent="0.2">
      <c r="S9437" s="28" t="s">
        <v>387</v>
      </c>
      <c r="T9437" s="5">
        <v>2016</v>
      </c>
      <c r="U9437" s="233">
        <v>42673</v>
      </c>
      <c r="V9437" s="233" t="str">
        <f t="shared" si="299"/>
        <v>1030</v>
      </c>
      <c r="W9437" s="4">
        <f t="shared" si="300"/>
        <v>2016</v>
      </c>
    </row>
    <row r="9438" spans="19:23" x14ac:dyDescent="0.2">
      <c r="S9438" s="28" t="s">
        <v>388</v>
      </c>
      <c r="T9438" s="5">
        <v>2016</v>
      </c>
      <c r="U9438" s="233">
        <v>42674</v>
      </c>
      <c r="V9438" s="233" t="str">
        <f t="shared" si="299"/>
        <v>1031</v>
      </c>
      <c r="W9438" s="4">
        <f t="shared" si="300"/>
        <v>2016</v>
      </c>
    </row>
    <row r="9439" spans="19:23" x14ac:dyDescent="0.2">
      <c r="S9439" s="28" t="s">
        <v>389</v>
      </c>
      <c r="T9439" s="5">
        <v>2016</v>
      </c>
      <c r="U9439" s="233">
        <v>42675</v>
      </c>
      <c r="V9439" s="233" t="str">
        <f t="shared" si="299"/>
        <v>1101</v>
      </c>
      <c r="W9439" s="4">
        <f t="shared" si="300"/>
        <v>2016</v>
      </c>
    </row>
    <row r="9440" spans="19:23" x14ac:dyDescent="0.2">
      <c r="S9440" s="28" t="s">
        <v>390</v>
      </c>
      <c r="T9440" s="5">
        <v>2016</v>
      </c>
      <c r="U9440" s="233">
        <v>42676</v>
      </c>
      <c r="V9440" s="233" t="str">
        <f t="shared" si="299"/>
        <v>1102</v>
      </c>
      <c r="W9440" s="4">
        <f t="shared" si="300"/>
        <v>2016</v>
      </c>
    </row>
    <row r="9441" spans="19:23" x14ac:dyDescent="0.2">
      <c r="S9441" s="28" t="s">
        <v>391</v>
      </c>
      <c r="T9441" s="5">
        <v>2016</v>
      </c>
      <c r="U9441" s="233">
        <v>42677</v>
      </c>
      <c r="V9441" s="233" t="str">
        <f t="shared" si="299"/>
        <v>1103</v>
      </c>
      <c r="W9441" s="4">
        <f t="shared" si="300"/>
        <v>2016</v>
      </c>
    </row>
    <row r="9442" spans="19:23" x14ac:dyDescent="0.2">
      <c r="S9442" s="28" t="s">
        <v>392</v>
      </c>
      <c r="T9442" s="5">
        <v>2016</v>
      </c>
      <c r="U9442" s="233">
        <v>42678</v>
      </c>
      <c r="V9442" s="233" t="str">
        <f t="shared" si="299"/>
        <v>1104</v>
      </c>
      <c r="W9442" s="4">
        <f t="shared" si="300"/>
        <v>2016</v>
      </c>
    </row>
    <row r="9443" spans="19:23" x14ac:dyDescent="0.2">
      <c r="S9443" s="28" t="s">
        <v>393</v>
      </c>
      <c r="T9443" s="5">
        <v>2016</v>
      </c>
      <c r="U9443" s="233">
        <v>42679</v>
      </c>
      <c r="V9443" s="233" t="str">
        <f t="shared" si="299"/>
        <v>1105</v>
      </c>
      <c r="W9443" s="4">
        <f t="shared" si="300"/>
        <v>2016</v>
      </c>
    </row>
    <row r="9444" spans="19:23" x14ac:dyDescent="0.2">
      <c r="S9444" s="28" t="s">
        <v>394</v>
      </c>
      <c r="T9444" s="5">
        <v>2016</v>
      </c>
      <c r="U9444" s="233">
        <v>42680</v>
      </c>
      <c r="V9444" s="233" t="str">
        <f t="shared" si="299"/>
        <v>1106</v>
      </c>
      <c r="W9444" s="4">
        <f t="shared" si="300"/>
        <v>2016</v>
      </c>
    </row>
    <row r="9445" spans="19:23" x14ac:dyDescent="0.2">
      <c r="S9445" s="28" t="s">
        <v>395</v>
      </c>
      <c r="T9445" s="5">
        <v>2016</v>
      </c>
      <c r="U9445" s="233">
        <v>42681</v>
      </c>
      <c r="V9445" s="233" t="str">
        <f t="shared" si="299"/>
        <v>1107</v>
      </c>
      <c r="W9445" s="4">
        <f t="shared" si="300"/>
        <v>2016</v>
      </c>
    </row>
    <row r="9446" spans="19:23" x14ac:dyDescent="0.2">
      <c r="S9446" s="28" t="s">
        <v>396</v>
      </c>
      <c r="T9446" s="5">
        <v>2016</v>
      </c>
      <c r="U9446" s="233">
        <v>42682</v>
      </c>
      <c r="V9446" s="233" t="str">
        <f t="shared" si="299"/>
        <v>1108</v>
      </c>
      <c r="W9446" s="4">
        <f t="shared" si="300"/>
        <v>2016</v>
      </c>
    </row>
    <row r="9447" spans="19:23" x14ac:dyDescent="0.2">
      <c r="S9447" s="28" t="s">
        <v>397</v>
      </c>
      <c r="T9447" s="5">
        <v>2016</v>
      </c>
      <c r="U9447" s="233">
        <v>42683</v>
      </c>
      <c r="V9447" s="233" t="str">
        <f t="shared" si="299"/>
        <v>1109</v>
      </c>
      <c r="W9447" s="4">
        <f t="shared" si="300"/>
        <v>2016</v>
      </c>
    </row>
    <row r="9448" spans="19:23" x14ac:dyDescent="0.2">
      <c r="S9448" s="28" t="s">
        <v>398</v>
      </c>
      <c r="T9448" s="5">
        <v>2016</v>
      </c>
      <c r="U9448" s="233">
        <v>42684</v>
      </c>
      <c r="V9448" s="233" t="str">
        <f t="shared" si="299"/>
        <v>1110</v>
      </c>
      <c r="W9448" s="4">
        <f t="shared" si="300"/>
        <v>2016</v>
      </c>
    </row>
    <row r="9449" spans="19:23" x14ac:dyDescent="0.2">
      <c r="S9449" s="28" t="s">
        <v>399</v>
      </c>
      <c r="T9449" s="5">
        <v>2016</v>
      </c>
      <c r="U9449" s="233">
        <v>42685</v>
      </c>
      <c r="V9449" s="233" t="str">
        <f t="shared" si="299"/>
        <v>1111</v>
      </c>
      <c r="W9449" s="4">
        <f t="shared" si="300"/>
        <v>2016</v>
      </c>
    </row>
    <row r="9450" spans="19:23" x14ac:dyDescent="0.2">
      <c r="S9450" s="28" t="s">
        <v>400</v>
      </c>
      <c r="T9450" s="5">
        <v>2016</v>
      </c>
      <c r="U9450" s="233">
        <v>42686</v>
      </c>
      <c r="V9450" s="233" t="str">
        <f t="shared" si="299"/>
        <v>1112</v>
      </c>
      <c r="W9450" s="4">
        <f t="shared" si="300"/>
        <v>2016</v>
      </c>
    </row>
    <row r="9451" spans="19:23" x14ac:dyDescent="0.2">
      <c r="S9451" s="28" t="s">
        <v>401</v>
      </c>
      <c r="T9451" s="5">
        <v>2016</v>
      </c>
      <c r="U9451" s="233">
        <v>42687</v>
      </c>
      <c r="V9451" s="233" t="str">
        <f t="shared" si="299"/>
        <v>1113</v>
      </c>
      <c r="W9451" s="4">
        <f t="shared" si="300"/>
        <v>2016</v>
      </c>
    </row>
    <row r="9452" spans="19:23" x14ac:dyDescent="0.2">
      <c r="S9452" s="28" t="s">
        <v>402</v>
      </c>
      <c r="T9452" s="5">
        <v>2016</v>
      </c>
      <c r="U9452" s="233">
        <v>42688</v>
      </c>
      <c r="V9452" s="233" t="str">
        <f t="shared" si="299"/>
        <v>1114</v>
      </c>
      <c r="W9452" s="4">
        <f t="shared" si="300"/>
        <v>2016</v>
      </c>
    </row>
    <row r="9453" spans="19:23" x14ac:dyDescent="0.2">
      <c r="S9453" s="28" t="s">
        <v>403</v>
      </c>
      <c r="T9453" s="5">
        <v>2016</v>
      </c>
      <c r="U9453" s="233">
        <v>42689</v>
      </c>
      <c r="V9453" s="233" t="str">
        <f t="shared" si="299"/>
        <v>1115</v>
      </c>
      <c r="W9453" s="4">
        <f t="shared" si="300"/>
        <v>2016</v>
      </c>
    </row>
    <row r="9454" spans="19:23" x14ac:dyDescent="0.2">
      <c r="S9454" s="28" t="s">
        <v>404</v>
      </c>
      <c r="T9454" s="5">
        <v>2016</v>
      </c>
      <c r="U9454" s="233">
        <v>42690</v>
      </c>
      <c r="V9454" s="233" t="str">
        <f t="shared" si="299"/>
        <v>1116</v>
      </c>
      <c r="W9454" s="4">
        <f t="shared" si="300"/>
        <v>2016</v>
      </c>
    </row>
    <row r="9455" spans="19:23" x14ac:dyDescent="0.2">
      <c r="S9455" s="28" t="s">
        <v>405</v>
      </c>
      <c r="T9455" s="5">
        <v>2016</v>
      </c>
      <c r="U9455" s="233">
        <v>42691</v>
      </c>
      <c r="V9455" s="233" t="str">
        <f t="shared" si="299"/>
        <v>1117</v>
      </c>
      <c r="W9455" s="4">
        <f t="shared" si="300"/>
        <v>2016</v>
      </c>
    </row>
    <row r="9456" spans="19:23" x14ac:dyDescent="0.2">
      <c r="S9456" s="28" t="s">
        <v>406</v>
      </c>
      <c r="T9456" s="5">
        <v>2016</v>
      </c>
      <c r="U9456" s="233">
        <v>42692</v>
      </c>
      <c r="V9456" s="233" t="str">
        <f t="shared" si="299"/>
        <v>1118</v>
      </c>
      <c r="W9456" s="4">
        <f t="shared" si="300"/>
        <v>2016</v>
      </c>
    </row>
    <row r="9457" spans="19:23" x14ac:dyDescent="0.2">
      <c r="S9457" s="28" t="s">
        <v>407</v>
      </c>
      <c r="T9457" s="5">
        <v>2016</v>
      </c>
      <c r="U9457" s="233">
        <v>42693</v>
      </c>
      <c r="V9457" s="233" t="str">
        <f t="shared" si="299"/>
        <v>1119</v>
      </c>
      <c r="W9457" s="4">
        <f t="shared" si="300"/>
        <v>2016</v>
      </c>
    </row>
    <row r="9458" spans="19:23" x14ac:dyDescent="0.2">
      <c r="S9458" s="28" t="s">
        <v>408</v>
      </c>
      <c r="T9458" s="5">
        <v>2016</v>
      </c>
      <c r="U9458" s="233">
        <v>42694</v>
      </c>
      <c r="V9458" s="233" t="str">
        <f t="shared" si="299"/>
        <v>1120</v>
      </c>
      <c r="W9458" s="4">
        <f t="shared" si="300"/>
        <v>2016</v>
      </c>
    </row>
    <row r="9459" spans="19:23" x14ac:dyDescent="0.2">
      <c r="S9459" s="28" t="s">
        <v>409</v>
      </c>
      <c r="T9459" s="5">
        <v>2016</v>
      </c>
      <c r="U9459" s="233">
        <v>42695</v>
      </c>
      <c r="V9459" s="233" t="str">
        <f t="shared" si="299"/>
        <v>1121</v>
      </c>
      <c r="W9459" s="4">
        <f t="shared" si="300"/>
        <v>2016</v>
      </c>
    </row>
    <row r="9460" spans="19:23" x14ac:dyDescent="0.2">
      <c r="S9460" s="28" t="s">
        <v>410</v>
      </c>
      <c r="T9460" s="5">
        <v>2016</v>
      </c>
      <c r="U9460" s="233">
        <v>42696</v>
      </c>
      <c r="V9460" s="233" t="str">
        <f t="shared" si="299"/>
        <v>1122</v>
      </c>
      <c r="W9460" s="4">
        <f t="shared" si="300"/>
        <v>2016</v>
      </c>
    </row>
    <row r="9461" spans="19:23" x14ac:dyDescent="0.2">
      <c r="S9461" s="28" t="s">
        <v>411</v>
      </c>
      <c r="T9461" s="5">
        <v>2016</v>
      </c>
      <c r="U9461" s="233">
        <v>42697</v>
      </c>
      <c r="V9461" s="233" t="str">
        <f t="shared" si="299"/>
        <v>1123</v>
      </c>
      <c r="W9461" s="4">
        <f t="shared" si="300"/>
        <v>2016</v>
      </c>
    </row>
    <row r="9462" spans="19:23" x14ac:dyDescent="0.2">
      <c r="S9462" s="28" t="s">
        <v>412</v>
      </c>
      <c r="T9462" s="5">
        <v>2016</v>
      </c>
      <c r="U9462" s="233">
        <v>42698</v>
      </c>
      <c r="V9462" s="233" t="str">
        <f t="shared" si="299"/>
        <v>1124</v>
      </c>
      <c r="W9462" s="4">
        <f t="shared" si="300"/>
        <v>2016</v>
      </c>
    </row>
    <row r="9463" spans="19:23" x14ac:dyDescent="0.2">
      <c r="S9463" s="28" t="s">
        <v>413</v>
      </c>
      <c r="T9463" s="5">
        <v>2016</v>
      </c>
      <c r="U9463" s="233">
        <v>42699</v>
      </c>
      <c r="V9463" s="233" t="str">
        <f t="shared" si="299"/>
        <v>1125</v>
      </c>
      <c r="W9463" s="4">
        <f t="shared" si="300"/>
        <v>2016</v>
      </c>
    </row>
    <row r="9464" spans="19:23" x14ac:dyDescent="0.2">
      <c r="S9464" s="28" t="s">
        <v>414</v>
      </c>
      <c r="T9464" s="5">
        <v>2016</v>
      </c>
      <c r="U9464" s="233">
        <v>42700</v>
      </c>
      <c r="V9464" s="233" t="str">
        <f t="shared" si="299"/>
        <v>1126</v>
      </c>
      <c r="W9464" s="4">
        <f t="shared" si="300"/>
        <v>2016</v>
      </c>
    </row>
    <row r="9465" spans="19:23" x14ac:dyDescent="0.2">
      <c r="S9465" s="28" t="s">
        <v>415</v>
      </c>
      <c r="T9465" s="5">
        <v>2016</v>
      </c>
      <c r="U9465" s="233">
        <v>42701</v>
      </c>
      <c r="V9465" s="233" t="str">
        <f t="shared" si="299"/>
        <v>1127</v>
      </c>
      <c r="W9465" s="4">
        <f t="shared" si="300"/>
        <v>2016</v>
      </c>
    </row>
    <row r="9466" spans="19:23" x14ac:dyDescent="0.2">
      <c r="S9466" s="28" t="s">
        <v>416</v>
      </c>
      <c r="T9466" s="5">
        <v>2016</v>
      </c>
      <c r="U9466" s="233">
        <v>42702</v>
      </c>
      <c r="V9466" s="233" t="str">
        <f t="shared" si="299"/>
        <v>1128</v>
      </c>
      <c r="W9466" s="4">
        <f t="shared" si="300"/>
        <v>2016</v>
      </c>
    </row>
    <row r="9467" spans="19:23" x14ac:dyDescent="0.2">
      <c r="S9467" s="28" t="s">
        <v>417</v>
      </c>
      <c r="T9467" s="5">
        <v>2016</v>
      </c>
      <c r="U9467" s="233">
        <v>42703</v>
      </c>
      <c r="V9467" s="233" t="str">
        <f t="shared" si="299"/>
        <v>1129</v>
      </c>
      <c r="W9467" s="4">
        <f t="shared" si="300"/>
        <v>2016</v>
      </c>
    </row>
    <row r="9468" spans="19:23" x14ac:dyDescent="0.2">
      <c r="S9468" s="28" t="s">
        <v>418</v>
      </c>
      <c r="T9468" s="5">
        <v>2016</v>
      </c>
      <c r="U9468" s="233">
        <v>42704</v>
      </c>
      <c r="V9468" s="233" t="str">
        <f t="shared" si="299"/>
        <v>1130</v>
      </c>
      <c r="W9468" s="4">
        <f t="shared" si="300"/>
        <v>2016</v>
      </c>
    </row>
    <row r="9469" spans="19:23" x14ac:dyDescent="0.2">
      <c r="S9469" s="28" t="s">
        <v>419</v>
      </c>
      <c r="T9469" s="5">
        <v>2016</v>
      </c>
      <c r="U9469" s="233">
        <v>42705</v>
      </c>
      <c r="V9469" s="233" t="str">
        <f t="shared" si="299"/>
        <v>1201</v>
      </c>
      <c r="W9469" s="4">
        <f t="shared" si="300"/>
        <v>2016</v>
      </c>
    </row>
    <row r="9470" spans="19:23" x14ac:dyDescent="0.2">
      <c r="S9470" s="28" t="s">
        <v>420</v>
      </c>
      <c r="T9470" s="5">
        <v>2016</v>
      </c>
      <c r="U9470" s="233">
        <v>42706</v>
      </c>
      <c r="V9470" s="233" t="str">
        <f t="shared" si="299"/>
        <v>1202</v>
      </c>
      <c r="W9470" s="4">
        <f t="shared" si="300"/>
        <v>2016</v>
      </c>
    </row>
    <row r="9471" spans="19:23" x14ac:dyDescent="0.2">
      <c r="S9471" s="28" t="s">
        <v>421</v>
      </c>
      <c r="T9471" s="5">
        <v>2016</v>
      </c>
      <c r="U9471" s="233">
        <v>42707</v>
      </c>
      <c r="V9471" s="233" t="str">
        <f t="shared" si="299"/>
        <v>1203</v>
      </c>
      <c r="W9471" s="4">
        <f t="shared" si="300"/>
        <v>2016</v>
      </c>
    </row>
    <row r="9472" spans="19:23" x14ac:dyDescent="0.2">
      <c r="S9472" s="28" t="s">
        <v>422</v>
      </c>
      <c r="T9472" s="5">
        <v>2016</v>
      </c>
      <c r="U9472" s="233">
        <v>42708</v>
      </c>
      <c r="V9472" s="233" t="str">
        <f t="shared" si="299"/>
        <v>1204</v>
      </c>
      <c r="W9472" s="4">
        <f t="shared" si="300"/>
        <v>2016</v>
      </c>
    </row>
    <row r="9473" spans="19:23" x14ac:dyDescent="0.2">
      <c r="S9473" s="28" t="s">
        <v>423</v>
      </c>
      <c r="T9473" s="5">
        <v>2016</v>
      </c>
      <c r="U9473" s="233">
        <v>42709</v>
      </c>
      <c r="V9473" s="233" t="str">
        <f t="shared" si="299"/>
        <v>1205</v>
      </c>
      <c r="W9473" s="4">
        <f t="shared" si="300"/>
        <v>2016</v>
      </c>
    </row>
    <row r="9474" spans="19:23" x14ac:dyDescent="0.2">
      <c r="S9474" s="28" t="s">
        <v>424</v>
      </c>
      <c r="T9474" s="5">
        <v>2016</v>
      </c>
      <c r="U9474" s="233">
        <v>42710</v>
      </c>
      <c r="V9474" s="233" t="str">
        <f t="shared" si="299"/>
        <v>1206</v>
      </c>
      <c r="W9474" s="4">
        <f t="shared" si="300"/>
        <v>2016</v>
      </c>
    </row>
    <row r="9475" spans="19:23" x14ac:dyDescent="0.2">
      <c r="S9475" s="28" t="s">
        <v>425</v>
      </c>
      <c r="T9475" s="5">
        <v>2016</v>
      </c>
      <c r="U9475" s="233">
        <v>42711</v>
      </c>
      <c r="V9475" s="233" t="str">
        <f t="shared" si="299"/>
        <v>1207</v>
      </c>
      <c r="W9475" s="4">
        <f t="shared" si="300"/>
        <v>2016</v>
      </c>
    </row>
    <row r="9476" spans="19:23" x14ac:dyDescent="0.2">
      <c r="S9476" s="28" t="s">
        <v>426</v>
      </c>
      <c r="T9476" s="5">
        <v>2016</v>
      </c>
      <c r="U9476" s="233">
        <v>42712</v>
      </c>
      <c r="V9476" s="233" t="str">
        <f t="shared" ref="V9476:V9539" si="301">TEXT(MONTH(U9476),"00") &amp;TEXT(DAY(U9476),"00")</f>
        <v>1208</v>
      </c>
      <c r="W9476" s="4">
        <f t="shared" ref="W9476:W9539" si="302">YEAR(U9476)</f>
        <v>2016</v>
      </c>
    </row>
    <row r="9477" spans="19:23" x14ac:dyDescent="0.2">
      <c r="S9477" s="28" t="s">
        <v>427</v>
      </c>
      <c r="T9477" s="5">
        <v>2016</v>
      </c>
      <c r="U9477" s="233">
        <v>42713</v>
      </c>
      <c r="V9477" s="233" t="str">
        <f t="shared" si="301"/>
        <v>1209</v>
      </c>
      <c r="W9477" s="4">
        <f t="shared" si="302"/>
        <v>2016</v>
      </c>
    </row>
    <row r="9478" spans="19:23" x14ac:dyDescent="0.2">
      <c r="S9478" s="28" t="s">
        <v>428</v>
      </c>
      <c r="T9478" s="5">
        <v>2016</v>
      </c>
      <c r="U9478" s="233">
        <v>42714</v>
      </c>
      <c r="V9478" s="233" t="str">
        <f t="shared" si="301"/>
        <v>1210</v>
      </c>
      <c r="W9478" s="4">
        <f t="shared" si="302"/>
        <v>2016</v>
      </c>
    </row>
    <row r="9479" spans="19:23" x14ac:dyDescent="0.2">
      <c r="S9479" s="28" t="s">
        <v>429</v>
      </c>
      <c r="T9479" s="5">
        <v>2016</v>
      </c>
      <c r="U9479" s="233">
        <v>42715</v>
      </c>
      <c r="V9479" s="233" t="str">
        <f t="shared" si="301"/>
        <v>1211</v>
      </c>
      <c r="W9479" s="4">
        <f t="shared" si="302"/>
        <v>2016</v>
      </c>
    </row>
    <row r="9480" spans="19:23" x14ac:dyDescent="0.2">
      <c r="S9480" s="28" t="s">
        <v>430</v>
      </c>
      <c r="T9480" s="5">
        <v>2016</v>
      </c>
      <c r="U9480" s="233">
        <v>42716</v>
      </c>
      <c r="V9480" s="233" t="str">
        <f t="shared" si="301"/>
        <v>1212</v>
      </c>
      <c r="W9480" s="4">
        <f t="shared" si="302"/>
        <v>2016</v>
      </c>
    </row>
    <row r="9481" spans="19:23" x14ac:dyDescent="0.2">
      <c r="S9481" s="28" t="s">
        <v>431</v>
      </c>
      <c r="T9481" s="5">
        <v>2016</v>
      </c>
      <c r="U9481" s="233">
        <v>42717</v>
      </c>
      <c r="V9481" s="233" t="str">
        <f t="shared" si="301"/>
        <v>1213</v>
      </c>
      <c r="W9481" s="4">
        <f t="shared" si="302"/>
        <v>2016</v>
      </c>
    </row>
    <row r="9482" spans="19:23" x14ac:dyDescent="0.2">
      <c r="S9482" s="28" t="s">
        <v>432</v>
      </c>
      <c r="T9482" s="5">
        <v>2016</v>
      </c>
      <c r="U9482" s="233">
        <v>42718</v>
      </c>
      <c r="V9482" s="233" t="str">
        <f t="shared" si="301"/>
        <v>1214</v>
      </c>
      <c r="W9482" s="4">
        <f t="shared" si="302"/>
        <v>2016</v>
      </c>
    </row>
    <row r="9483" spans="19:23" x14ac:dyDescent="0.2">
      <c r="S9483" s="28" t="s">
        <v>433</v>
      </c>
      <c r="T9483" s="5">
        <v>2016</v>
      </c>
      <c r="U9483" s="233">
        <v>42719</v>
      </c>
      <c r="V9483" s="233" t="str">
        <f t="shared" si="301"/>
        <v>1215</v>
      </c>
      <c r="W9483" s="4">
        <f t="shared" si="302"/>
        <v>2016</v>
      </c>
    </row>
    <row r="9484" spans="19:23" x14ac:dyDescent="0.2">
      <c r="S9484" s="28" t="s">
        <v>434</v>
      </c>
      <c r="T9484" s="5">
        <v>2016</v>
      </c>
      <c r="U9484" s="233">
        <v>42720</v>
      </c>
      <c r="V9484" s="233" t="str">
        <f t="shared" si="301"/>
        <v>1216</v>
      </c>
      <c r="W9484" s="4">
        <f t="shared" si="302"/>
        <v>2016</v>
      </c>
    </row>
    <row r="9485" spans="19:23" x14ac:dyDescent="0.2">
      <c r="S9485" s="28" t="s">
        <v>435</v>
      </c>
      <c r="T9485" s="5">
        <v>2016</v>
      </c>
      <c r="U9485" s="233">
        <v>42721</v>
      </c>
      <c r="V9485" s="233" t="str">
        <f t="shared" si="301"/>
        <v>1217</v>
      </c>
      <c r="W9485" s="4">
        <f t="shared" si="302"/>
        <v>2016</v>
      </c>
    </row>
    <row r="9486" spans="19:23" x14ac:dyDescent="0.2">
      <c r="S9486" s="28" t="s">
        <v>436</v>
      </c>
      <c r="T9486" s="5">
        <v>2016</v>
      </c>
      <c r="U9486" s="233">
        <v>42722</v>
      </c>
      <c r="V9486" s="233" t="str">
        <f t="shared" si="301"/>
        <v>1218</v>
      </c>
      <c r="W9486" s="4">
        <f t="shared" si="302"/>
        <v>2016</v>
      </c>
    </row>
    <row r="9487" spans="19:23" x14ac:dyDescent="0.2">
      <c r="S9487" s="28" t="s">
        <v>437</v>
      </c>
      <c r="T9487" s="5">
        <v>2016</v>
      </c>
      <c r="U9487" s="233">
        <v>42723</v>
      </c>
      <c r="V9487" s="233" t="str">
        <f t="shared" si="301"/>
        <v>1219</v>
      </c>
      <c r="W9487" s="4">
        <f t="shared" si="302"/>
        <v>2016</v>
      </c>
    </row>
    <row r="9488" spans="19:23" x14ac:dyDescent="0.2">
      <c r="S9488" s="28" t="s">
        <v>438</v>
      </c>
      <c r="T9488" s="5">
        <v>2016</v>
      </c>
      <c r="U9488" s="233">
        <v>42724</v>
      </c>
      <c r="V9488" s="233" t="str">
        <f t="shared" si="301"/>
        <v>1220</v>
      </c>
      <c r="W9488" s="4">
        <f t="shared" si="302"/>
        <v>2016</v>
      </c>
    </row>
    <row r="9489" spans="19:23" x14ac:dyDescent="0.2">
      <c r="S9489" s="28" t="s">
        <v>439</v>
      </c>
      <c r="T9489" s="5">
        <v>2016</v>
      </c>
      <c r="U9489" s="233">
        <v>42725</v>
      </c>
      <c r="V9489" s="233" t="str">
        <f t="shared" si="301"/>
        <v>1221</v>
      </c>
      <c r="W9489" s="4">
        <f t="shared" si="302"/>
        <v>2016</v>
      </c>
    </row>
    <row r="9490" spans="19:23" x14ac:dyDescent="0.2">
      <c r="S9490" s="28" t="s">
        <v>440</v>
      </c>
      <c r="T9490" s="5">
        <v>2016</v>
      </c>
      <c r="U9490" s="233">
        <v>42726</v>
      </c>
      <c r="V9490" s="233" t="str">
        <f t="shared" si="301"/>
        <v>1222</v>
      </c>
      <c r="W9490" s="4">
        <f t="shared" si="302"/>
        <v>2016</v>
      </c>
    </row>
    <row r="9491" spans="19:23" x14ac:dyDescent="0.2">
      <c r="S9491" s="28" t="s">
        <v>441</v>
      </c>
      <c r="T9491" s="5">
        <v>2016</v>
      </c>
      <c r="U9491" s="233">
        <v>42727</v>
      </c>
      <c r="V9491" s="233" t="str">
        <f t="shared" si="301"/>
        <v>1223</v>
      </c>
      <c r="W9491" s="4">
        <f t="shared" si="302"/>
        <v>2016</v>
      </c>
    </row>
    <row r="9492" spans="19:23" x14ac:dyDescent="0.2">
      <c r="S9492" s="28" t="s">
        <v>442</v>
      </c>
      <c r="T9492" s="5">
        <v>2016</v>
      </c>
      <c r="U9492" s="233">
        <v>42728</v>
      </c>
      <c r="V9492" s="233" t="str">
        <f t="shared" si="301"/>
        <v>1224</v>
      </c>
      <c r="W9492" s="4">
        <f t="shared" si="302"/>
        <v>2016</v>
      </c>
    </row>
    <row r="9493" spans="19:23" x14ac:dyDescent="0.2">
      <c r="S9493" s="28" t="s">
        <v>443</v>
      </c>
      <c r="T9493" s="5">
        <v>2016</v>
      </c>
      <c r="U9493" s="233">
        <v>42729</v>
      </c>
      <c r="V9493" s="233" t="str">
        <f t="shared" si="301"/>
        <v>1225</v>
      </c>
      <c r="W9493" s="4">
        <f t="shared" si="302"/>
        <v>2016</v>
      </c>
    </row>
    <row r="9494" spans="19:23" x14ac:dyDescent="0.2">
      <c r="S9494" s="28" t="s">
        <v>444</v>
      </c>
      <c r="T9494" s="5">
        <v>2016</v>
      </c>
      <c r="U9494" s="233">
        <v>42730</v>
      </c>
      <c r="V9494" s="233" t="str">
        <f t="shared" si="301"/>
        <v>1226</v>
      </c>
      <c r="W9494" s="4">
        <f t="shared" si="302"/>
        <v>2016</v>
      </c>
    </row>
    <row r="9495" spans="19:23" x14ac:dyDescent="0.2">
      <c r="S9495" s="28" t="s">
        <v>445</v>
      </c>
      <c r="T9495" s="5">
        <v>2016</v>
      </c>
      <c r="U9495" s="233">
        <v>42731</v>
      </c>
      <c r="V9495" s="233" t="str">
        <f t="shared" si="301"/>
        <v>1227</v>
      </c>
      <c r="W9495" s="4">
        <f t="shared" si="302"/>
        <v>2016</v>
      </c>
    </row>
    <row r="9496" spans="19:23" x14ac:dyDescent="0.2">
      <c r="S9496" s="28" t="s">
        <v>446</v>
      </c>
      <c r="T9496" s="5">
        <v>2016</v>
      </c>
      <c r="U9496" s="233">
        <v>42732</v>
      </c>
      <c r="V9496" s="233" t="str">
        <f t="shared" si="301"/>
        <v>1228</v>
      </c>
      <c r="W9496" s="4">
        <f t="shared" si="302"/>
        <v>2016</v>
      </c>
    </row>
    <row r="9497" spans="19:23" x14ac:dyDescent="0.2">
      <c r="S9497" s="28" t="s">
        <v>447</v>
      </c>
      <c r="T9497" s="5">
        <v>2016</v>
      </c>
      <c r="U9497" s="233">
        <v>42733</v>
      </c>
      <c r="V9497" s="233" t="str">
        <f t="shared" si="301"/>
        <v>1229</v>
      </c>
      <c r="W9497" s="4">
        <f t="shared" si="302"/>
        <v>2016</v>
      </c>
    </row>
    <row r="9498" spans="19:23" x14ac:dyDescent="0.2">
      <c r="S9498" s="28" t="s">
        <v>448</v>
      </c>
      <c r="T9498" s="5">
        <v>2016</v>
      </c>
      <c r="U9498" s="233">
        <v>42734</v>
      </c>
      <c r="V9498" s="233" t="str">
        <f t="shared" si="301"/>
        <v>1230</v>
      </c>
      <c r="W9498" s="4">
        <f t="shared" si="302"/>
        <v>2016</v>
      </c>
    </row>
    <row r="9499" spans="19:23" x14ac:dyDescent="0.2">
      <c r="S9499" s="28" t="s">
        <v>449</v>
      </c>
      <c r="T9499" s="5">
        <v>2016</v>
      </c>
      <c r="U9499" s="233">
        <v>42735</v>
      </c>
      <c r="V9499" s="233" t="str">
        <f t="shared" si="301"/>
        <v>1231</v>
      </c>
      <c r="W9499" s="4">
        <f t="shared" si="302"/>
        <v>2016</v>
      </c>
    </row>
    <row r="9500" spans="19:23" x14ac:dyDescent="0.2">
      <c r="S9500" s="28" t="s">
        <v>450</v>
      </c>
      <c r="T9500" s="5">
        <v>2017</v>
      </c>
      <c r="U9500" s="233">
        <v>42736</v>
      </c>
      <c r="V9500" s="233" t="str">
        <f t="shared" si="301"/>
        <v>0101</v>
      </c>
      <c r="W9500" s="4">
        <f t="shared" si="302"/>
        <v>2017</v>
      </c>
    </row>
    <row r="9501" spans="19:23" x14ac:dyDescent="0.2">
      <c r="S9501" s="28" t="s">
        <v>90</v>
      </c>
      <c r="T9501" s="5">
        <v>2017</v>
      </c>
      <c r="U9501" s="233">
        <v>42737</v>
      </c>
      <c r="V9501" s="233" t="str">
        <f t="shared" si="301"/>
        <v>0102</v>
      </c>
      <c r="W9501" s="4">
        <f t="shared" si="302"/>
        <v>2017</v>
      </c>
    </row>
    <row r="9502" spans="19:23" x14ac:dyDescent="0.2">
      <c r="S9502" s="28" t="s">
        <v>91</v>
      </c>
      <c r="T9502" s="5">
        <v>2017</v>
      </c>
      <c r="U9502" s="233">
        <v>42738</v>
      </c>
      <c r="V9502" s="233" t="str">
        <f t="shared" si="301"/>
        <v>0103</v>
      </c>
      <c r="W9502" s="4">
        <f t="shared" si="302"/>
        <v>2017</v>
      </c>
    </row>
    <row r="9503" spans="19:23" x14ac:dyDescent="0.2">
      <c r="S9503" s="28" t="s">
        <v>92</v>
      </c>
      <c r="T9503" s="5">
        <v>2017</v>
      </c>
      <c r="U9503" s="233">
        <v>42739</v>
      </c>
      <c r="V9503" s="233" t="str">
        <f t="shared" si="301"/>
        <v>0104</v>
      </c>
      <c r="W9503" s="4">
        <f t="shared" si="302"/>
        <v>2017</v>
      </c>
    </row>
    <row r="9504" spans="19:23" x14ac:dyDescent="0.2">
      <c r="S9504" s="28" t="s">
        <v>93</v>
      </c>
      <c r="T9504" s="5">
        <v>2017</v>
      </c>
      <c r="U9504" s="233">
        <v>42740</v>
      </c>
      <c r="V9504" s="233" t="str">
        <f t="shared" si="301"/>
        <v>0105</v>
      </c>
      <c r="W9504" s="4">
        <f t="shared" si="302"/>
        <v>2017</v>
      </c>
    </row>
    <row r="9505" spans="19:23" x14ac:dyDescent="0.2">
      <c r="S9505" s="28" t="s">
        <v>94</v>
      </c>
      <c r="T9505" s="5">
        <v>2017</v>
      </c>
      <c r="U9505" s="233">
        <v>42741</v>
      </c>
      <c r="V9505" s="233" t="str">
        <f t="shared" si="301"/>
        <v>0106</v>
      </c>
      <c r="W9505" s="4">
        <f t="shared" si="302"/>
        <v>2017</v>
      </c>
    </row>
    <row r="9506" spans="19:23" x14ac:dyDescent="0.2">
      <c r="S9506" s="28" t="s">
        <v>95</v>
      </c>
      <c r="T9506" s="5">
        <v>2017</v>
      </c>
      <c r="U9506" s="233">
        <v>42742</v>
      </c>
      <c r="V9506" s="233" t="str">
        <f t="shared" si="301"/>
        <v>0107</v>
      </c>
      <c r="W9506" s="4">
        <f t="shared" si="302"/>
        <v>2017</v>
      </c>
    </row>
    <row r="9507" spans="19:23" x14ac:dyDescent="0.2">
      <c r="S9507" s="28" t="s">
        <v>96</v>
      </c>
      <c r="T9507" s="5">
        <v>2017</v>
      </c>
      <c r="U9507" s="233">
        <v>42743</v>
      </c>
      <c r="V9507" s="233" t="str">
        <f t="shared" si="301"/>
        <v>0108</v>
      </c>
      <c r="W9507" s="4">
        <f t="shared" si="302"/>
        <v>2017</v>
      </c>
    </row>
    <row r="9508" spans="19:23" x14ac:dyDescent="0.2">
      <c r="S9508" s="28" t="s">
        <v>97</v>
      </c>
      <c r="T9508" s="5">
        <v>2017</v>
      </c>
      <c r="U9508" s="233">
        <v>42744</v>
      </c>
      <c r="V9508" s="233" t="str">
        <f t="shared" si="301"/>
        <v>0109</v>
      </c>
      <c r="W9508" s="4">
        <f t="shared" si="302"/>
        <v>2017</v>
      </c>
    </row>
    <row r="9509" spans="19:23" x14ac:dyDescent="0.2">
      <c r="S9509" s="28" t="s">
        <v>98</v>
      </c>
      <c r="T9509" s="5">
        <v>2017</v>
      </c>
      <c r="U9509" s="233">
        <v>42745</v>
      </c>
      <c r="V9509" s="233" t="str">
        <f t="shared" si="301"/>
        <v>0110</v>
      </c>
      <c r="W9509" s="4">
        <f t="shared" si="302"/>
        <v>2017</v>
      </c>
    </row>
    <row r="9510" spans="19:23" x14ac:dyDescent="0.2">
      <c r="S9510" s="28" t="s">
        <v>99</v>
      </c>
      <c r="T9510" s="5">
        <v>2017</v>
      </c>
      <c r="U9510" s="233">
        <v>42746</v>
      </c>
      <c r="V9510" s="233" t="str">
        <f t="shared" si="301"/>
        <v>0111</v>
      </c>
      <c r="W9510" s="4">
        <f t="shared" si="302"/>
        <v>2017</v>
      </c>
    </row>
    <row r="9511" spans="19:23" x14ac:dyDescent="0.2">
      <c r="S9511" s="28" t="s">
        <v>100</v>
      </c>
      <c r="T9511" s="5">
        <v>2017</v>
      </c>
      <c r="U9511" s="233">
        <v>42747</v>
      </c>
      <c r="V9511" s="233" t="str">
        <f t="shared" si="301"/>
        <v>0112</v>
      </c>
      <c r="W9511" s="4">
        <f t="shared" si="302"/>
        <v>2017</v>
      </c>
    </row>
    <row r="9512" spans="19:23" x14ac:dyDescent="0.2">
      <c r="S9512" s="28" t="s">
        <v>101</v>
      </c>
      <c r="T9512" s="5">
        <v>2017</v>
      </c>
      <c r="U9512" s="233">
        <v>42748</v>
      </c>
      <c r="V9512" s="233" t="str">
        <f t="shared" si="301"/>
        <v>0113</v>
      </c>
      <c r="W9512" s="4">
        <f t="shared" si="302"/>
        <v>2017</v>
      </c>
    </row>
    <row r="9513" spans="19:23" x14ac:dyDescent="0.2">
      <c r="S9513" s="28" t="s">
        <v>102</v>
      </c>
      <c r="T9513" s="5">
        <v>2017</v>
      </c>
      <c r="U9513" s="233">
        <v>42749</v>
      </c>
      <c r="V9513" s="233" t="str">
        <f t="shared" si="301"/>
        <v>0114</v>
      </c>
      <c r="W9513" s="4">
        <f t="shared" si="302"/>
        <v>2017</v>
      </c>
    </row>
    <row r="9514" spans="19:23" x14ac:dyDescent="0.2">
      <c r="S9514" s="28" t="s">
        <v>103</v>
      </c>
      <c r="T9514" s="5">
        <v>2017</v>
      </c>
      <c r="U9514" s="233">
        <v>42750</v>
      </c>
      <c r="V9514" s="233" t="str">
        <f t="shared" si="301"/>
        <v>0115</v>
      </c>
      <c r="W9514" s="4">
        <f t="shared" si="302"/>
        <v>2017</v>
      </c>
    </row>
    <row r="9515" spans="19:23" x14ac:dyDescent="0.2">
      <c r="S9515" s="28" t="s">
        <v>104</v>
      </c>
      <c r="T9515" s="5">
        <v>2017</v>
      </c>
      <c r="U9515" s="233">
        <v>42751</v>
      </c>
      <c r="V9515" s="233" t="str">
        <f t="shared" si="301"/>
        <v>0116</v>
      </c>
      <c r="W9515" s="4">
        <f t="shared" si="302"/>
        <v>2017</v>
      </c>
    </row>
    <row r="9516" spans="19:23" x14ac:dyDescent="0.2">
      <c r="S9516" s="28" t="s">
        <v>105</v>
      </c>
      <c r="T9516" s="5">
        <v>2017</v>
      </c>
      <c r="U9516" s="233">
        <v>42752</v>
      </c>
      <c r="V9516" s="233" t="str">
        <f t="shared" si="301"/>
        <v>0117</v>
      </c>
      <c r="W9516" s="4">
        <f t="shared" si="302"/>
        <v>2017</v>
      </c>
    </row>
    <row r="9517" spans="19:23" x14ac:dyDescent="0.2">
      <c r="S9517" s="28" t="s">
        <v>106</v>
      </c>
      <c r="T9517" s="5">
        <v>2017</v>
      </c>
      <c r="U9517" s="233">
        <v>42753</v>
      </c>
      <c r="V9517" s="233" t="str">
        <f t="shared" si="301"/>
        <v>0118</v>
      </c>
      <c r="W9517" s="4">
        <f t="shared" si="302"/>
        <v>2017</v>
      </c>
    </row>
    <row r="9518" spans="19:23" x14ac:dyDescent="0.2">
      <c r="S9518" s="28" t="s">
        <v>107</v>
      </c>
      <c r="T9518" s="5">
        <v>2017</v>
      </c>
      <c r="U9518" s="233">
        <v>42754</v>
      </c>
      <c r="V9518" s="233" t="str">
        <f t="shared" si="301"/>
        <v>0119</v>
      </c>
      <c r="W9518" s="4">
        <f t="shared" si="302"/>
        <v>2017</v>
      </c>
    </row>
    <row r="9519" spans="19:23" x14ac:dyDescent="0.2">
      <c r="S9519" s="28" t="s">
        <v>108</v>
      </c>
      <c r="T9519" s="5">
        <v>2017</v>
      </c>
      <c r="U9519" s="233">
        <v>42755</v>
      </c>
      <c r="V9519" s="233" t="str">
        <f t="shared" si="301"/>
        <v>0120</v>
      </c>
      <c r="W9519" s="4">
        <f t="shared" si="302"/>
        <v>2017</v>
      </c>
    </row>
    <row r="9520" spans="19:23" x14ac:dyDescent="0.2">
      <c r="S9520" s="28" t="s">
        <v>109</v>
      </c>
      <c r="T9520" s="5">
        <v>2017</v>
      </c>
      <c r="U9520" s="233">
        <v>42756</v>
      </c>
      <c r="V9520" s="233" t="str">
        <f t="shared" si="301"/>
        <v>0121</v>
      </c>
      <c r="W9520" s="4">
        <f t="shared" si="302"/>
        <v>2017</v>
      </c>
    </row>
    <row r="9521" spans="19:23" x14ac:dyDescent="0.2">
      <c r="S9521" s="28" t="s">
        <v>110</v>
      </c>
      <c r="T9521" s="5">
        <v>2017</v>
      </c>
      <c r="U9521" s="233">
        <v>42757</v>
      </c>
      <c r="V9521" s="233" t="str">
        <f t="shared" si="301"/>
        <v>0122</v>
      </c>
      <c r="W9521" s="4">
        <f t="shared" si="302"/>
        <v>2017</v>
      </c>
    </row>
    <row r="9522" spans="19:23" x14ac:dyDescent="0.2">
      <c r="S9522" s="28" t="s">
        <v>111</v>
      </c>
      <c r="T9522" s="5">
        <v>2017</v>
      </c>
      <c r="U9522" s="233">
        <v>42758</v>
      </c>
      <c r="V9522" s="233" t="str">
        <f t="shared" si="301"/>
        <v>0123</v>
      </c>
      <c r="W9522" s="4">
        <f t="shared" si="302"/>
        <v>2017</v>
      </c>
    </row>
    <row r="9523" spans="19:23" x14ac:dyDescent="0.2">
      <c r="S9523" s="28" t="s">
        <v>112</v>
      </c>
      <c r="T9523" s="5">
        <v>2017</v>
      </c>
      <c r="U9523" s="233">
        <v>42759</v>
      </c>
      <c r="V9523" s="233" t="str">
        <f t="shared" si="301"/>
        <v>0124</v>
      </c>
      <c r="W9523" s="4">
        <f t="shared" si="302"/>
        <v>2017</v>
      </c>
    </row>
    <row r="9524" spans="19:23" x14ac:dyDescent="0.2">
      <c r="S9524" s="28" t="s">
        <v>113</v>
      </c>
      <c r="T9524" s="5">
        <v>2017</v>
      </c>
      <c r="U9524" s="233">
        <v>42760</v>
      </c>
      <c r="V9524" s="233" t="str">
        <f t="shared" si="301"/>
        <v>0125</v>
      </c>
      <c r="W9524" s="4">
        <f t="shared" si="302"/>
        <v>2017</v>
      </c>
    </row>
    <row r="9525" spans="19:23" x14ac:dyDescent="0.2">
      <c r="S9525" s="28" t="s">
        <v>114</v>
      </c>
      <c r="T9525" s="5">
        <v>2017</v>
      </c>
      <c r="U9525" s="233">
        <v>42761</v>
      </c>
      <c r="V9525" s="233" t="str">
        <f t="shared" si="301"/>
        <v>0126</v>
      </c>
      <c r="W9525" s="4">
        <f t="shared" si="302"/>
        <v>2017</v>
      </c>
    </row>
    <row r="9526" spans="19:23" x14ac:dyDescent="0.2">
      <c r="S9526" s="28" t="s">
        <v>115</v>
      </c>
      <c r="T9526" s="5">
        <v>2017</v>
      </c>
      <c r="U9526" s="233">
        <v>42762</v>
      </c>
      <c r="V9526" s="233" t="str">
        <f t="shared" si="301"/>
        <v>0127</v>
      </c>
      <c r="W9526" s="4">
        <f t="shared" si="302"/>
        <v>2017</v>
      </c>
    </row>
    <row r="9527" spans="19:23" x14ac:dyDescent="0.2">
      <c r="S9527" s="28" t="s">
        <v>116</v>
      </c>
      <c r="T9527" s="5">
        <v>2017</v>
      </c>
      <c r="U9527" s="233">
        <v>42763</v>
      </c>
      <c r="V9527" s="233" t="str">
        <f t="shared" si="301"/>
        <v>0128</v>
      </c>
      <c r="W9527" s="4">
        <f t="shared" si="302"/>
        <v>2017</v>
      </c>
    </row>
    <row r="9528" spans="19:23" x14ac:dyDescent="0.2">
      <c r="S9528" s="28" t="s">
        <v>117</v>
      </c>
      <c r="T9528" s="5">
        <v>2017</v>
      </c>
      <c r="U9528" s="233">
        <v>42764</v>
      </c>
      <c r="V9528" s="233" t="str">
        <f t="shared" si="301"/>
        <v>0129</v>
      </c>
      <c r="W9528" s="4">
        <f t="shared" si="302"/>
        <v>2017</v>
      </c>
    </row>
    <row r="9529" spans="19:23" x14ac:dyDescent="0.2">
      <c r="S9529" s="28" t="s">
        <v>118</v>
      </c>
      <c r="T9529" s="5">
        <v>2017</v>
      </c>
      <c r="U9529" s="233">
        <v>42765</v>
      </c>
      <c r="V9529" s="233" t="str">
        <f t="shared" si="301"/>
        <v>0130</v>
      </c>
      <c r="W9529" s="4">
        <f t="shared" si="302"/>
        <v>2017</v>
      </c>
    </row>
    <row r="9530" spans="19:23" x14ac:dyDescent="0.2">
      <c r="S9530" s="28" t="s">
        <v>119</v>
      </c>
      <c r="T9530" s="5">
        <v>2017</v>
      </c>
      <c r="U9530" s="233">
        <v>42766</v>
      </c>
      <c r="V9530" s="233" t="str">
        <f t="shared" si="301"/>
        <v>0131</v>
      </c>
      <c r="W9530" s="4">
        <f t="shared" si="302"/>
        <v>2017</v>
      </c>
    </row>
    <row r="9531" spans="19:23" x14ac:dyDescent="0.2">
      <c r="S9531" s="28" t="s">
        <v>120</v>
      </c>
      <c r="T9531" s="5">
        <v>2017</v>
      </c>
      <c r="U9531" s="233">
        <v>42767</v>
      </c>
      <c r="V9531" s="233" t="str">
        <f t="shared" si="301"/>
        <v>0201</v>
      </c>
      <c r="W9531" s="4">
        <f t="shared" si="302"/>
        <v>2017</v>
      </c>
    </row>
    <row r="9532" spans="19:23" x14ac:dyDescent="0.2">
      <c r="S9532" s="28" t="s">
        <v>121</v>
      </c>
      <c r="T9532" s="5">
        <v>2017</v>
      </c>
      <c r="U9532" s="233">
        <v>42768</v>
      </c>
      <c r="V9532" s="233" t="str">
        <f t="shared" si="301"/>
        <v>0202</v>
      </c>
      <c r="W9532" s="4">
        <f t="shared" si="302"/>
        <v>2017</v>
      </c>
    </row>
    <row r="9533" spans="19:23" x14ac:dyDescent="0.2">
      <c r="S9533" s="28" t="s">
        <v>122</v>
      </c>
      <c r="T9533" s="5">
        <v>2017</v>
      </c>
      <c r="U9533" s="233">
        <v>42769</v>
      </c>
      <c r="V9533" s="233" t="str">
        <f t="shared" si="301"/>
        <v>0203</v>
      </c>
      <c r="W9533" s="4">
        <f t="shared" si="302"/>
        <v>2017</v>
      </c>
    </row>
    <row r="9534" spans="19:23" x14ac:dyDescent="0.2">
      <c r="S9534" s="28" t="s">
        <v>123</v>
      </c>
      <c r="T9534" s="5">
        <v>2017</v>
      </c>
      <c r="U9534" s="233">
        <v>42770</v>
      </c>
      <c r="V9534" s="233" t="str">
        <f t="shared" si="301"/>
        <v>0204</v>
      </c>
      <c r="W9534" s="4">
        <f t="shared" si="302"/>
        <v>2017</v>
      </c>
    </row>
    <row r="9535" spans="19:23" x14ac:dyDescent="0.2">
      <c r="S9535" s="28" t="s">
        <v>124</v>
      </c>
      <c r="T9535" s="5">
        <v>2017</v>
      </c>
      <c r="U9535" s="233">
        <v>42771</v>
      </c>
      <c r="V9535" s="233" t="str">
        <f t="shared" si="301"/>
        <v>0205</v>
      </c>
      <c r="W9535" s="4">
        <f t="shared" si="302"/>
        <v>2017</v>
      </c>
    </row>
    <row r="9536" spans="19:23" x14ac:dyDescent="0.2">
      <c r="S9536" s="28" t="s">
        <v>125</v>
      </c>
      <c r="T9536" s="5">
        <v>2017</v>
      </c>
      <c r="U9536" s="233">
        <v>42772</v>
      </c>
      <c r="V9536" s="233" t="str">
        <f t="shared" si="301"/>
        <v>0206</v>
      </c>
      <c r="W9536" s="4">
        <f t="shared" si="302"/>
        <v>2017</v>
      </c>
    </row>
    <row r="9537" spans="19:23" x14ac:dyDescent="0.2">
      <c r="S9537" s="28" t="s">
        <v>126</v>
      </c>
      <c r="T9537" s="5">
        <v>2017</v>
      </c>
      <c r="U9537" s="233">
        <v>42773</v>
      </c>
      <c r="V9537" s="233" t="str">
        <f t="shared" si="301"/>
        <v>0207</v>
      </c>
      <c r="W9537" s="4">
        <f t="shared" si="302"/>
        <v>2017</v>
      </c>
    </row>
    <row r="9538" spans="19:23" x14ac:dyDescent="0.2">
      <c r="S9538" s="28" t="s">
        <v>86</v>
      </c>
      <c r="T9538" s="5">
        <v>2017</v>
      </c>
      <c r="U9538" s="233">
        <v>42774</v>
      </c>
      <c r="V9538" s="233" t="str">
        <f t="shared" si="301"/>
        <v>0208</v>
      </c>
      <c r="W9538" s="4">
        <f t="shared" si="302"/>
        <v>2017</v>
      </c>
    </row>
    <row r="9539" spans="19:23" x14ac:dyDescent="0.2">
      <c r="S9539" s="28" t="s">
        <v>87</v>
      </c>
      <c r="T9539" s="5">
        <v>2017</v>
      </c>
      <c r="U9539" s="233">
        <v>42775</v>
      </c>
      <c r="V9539" s="233" t="str">
        <f t="shared" si="301"/>
        <v>0209</v>
      </c>
      <c r="W9539" s="4">
        <f t="shared" si="302"/>
        <v>2017</v>
      </c>
    </row>
    <row r="9540" spans="19:23" x14ac:dyDescent="0.2">
      <c r="S9540" s="28" t="s">
        <v>88</v>
      </c>
      <c r="T9540" s="5">
        <v>2017</v>
      </c>
      <c r="U9540" s="233">
        <v>42776</v>
      </c>
      <c r="V9540" s="233" t="str">
        <f t="shared" ref="V9540:V9603" si="303">TEXT(MONTH(U9540),"00") &amp;TEXT(DAY(U9540),"00")</f>
        <v>0210</v>
      </c>
      <c r="W9540" s="4">
        <f t="shared" ref="W9540:W9603" si="304">YEAR(U9540)</f>
        <v>2017</v>
      </c>
    </row>
    <row r="9541" spans="19:23" x14ac:dyDescent="0.2">
      <c r="S9541" s="28" t="s">
        <v>89</v>
      </c>
      <c r="T9541" s="5">
        <v>2017</v>
      </c>
      <c r="U9541" s="233">
        <v>42777</v>
      </c>
      <c r="V9541" s="233" t="str">
        <f t="shared" si="303"/>
        <v>0211</v>
      </c>
      <c r="W9541" s="4">
        <f t="shared" si="304"/>
        <v>2017</v>
      </c>
    </row>
    <row r="9542" spans="19:23" x14ac:dyDescent="0.2">
      <c r="S9542" s="28" t="s">
        <v>127</v>
      </c>
      <c r="T9542" s="5">
        <v>2017</v>
      </c>
      <c r="U9542" s="233">
        <v>42778</v>
      </c>
      <c r="V9542" s="233" t="str">
        <f t="shared" si="303"/>
        <v>0212</v>
      </c>
      <c r="W9542" s="4">
        <f t="shared" si="304"/>
        <v>2017</v>
      </c>
    </row>
    <row r="9543" spans="19:23" x14ac:dyDescent="0.2">
      <c r="S9543" s="28" t="s">
        <v>128</v>
      </c>
      <c r="T9543" s="5">
        <v>2017</v>
      </c>
      <c r="U9543" s="233">
        <v>42779</v>
      </c>
      <c r="V9543" s="233" t="str">
        <f t="shared" si="303"/>
        <v>0213</v>
      </c>
      <c r="W9543" s="4">
        <f t="shared" si="304"/>
        <v>2017</v>
      </c>
    </row>
    <row r="9544" spans="19:23" x14ac:dyDescent="0.2">
      <c r="S9544" s="28" t="s">
        <v>129</v>
      </c>
      <c r="T9544" s="5">
        <v>2017</v>
      </c>
      <c r="U9544" s="233">
        <v>42780</v>
      </c>
      <c r="V9544" s="233" t="str">
        <f t="shared" si="303"/>
        <v>0214</v>
      </c>
      <c r="W9544" s="4">
        <f t="shared" si="304"/>
        <v>2017</v>
      </c>
    </row>
    <row r="9545" spans="19:23" x14ac:dyDescent="0.2">
      <c r="S9545" s="28" t="s">
        <v>130</v>
      </c>
      <c r="T9545" s="5">
        <v>2017</v>
      </c>
      <c r="U9545" s="233">
        <v>42781</v>
      </c>
      <c r="V9545" s="233" t="str">
        <f t="shared" si="303"/>
        <v>0215</v>
      </c>
      <c r="W9545" s="4">
        <f t="shared" si="304"/>
        <v>2017</v>
      </c>
    </row>
    <row r="9546" spans="19:23" x14ac:dyDescent="0.2">
      <c r="S9546" s="28" t="s">
        <v>131</v>
      </c>
      <c r="T9546" s="5">
        <v>2017</v>
      </c>
      <c r="U9546" s="233">
        <v>42782</v>
      </c>
      <c r="V9546" s="233" t="str">
        <f t="shared" si="303"/>
        <v>0216</v>
      </c>
      <c r="W9546" s="4">
        <f t="shared" si="304"/>
        <v>2017</v>
      </c>
    </row>
    <row r="9547" spans="19:23" x14ac:dyDescent="0.2">
      <c r="S9547" s="28" t="s">
        <v>132</v>
      </c>
      <c r="T9547" s="5">
        <v>2017</v>
      </c>
      <c r="U9547" s="233">
        <v>42783</v>
      </c>
      <c r="V9547" s="233" t="str">
        <f t="shared" si="303"/>
        <v>0217</v>
      </c>
      <c r="W9547" s="4">
        <f t="shared" si="304"/>
        <v>2017</v>
      </c>
    </row>
    <row r="9548" spans="19:23" x14ac:dyDescent="0.2">
      <c r="S9548" s="28" t="s">
        <v>133</v>
      </c>
      <c r="T9548" s="5">
        <v>2017</v>
      </c>
      <c r="U9548" s="233">
        <v>42784</v>
      </c>
      <c r="V9548" s="233" t="str">
        <f t="shared" si="303"/>
        <v>0218</v>
      </c>
      <c r="W9548" s="4">
        <f t="shared" si="304"/>
        <v>2017</v>
      </c>
    </row>
    <row r="9549" spans="19:23" x14ac:dyDescent="0.2">
      <c r="S9549" s="28" t="s">
        <v>134</v>
      </c>
      <c r="T9549" s="5">
        <v>2017</v>
      </c>
      <c r="U9549" s="233">
        <v>42785</v>
      </c>
      <c r="V9549" s="233" t="str">
        <f t="shared" si="303"/>
        <v>0219</v>
      </c>
      <c r="W9549" s="4">
        <f t="shared" si="304"/>
        <v>2017</v>
      </c>
    </row>
    <row r="9550" spans="19:23" x14ac:dyDescent="0.2">
      <c r="S9550" s="28" t="s">
        <v>135</v>
      </c>
      <c r="T9550" s="5">
        <v>2017</v>
      </c>
      <c r="U9550" s="233">
        <v>42786</v>
      </c>
      <c r="V9550" s="233" t="str">
        <f t="shared" si="303"/>
        <v>0220</v>
      </c>
      <c r="W9550" s="4">
        <f t="shared" si="304"/>
        <v>2017</v>
      </c>
    </row>
    <row r="9551" spans="19:23" x14ac:dyDescent="0.2">
      <c r="S9551" s="28" t="s">
        <v>136</v>
      </c>
      <c r="T9551" s="5">
        <v>2017</v>
      </c>
      <c r="U9551" s="233">
        <v>42787</v>
      </c>
      <c r="V9551" s="233" t="str">
        <f t="shared" si="303"/>
        <v>0221</v>
      </c>
      <c r="W9551" s="4">
        <f t="shared" si="304"/>
        <v>2017</v>
      </c>
    </row>
    <row r="9552" spans="19:23" x14ac:dyDescent="0.2">
      <c r="S9552" s="28" t="s">
        <v>137</v>
      </c>
      <c r="T9552" s="5">
        <v>2017</v>
      </c>
      <c r="U9552" s="233">
        <v>42788</v>
      </c>
      <c r="V9552" s="233" t="str">
        <f t="shared" si="303"/>
        <v>0222</v>
      </c>
      <c r="W9552" s="4">
        <f t="shared" si="304"/>
        <v>2017</v>
      </c>
    </row>
    <row r="9553" spans="19:23" x14ac:dyDescent="0.2">
      <c r="S9553" s="28" t="s">
        <v>138</v>
      </c>
      <c r="T9553" s="5">
        <v>2017</v>
      </c>
      <c r="U9553" s="233">
        <v>42789</v>
      </c>
      <c r="V9553" s="233" t="str">
        <f t="shared" si="303"/>
        <v>0223</v>
      </c>
      <c r="W9553" s="4">
        <f t="shared" si="304"/>
        <v>2017</v>
      </c>
    </row>
    <row r="9554" spans="19:23" x14ac:dyDescent="0.2">
      <c r="S9554" s="28" t="s">
        <v>139</v>
      </c>
      <c r="T9554" s="5">
        <v>2017</v>
      </c>
      <c r="U9554" s="233">
        <v>42790</v>
      </c>
      <c r="V9554" s="233" t="str">
        <f t="shared" si="303"/>
        <v>0224</v>
      </c>
      <c r="W9554" s="4">
        <f t="shared" si="304"/>
        <v>2017</v>
      </c>
    </row>
    <row r="9555" spans="19:23" x14ac:dyDescent="0.2">
      <c r="S9555" s="28" t="s">
        <v>140</v>
      </c>
      <c r="T9555" s="5">
        <v>2017</v>
      </c>
      <c r="U9555" s="233">
        <v>42791</v>
      </c>
      <c r="V9555" s="233" t="str">
        <f t="shared" si="303"/>
        <v>0225</v>
      </c>
      <c r="W9555" s="4">
        <f t="shared" si="304"/>
        <v>2017</v>
      </c>
    </row>
    <row r="9556" spans="19:23" x14ac:dyDescent="0.2">
      <c r="S9556" s="28" t="s">
        <v>141</v>
      </c>
      <c r="T9556" s="5">
        <v>2017</v>
      </c>
      <c r="U9556" s="233">
        <v>42792</v>
      </c>
      <c r="V9556" s="233" t="str">
        <f t="shared" si="303"/>
        <v>0226</v>
      </c>
      <c r="W9556" s="4">
        <f t="shared" si="304"/>
        <v>2017</v>
      </c>
    </row>
    <row r="9557" spans="19:23" x14ac:dyDescent="0.2">
      <c r="S9557" s="28" t="s">
        <v>142</v>
      </c>
      <c r="T9557" s="5">
        <v>2017</v>
      </c>
      <c r="U9557" s="233">
        <v>42793</v>
      </c>
      <c r="V9557" s="233" t="str">
        <f t="shared" si="303"/>
        <v>0227</v>
      </c>
      <c r="W9557" s="4">
        <f t="shared" si="304"/>
        <v>2017</v>
      </c>
    </row>
    <row r="9558" spans="19:23" x14ac:dyDescent="0.2">
      <c r="S9558" s="28" t="s">
        <v>143</v>
      </c>
      <c r="T9558" s="5">
        <v>2017</v>
      </c>
      <c r="U9558" s="233">
        <v>42794</v>
      </c>
      <c r="V9558" s="233" t="str">
        <f t="shared" si="303"/>
        <v>0228</v>
      </c>
      <c r="W9558" s="4">
        <f t="shared" si="304"/>
        <v>2017</v>
      </c>
    </row>
    <row r="9559" spans="19:23" x14ac:dyDescent="0.2">
      <c r="S9559" s="28" t="s">
        <v>144</v>
      </c>
      <c r="T9559" s="5">
        <v>2017</v>
      </c>
      <c r="U9559" s="233">
        <v>42795</v>
      </c>
      <c r="V9559" s="233" t="str">
        <f t="shared" si="303"/>
        <v>0301</v>
      </c>
      <c r="W9559" s="4">
        <f t="shared" si="304"/>
        <v>2017</v>
      </c>
    </row>
    <row r="9560" spans="19:23" x14ac:dyDescent="0.2">
      <c r="S9560" s="28" t="s">
        <v>145</v>
      </c>
      <c r="T9560" s="5">
        <v>2017</v>
      </c>
      <c r="U9560" s="233">
        <v>42796</v>
      </c>
      <c r="V9560" s="233" t="str">
        <f t="shared" si="303"/>
        <v>0302</v>
      </c>
      <c r="W9560" s="4">
        <f t="shared" si="304"/>
        <v>2017</v>
      </c>
    </row>
    <row r="9561" spans="19:23" x14ac:dyDescent="0.2">
      <c r="S9561" s="28" t="s">
        <v>146</v>
      </c>
      <c r="T9561" s="5">
        <v>2017</v>
      </c>
      <c r="U9561" s="233">
        <v>42797</v>
      </c>
      <c r="V9561" s="233" t="str">
        <f t="shared" si="303"/>
        <v>0303</v>
      </c>
      <c r="W9561" s="4">
        <f t="shared" si="304"/>
        <v>2017</v>
      </c>
    </row>
    <row r="9562" spans="19:23" x14ac:dyDescent="0.2">
      <c r="S9562" s="28" t="s">
        <v>147</v>
      </c>
      <c r="T9562" s="5">
        <v>2017</v>
      </c>
      <c r="U9562" s="233">
        <v>42798</v>
      </c>
      <c r="V9562" s="233" t="str">
        <f t="shared" si="303"/>
        <v>0304</v>
      </c>
      <c r="W9562" s="4">
        <f t="shared" si="304"/>
        <v>2017</v>
      </c>
    </row>
    <row r="9563" spans="19:23" x14ac:dyDescent="0.2">
      <c r="S9563" s="28" t="s">
        <v>148</v>
      </c>
      <c r="T9563" s="5">
        <v>2017</v>
      </c>
      <c r="U9563" s="233">
        <v>42799</v>
      </c>
      <c r="V9563" s="233" t="str">
        <f t="shared" si="303"/>
        <v>0305</v>
      </c>
      <c r="W9563" s="4">
        <f t="shared" si="304"/>
        <v>2017</v>
      </c>
    </row>
    <row r="9564" spans="19:23" x14ac:dyDescent="0.2">
      <c r="S9564" s="28" t="s">
        <v>149</v>
      </c>
      <c r="T9564" s="5">
        <v>2017</v>
      </c>
      <c r="U9564" s="233">
        <v>42800</v>
      </c>
      <c r="V9564" s="233" t="str">
        <f t="shared" si="303"/>
        <v>0306</v>
      </c>
      <c r="W9564" s="4">
        <f t="shared" si="304"/>
        <v>2017</v>
      </c>
    </row>
    <row r="9565" spans="19:23" x14ac:dyDescent="0.2">
      <c r="S9565" s="28" t="s">
        <v>150</v>
      </c>
      <c r="T9565" s="5">
        <v>2017</v>
      </c>
      <c r="U9565" s="233">
        <v>42801</v>
      </c>
      <c r="V9565" s="233" t="str">
        <f t="shared" si="303"/>
        <v>0307</v>
      </c>
      <c r="W9565" s="4">
        <f t="shared" si="304"/>
        <v>2017</v>
      </c>
    </row>
    <row r="9566" spans="19:23" x14ac:dyDescent="0.2">
      <c r="S9566" s="28" t="s">
        <v>151</v>
      </c>
      <c r="T9566" s="5">
        <v>2017</v>
      </c>
      <c r="U9566" s="233">
        <v>42802</v>
      </c>
      <c r="V9566" s="233" t="str">
        <f t="shared" si="303"/>
        <v>0308</v>
      </c>
      <c r="W9566" s="4">
        <f t="shared" si="304"/>
        <v>2017</v>
      </c>
    </row>
    <row r="9567" spans="19:23" x14ac:dyDescent="0.2">
      <c r="S9567" s="28" t="s">
        <v>152</v>
      </c>
      <c r="T9567" s="5">
        <v>2017</v>
      </c>
      <c r="U9567" s="233">
        <v>42803</v>
      </c>
      <c r="V9567" s="233" t="str">
        <f t="shared" si="303"/>
        <v>0309</v>
      </c>
      <c r="W9567" s="4">
        <f t="shared" si="304"/>
        <v>2017</v>
      </c>
    </row>
    <row r="9568" spans="19:23" x14ac:dyDescent="0.2">
      <c r="S9568" s="28" t="s">
        <v>153</v>
      </c>
      <c r="T9568" s="5">
        <v>2017</v>
      </c>
      <c r="U9568" s="233">
        <v>42804</v>
      </c>
      <c r="V9568" s="233" t="str">
        <f t="shared" si="303"/>
        <v>0310</v>
      </c>
      <c r="W9568" s="4">
        <f t="shared" si="304"/>
        <v>2017</v>
      </c>
    </row>
    <row r="9569" spans="19:23" x14ac:dyDescent="0.2">
      <c r="S9569" s="28" t="s">
        <v>154</v>
      </c>
      <c r="T9569" s="5">
        <v>2017</v>
      </c>
      <c r="U9569" s="233">
        <v>42805</v>
      </c>
      <c r="V9569" s="233" t="str">
        <f t="shared" si="303"/>
        <v>0311</v>
      </c>
      <c r="W9569" s="4">
        <f t="shared" si="304"/>
        <v>2017</v>
      </c>
    </row>
    <row r="9570" spans="19:23" x14ac:dyDescent="0.2">
      <c r="S9570" s="28" t="s">
        <v>155</v>
      </c>
      <c r="T9570" s="5">
        <v>2017</v>
      </c>
      <c r="U9570" s="233">
        <v>42806</v>
      </c>
      <c r="V9570" s="233" t="str">
        <f t="shared" si="303"/>
        <v>0312</v>
      </c>
      <c r="W9570" s="4">
        <f t="shared" si="304"/>
        <v>2017</v>
      </c>
    </row>
    <row r="9571" spans="19:23" x14ac:dyDescent="0.2">
      <c r="S9571" s="28" t="s">
        <v>156</v>
      </c>
      <c r="T9571" s="5">
        <v>2017</v>
      </c>
      <c r="U9571" s="233">
        <v>42807</v>
      </c>
      <c r="V9571" s="233" t="str">
        <f t="shared" si="303"/>
        <v>0313</v>
      </c>
      <c r="W9571" s="4">
        <f t="shared" si="304"/>
        <v>2017</v>
      </c>
    </row>
    <row r="9572" spans="19:23" x14ac:dyDescent="0.2">
      <c r="S9572" s="28" t="s">
        <v>157</v>
      </c>
      <c r="T9572" s="5">
        <v>2017</v>
      </c>
      <c r="U9572" s="233">
        <v>42808</v>
      </c>
      <c r="V9572" s="233" t="str">
        <f t="shared" si="303"/>
        <v>0314</v>
      </c>
      <c r="W9572" s="4">
        <f t="shared" si="304"/>
        <v>2017</v>
      </c>
    </row>
    <row r="9573" spans="19:23" x14ac:dyDescent="0.2">
      <c r="S9573" s="28" t="s">
        <v>158</v>
      </c>
      <c r="T9573" s="5">
        <v>2017</v>
      </c>
      <c r="U9573" s="233">
        <v>42809</v>
      </c>
      <c r="V9573" s="233" t="str">
        <f t="shared" si="303"/>
        <v>0315</v>
      </c>
      <c r="W9573" s="4">
        <f t="shared" si="304"/>
        <v>2017</v>
      </c>
    </row>
    <row r="9574" spans="19:23" x14ac:dyDescent="0.2">
      <c r="S9574" s="28" t="s">
        <v>159</v>
      </c>
      <c r="T9574" s="5">
        <v>2017</v>
      </c>
      <c r="U9574" s="233">
        <v>42810</v>
      </c>
      <c r="V9574" s="233" t="str">
        <f t="shared" si="303"/>
        <v>0316</v>
      </c>
      <c r="W9574" s="4">
        <f t="shared" si="304"/>
        <v>2017</v>
      </c>
    </row>
    <row r="9575" spans="19:23" x14ac:dyDescent="0.2">
      <c r="S9575" s="28" t="s">
        <v>160</v>
      </c>
      <c r="T9575" s="5">
        <v>2017</v>
      </c>
      <c r="U9575" s="233">
        <v>42811</v>
      </c>
      <c r="V9575" s="233" t="str">
        <f t="shared" si="303"/>
        <v>0317</v>
      </c>
      <c r="W9575" s="4">
        <f t="shared" si="304"/>
        <v>2017</v>
      </c>
    </row>
    <row r="9576" spans="19:23" x14ac:dyDescent="0.2">
      <c r="S9576" s="28" t="s">
        <v>161</v>
      </c>
      <c r="T9576" s="5">
        <v>2017</v>
      </c>
      <c r="U9576" s="233">
        <v>42812</v>
      </c>
      <c r="V9576" s="233" t="str">
        <f t="shared" si="303"/>
        <v>0318</v>
      </c>
      <c r="W9576" s="4">
        <f t="shared" si="304"/>
        <v>2017</v>
      </c>
    </row>
    <row r="9577" spans="19:23" x14ac:dyDescent="0.2">
      <c r="S9577" s="28" t="s">
        <v>162</v>
      </c>
      <c r="T9577" s="5">
        <v>2017</v>
      </c>
      <c r="U9577" s="233">
        <v>42813</v>
      </c>
      <c r="V9577" s="233" t="str">
        <f t="shared" si="303"/>
        <v>0319</v>
      </c>
      <c r="W9577" s="4">
        <f t="shared" si="304"/>
        <v>2017</v>
      </c>
    </row>
    <row r="9578" spans="19:23" x14ac:dyDescent="0.2">
      <c r="S9578" s="28" t="s">
        <v>163</v>
      </c>
      <c r="T9578" s="5">
        <v>2017</v>
      </c>
      <c r="U9578" s="233">
        <v>42814</v>
      </c>
      <c r="V9578" s="233" t="str">
        <f t="shared" si="303"/>
        <v>0320</v>
      </c>
      <c r="W9578" s="4">
        <f t="shared" si="304"/>
        <v>2017</v>
      </c>
    </row>
    <row r="9579" spans="19:23" x14ac:dyDescent="0.2">
      <c r="S9579" s="28" t="s">
        <v>164</v>
      </c>
      <c r="T9579" s="5">
        <v>2017</v>
      </c>
      <c r="U9579" s="233">
        <v>42815</v>
      </c>
      <c r="V9579" s="233" t="str">
        <f t="shared" si="303"/>
        <v>0321</v>
      </c>
      <c r="W9579" s="4">
        <f t="shared" si="304"/>
        <v>2017</v>
      </c>
    </row>
    <row r="9580" spans="19:23" x14ac:dyDescent="0.2">
      <c r="S9580" s="28" t="s">
        <v>165</v>
      </c>
      <c r="T9580" s="5">
        <v>2017</v>
      </c>
      <c r="U9580" s="233">
        <v>42816</v>
      </c>
      <c r="V9580" s="233" t="str">
        <f t="shared" si="303"/>
        <v>0322</v>
      </c>
      <c r="W9580" s="4">
        <f t="shared" si="304"/>
        <v>2017</v>
      </c>
    </row>
    <row r="9581" spans="19:23" x14ac:dyDescent="0.2">
      <c r="S9581" s="28" t="s">
        <v>166</v>
      </c>
      <c r="T9581" s="5">
        <v>2017</v>
      </c>
      <c r="U9581" s="233">
        <v>42817</v>
      </c>
      <c r="V9581" s="233" t="str">
        <f t="shared" si="303"/>
        <v>0323</v>
      </c>
      <c r="W9581" s="4">
        <f t="shared" si="304"/>
        <v>2017</v>
      </c>
    </row>
    <row r="9582" spans="19:23" x14ac:dyDescent="0.2">
      <c r="S9582" s="28" t="s">
        <v>167</v>
      </c>
      <c r="T9582" s="5">
        <v>2017</v>
      </c>
      <c r="U9582" s="233">
        <v>42818</v>
      </c>
      <c r="V9582" s="233" t="str">
        <f t="shared" si="303"/>
        <v>0324</v>
      </c>
      <c r="W9582" s="4">
        <f t="shared" si="304"/>
        <v>2017</v>
      </c>
    </row>
    <row r="9583" spans="19:23" x14ac:dyDescent="0.2">
      <c r="S9583" s="28" t="s">
        <v>168</v>
      </c>
      <c r="T9583" s="5">
        <v>2017</v>
      </c>
      <c r="U9583" s="233">
        <v>42819</v>
      </c>
      <c r="V9583" s="233" t="str">
        <f t="shared" si="303"/>
        <v>0325</v>
      </c>
      <c r="W9583" s="4">
        <f t="shared" si="304"/>
        <v>2017</v>
      </c>
    </row>
    <row r="9584" spans="19:23" x14ac:dyDescent="0.2">
      <c r="S9584" s="28" t="s">
        <v>169</v>
      </c>
      <c r="T9584" s="5">
        <v>2017</v>
      </c>
      <c r="U9584" s="233">
        <v>42820</v>
      </c>
      <c r="V9584" s="233" t="str">
        <f t="shared" si="303"/>
        <v>0326</v>
      </c>
      <c r="W9584" s="4">
        <f t="shared" si="304"/>
        <v>2017</v>
      </c>
    </row>
    <row r="9585" spans="19:23" x14ac:dyDescent="0.2">
      <c r="S9585" s="28" t="s">
        <v>170</v>
      </c>
      <c r="T9585" s="5">
        <v>2017</v>
      </c>
      <c r="U9585" s="233">
        <v>42821</v>
      </c>
      <c r="V9585" s="233" t="str">
        <f t="shared" si="303"/>
        <v>0327</v>
      </c>
      <c r="W9585" s="4">
        <f t="shared" si="304"/>
        <v>2017</v>
      </c>
    </row>
    <row r="9586" spans="19:23" x14ac:dyDescent="0.2">
      <c r="S9586" s="28" t="s">
        <v>171</v>
      </c>
      <c r="T9586" s="5">
        <v>2017</v>
      </c>
      <c r="U9586" s="233">
        <v>42822</v>
      </c>
      <c r="V9586" s="233" t="str">
        <f t="shared" si="303"/>
        <v>0328</v>
      </c>
      <c r="W9586" s="4">
        <f t="shared" si="304"/>
        <v>2017</v>
      </c>
    </row>
    <row r="9587" spans="19:23" x14ac:dyDescent="0.2">
      <c r="S9587" s="28" t="s">
        <v>172</v>
      </c>
      <c r="T9587" s="5">
        <v>2017</v>
      </c>
      <c r="U9587" s="233">
        <v>42823</v>
      </c>
      <c r="V9587" s="233" t="str">
        <f t="shared" si="303"/>
        <v>0329</v>
      </c>
      <c r="W9587" s="4">
        <f t="shared" si="304"/>
        <v>2017</v>
      </c>
    </row>
    <row r="9588" spans="19:23" x14ac:dyDescent="0.2">
      <c r="S9588" s="28" t="s">
        <v>173</v>
      </c>
      <c r="T9588" s="5">
        <v>2017</v>
      </c>
      <c r="U9588" s="233">
        <v>42824</v>
      </c>
      <c r="V9588" s="233" t="str">
        <f t="shared" si="303"/>
        <v>0330</v>
      </c>
      <c r="W9588" s="4">
        <f t="shared" si="304"/>
        <v>2017</v>
      </c>
    </row>
    <row r="9589" spans="19:23" x14ac:dyDescent="0.2">
      <c r="S9589" s="28" t="s">
        <v>174</v>
      </c>
      <c r="T9589" s="5">
        <v>2017</v>
      </c>
      <c r="U9589" s="233">
        <v>42825</v>
      </c>
      <c r="V9589" s="233" t="str">
        <f t="shared" si="303"/>
        <v>0331</v>
      </c>
      <c r="W9589" s="4">
        <f t="shared" si="304"/>
        <v>2017</v>
      </c>
    </row>
    <row r="9590" spans="19:23" x14ac:dyDescent="0.2">
      <c r="S9590" s="28" t="s">
        <v>175</v>
      </c>
      <c r="T9590" s="5">
        <v>2017</v>
      </c>
      <c r="U9590" s="233">
        <v>42826</v>
      </c>
      <c r="V9590" s="233" t="str">
        <f t="shared" si="303"/>
        <v>0401</v>
      </c>
      <c r="W9590" s="4">
        <f t="shared" si="304"/>
        <v>2017</v>
      </c>
    </row>
    <row r="9591" spans="19:23" x14ac:dyDescent="0.2">
      <c r="S9591" s="28" t="s">
        <v>176</v>
      </c>
      <c r="T9591" s="5">
        <v>2017</v>
      </c>
      <c r="U9591" s="233">
        <v>42827</v>
      </c>
      <c r="V9591" s="233" t="str">
        <f t="shared" si="303"/>
        <v>0402</v>
      </c>
      <c r="W9591" s="4">
        <f t="shared" si="304"/>
        <v>2017</v>
      </c>
    </row>
    <row r="9592" spans="19:23" x14ac:dyDescent="0.2">
      <c r="S9592" s="28" t="s">
        <v>177</v>
      </c>
      <c r="T9592" s="5">
        <v>2017</v>
      </c>
      <c r="U9592" s="233">
        <v>42828</v>
      </c>
      <c r="V9592" s="233" t="str">
        <f t="shared" si="303"/>
        <v>0403</v>
      </c>
      <c r="W9592" s="4">
        <f t="shared" si="304"/>
        <v>2017</v>
      </c>
    </row>
    <row r="9593" spans="19:23" x14ac:dyDescent="0.2">
      <c r="S9593" s="28" t="s">
        <v>178</v>
      </c>
      <c r="T9593" s="5">
        <v>2017</v>
      </c>
      <c r="U9593" s="233">
        <v>42829</v>
      </c>
      <c r="V9593" s="233" t="str">
        <f t="shared" si="303"/>
        <v>0404</v>
      </c>
      <c r="W9593" s="4">
        <f t="shared" si="304"/>
        <v>2017</v>
      </c>
    </row>
    <row r="9594" spans="19:23" x14ac:dyDescent="0.2">
      <c r="S9594" s="28" t="s">
        <v>179</v>
      </c>
      <c r="T9594" s="5">
        <v>2017</v>
      </c>
      <c r="U9594" s="233">
        <v>42830</v>
      </c>
      <c r="V9594" s="233" t="str">
        <f t="shared" si="303"/>
        <v>0405</v>
      </c>
      <c r="W9594" s="4">
        <f t="shared" si="304"/>
        <v>2017</v>
      </c>
    </row>
    <row r="9595" spans="19:23" x14ac:dyDescent="0.2">
      <c r="S9595" s="28" t="s">
        <v>180</v>
      </c>
      <c r="T9595" s="5">
        <v>2017</v>
      </c>
      <c r="U9595" s="233">
        <v>42831</v>
      </c>
      <c r="V9595" s="233" t="str">
        <f t="shared" si="303"/>
        <v>0406</v>
      </c>
      <c r="W9595" s="4">
        <f t="shared" si="304"/>
        <v>2017</v>
      </c>
    </row>
    <row r="9596" spans="19:23" x14ac:dyDescent="0.2">
      <c r="S9596" s="28" t="s">
        <v>181</v>
      </c>
      <c r="T9596" s="5">
        <v>2017</v>
      </c>
      <c r="U9596" s="233">
        <v>42832</v>
      </c>
      <c r="V9596" s="233" t="str">
        <f t="shared" si="303"/>
        <v>0407</v>
      </c>
      <c r="W9596" s="4">
        <f t="shared" si="304"/>
        <v>2017</v>
      </c>
    </row>
    <row r="9597" spans="19:23" x14ac:dyDescent="0.2">
      <c r="S9597" s="28" t="s">
        <v>182</v>
      </c>
      <c r="T9597" s="5">
        <v>2017</v>
      </c>
      <c r="U9597" s="233">
        <v>42833</v>
      </c>
      <c r="V9597" s="233" t="str">
        <f t="shared" si="303"/>
        <v>0408</v>
      </c>
      <c r="W9597" s="4">
        <f t="shared" si="304"/>
        <v>2017</v>
      </c>
    </row>
    <row r="9598" spans="19:23" x14ac:dyDescent="0.2">
      <c r="S9598" s="28" t="s">
        <v>183</v>
      </c>
      <c r="T9598" s="5">
        <v>2017</v>
      </c>
      <c r="U9598" s="233">
        <v>42834</v>
      </c>
      <c r="V9598" s="233" t="str">
        <f t="shared" si="303"/>
        <v>0409</v>
      </c>
      <c r="W9598" s="4">
        <f t="shared" si="304"/>
        <v>2017</v>
      </c>
    </row>
    <row r="9599" spans="19:23" x14ac:dyDescent="0.2">
      <c r="S9599" s="28" t="s">
        <v>184</v>
      </c>
      <c r="T9599" s="5">
        <v>2017</v>
      </c>
      <c r="U9599" s="233">
        <v>42835</v>
      </c>
      <c r="V9599" s="233" t="str">
        <f t="shared" si="303"/>
        <v>0410</v>
      </c>
      <c r="W9599" s="4">
        <f t="shared" si="304"/>
        <v>2017</v>
      </c>
    </row>
    <row r="9600" spans="19:23" x14ac:dyDescent="0.2">
      <c r="S9600" s="28" t="s">
        <v>185</v>
      </c>
      <c r="T9600" s="5">
        <v>2017</v>
      </c>
      <c r="U9600" s="233">
        <v>42836</v>
      </c>
      <c r="V9600" s="233" t="str">
        <f t="shared" si="303"/>
        <v>0411</v>
      </c>
      <c r="W9600" s="4">
        <f t="shared" si="304"/>
        <v>2017</v>
      </c>
    </row>
    <row r="9601" spans="19:23" x14ac:dyDescent="0.2">
      <c r="S9601" s="28" t="s">
        <v>186</v>
      </c>
      <c r="T9601" s="5">
        <v>2017</v>
      </c>
      <c r="U9601" s="233">
        <v>42837</v>
      </c>
      <c r="V9601" s="233" t="str">
        <f t="shared" si="303"/>
        <v>0412</v>
      </c>
      <c r="W9601" s="4">
        <f t="shared" si="304"/>
        <v>2017</v>
      </c>
    </row>
    <row r="9602" spans="19:23" x14ac:dyDescent="0.2">
      <c r="S9602" s="28" t="s">
        <v>187</v>
      </c>
      <c r="T9602" s="5">
        <v>2017</v>
      </c>
      <c r="U9602" s="233">
        <v>42838</v>
      </c>
      <c r="V9602" s="233" t="str">
        <f t="shared" si="303"/>
        <v>0413</v>
      </c>
      <c r="W9602" s="4">
        <f t="shared" si="304"/>
        <v>2017</v>
      </c>
    </row>
    <row r="9603" spans="19:23" x14ac:dyDescent="0.2">
      <c r="S9603" s="28" t="s">
        <v>188</v>
      </c>
      <c r="T9603" s="5">
        <v>2017</v>
      </c>
      <c r="U9603" s="233">
        <v>42839</v>
      </c>
      <c r="V9603" s="233" t="str">
        <f t="shared" si="303"/>
        <v>0414</v>
      </c>
      <c r="W9603" s="4">
        <f t="shared" si="304"/>
        <v>2017</v>
      </c>
    </row>
    <row r="9604" spans="19:23" x14ac:dyDescent="0.2">
      <c r="S9604" s="28" t="s">
        <v>189</v>
      </c>
      <c r="T9604" s="5">
        <v>2017</v>
      </c>
      <c r="U9604" s="233">
        <v>42840</v>
      </c>
      <c r="V9604" s="233" t="str">
        <f t="shared" ref="V9604:V9667" si="305">TEXT(MONTH(U9604),"00") &amp;TEXT(DAY(U9604),"00")</f>
        <v>0415</v>
      </c>
      <c r="W9604" s="4">
        <f t="shared" ref="W9604:W9667" si="306">YEAR(U9604)</f>
        <v>2017</v>
      </c>
    </row>
    <row r="9605" spans="19:23" x14ac:dyDescent="0.2">
      <c r="S9605" s="28" t="s">
        <v>190</v>
      </c>
      <c r="T9605" s="5">
        <v>2017</v>
      </c>
      <c r="U9605" s="233">
        <v>42841</v>
      </c>
      <c r="V9605" s="233" t="str">
        <f t="shared" si="305"/>
        <v>0416</v>
      </c>
      <c r="W9605" s="4">
        <f t="shared" si="306"/>
        <v>2017</v>
      </c>
    </row>
    <row r="9606" spans="19:23" x14ac:dyDescent="0.2">
      <c r="S9606" s="28" t="s">
        <v>191</v>
      </c>
      <c r="T9606" s="5">
        <v>2017</v>
      </c>
      <c r="U9606" s="233">
        <v>42842</v>
      </c>
      <c r="V9606" s="233" t="str">
        <f t="shared" si="305"/>
        <v>0417</v>
      </c>
      <c r="W9606" s="4">
        <f t="shared" si="306"/>
        <v>2017</v>
      </c>
    </row>
    <row r="9607" spans="19:23" x14ac:dyDescent="0.2">
      <c r="S9607" s="28" t="s">
        <v>192</v>
      </c>
      <c r="T9607" s="5">
        <v>2017</v>
      </c>
      <c r="U9607" s="233">
        <v>42843</v>
      </c>
      <c r="V9607" s="233" t="str">
        <f t="shared" si="305"/>
        <v>0418</v>
      </c>
      <c r="W9607" s="4">
        <f t="shared" si="306"/>
        <v>2017</v>
      </c>
    </row>
    <row r="9608" spans="19:23" x14ac:dyDescent="0.2">
      <c r="S9608" s="28" t="s">
        <v>193</v>
      </c>
      <c r="T9608" s="5">
        <v>2017</v>
      </c>
      <c r="U9608" s="233">
        <v>42844</v>
      </c>
      <c r="V9608" s="233" t="str">
        <f t="shared" si="305"/>
        <v>0419</v>
      </c>
      <c r="W9608" s="4">
        <f t="shared" si="306"/>
        <v>2017</v>
      </c>
    </row>
    <row r="9609" spans="19:23" x14ac:dyDescent="0.2">
      <c r="S9609" s="28" t="s">
        <v>194</v>
      </c>
      <c r="T9609" s="5">
        <v>2017</v>
      </c>
      <c r="U9609" s="233">
        <v>42845</v>
      </c>
      <c r="V9609" s="233" t="str">
        <f t="shared" si="305"/>
        <v>0420</v>
      </c>
      <c r="W9609" s="4">
        <f t="shared" si="306"/>
        <v>2017</v>
      </c>
    </row>
    <row r="9610" spans="19:23" x14ac:dyDescent="0.2">
      <c r="S9610" s="28" t="s">
        <v>195</v>
      </c>
      <c r="T9610" s="5">
        <v>2017</v>
      </c>
      <c r="U9610" s="233">
        <v>42846</v>
      </c>
      <c r="V9610" s="233" t="str">
        <f t="shared" si="305"/>
        <v>0421</v>
      </c>
      <c r="W9610" s="4">
        <f t="shared" si="306"/>
        <v>2017</v>
      </c>
    </row>
    <row r="9611" spans="19:23" x14ac:dyDescent="0.2">
      <c r="S9611" s="28" t="s">
        <v>196</v>
      </c>
      <c r="T9611" s="5">
        <v>2017</v>
      </c>
      <c r="U9611" s="233">
        <v>42847</v>
      </c>
      <c r="V9611" s="233" t="str">
        <f t="shared" si="305"/>
        <v>0422</v>
      </c>
      <c r="W9611" s="4">
        <f t="shared" si="306"/>
        <v>2017</v>
      </c>
    </row>
    <row r="9612" spans="19:23" x14ac:dyDescent="0.2">
      <c r="S9612" s="28" t="s">
        <v>197</v>
      </c>
      <c r="T9612" s="5">
        <v>2017</v>
      </c>
      <c r="U9612" s="233">
        <v>42848</v>
      </c>
      <c r="V9612" s="233" t="str">
        <f t="shared" si="305"/>
        <v>0423</v>
      </c>
      <c r="W9612" s="4">
        <f t="shared" si="306"/>
        <v>2017</v>
      </c>
    </row>
    <row r="9613" spans="19:23" x14ac:dyDescent="0.2">
      <c r="S9613" s="28" t="s">
        <v>198</v>
      </c>
      <c r="T9613" s="5">
        <v>2017</v>
      </c>
      <c r="U9613" s="233">
        <v>42849</v>
      </c>
      <c r="V9613" s="233" t="str">
        <f t="shared" si="305"/>
        <v>0424</v>
      </c>
      <c r="W9613" s="4">
        <f t="shared" si="306"/>
        <v>2017</v>
      </c>
    </row>
    <row r="9614" spans="19:23" x14ac:dyDescent="0.2">
      <c r="S9614" s="28" t="s">
        <v>199</v>
      </c>
      <c r="T9614" s="5">
        <v>2017</v>
      </c>
      <c r="U9614" s="233">
        <v>42850</v>
      </c>
      <c r="V9614" s="233" t="str">
        <f t="shared" si="305"/>
        <v>0425</v>
      </c>
      <c r="W9614" s="4">
        <f t="shared" si="306"/>
        <v>2017</v>
      </c>
    </row>
    <row r="9615" spans="19:23" x14ac:dyDescent="0.2">
      <c r="S9615" s="28" t="s">
        <v>200</v>
      </c>
      <c r="T9615" s="5">
        <v>2017</v>
      </c>
      <c r="U9615" s="233">
        <v>42851</v>
      </c>
      <c r="V9615" s="233" t="str">
        <f t="shared" si="305"/>
        <v>0426</v>
      </c>
      <c r="W9615" s="4">
        <f t="shared" si="306"/>
        <v>2017</v>
      </c>
    </row>
    <row r="9616" spans="19:23" x14ac:dyDescent="0.2">
      <c r="S9616" s="28" t="s">
        <v>201</v>
      </c>
      <c r="T9616" s="5">
        <v>2017</v>
      </c>
      <c r="U9616" s="233">
        <v>42852</v>
      </c>
      <c r="V9616" s="233" t="str">
        <f t="shared" si="305"/>
        <v>0427</v>
      </c>
      <c r="W9616" s="4">
        <f t="shared" si="306"/>
        <v>2017</v>
      </c>
    </row>
    <row r="9617" spans="19:23" x14ac:dyDescent="0.2">
      <c r="S9617" s="28" t="s">
        <v>202</v>
      </c>
      <c r="T9617" s="5">
        <v>2017</v>
      </c>
      <c r="U9617" s="233">
        <v>42853</v>
      </c>
      <c r="V9617" s="233" t="str">
        <f t="shared" si="305"/>
        <v>0428</v>
      </c>
      <c r="W9617" s="4">
        <f t="shared" si="306"/>
        <v>2017</v>
      </c>
    </row>
    <row r="9618" spans="19:23" x14ac:dyDescent="0.2">
      <c r="S9618" s="28" t="s">
        <v>203</v>
      </c>
      <c r="T9618" s="5">
        <v>2017</v>
      </c>
      <c r="U9618" s="233">
        <v>42854</v>
      </c>
      <c r="V9618" s="233" t="str">
        <f t="shared" si="305"/>
        <v>0429</v>
      </c>
      <c r="W9618" s="4">
        <f t="shared" si="306"/>
        <v>2017</v>
      </c>
    </row>
    <row r="9619" spans="19:23" x14ac:dyDescent="0.2">
      <c r="S9619" s="28" t="s">
        <v>204</v>
      </c>
      <c r="T9619" s="5">
        <v>2017</v>
      </c>
      <c r="U9619" s="233">
        <v>42855</v>
      </c>
      <c r="V9619" s="233" t="str">
        <f t="shared" si="305"/>
        <v>0430</v>
      </c>
      <c r="W9619" s="4">
        <f t="shared" si="306"/>
        <v>2017</v>
      </c>
    </row>
    <row r="9620" spans="19:23" x14ac:dyDescent="0.2">
      <c r="S9620" s="28" t="s">
        <v>205</v>
      </c>
      <c r="T9620" s="5">
        <v>2017</v>
      </c>
      <c r="U9620" s="233">
        <v>42856</v>
      </c>
      <c r="V9620" s="233" t="str">
        <f t="shared" si="305"/>
        <v>0501</v>
      </c>
      <c r="W9620" s="4">
        <f t="shared" si="306"/>
        <v>2017</v>
      </c>
    </row>
    <row r="9621" spans="19:23" x14ac:dyDescent="0.2">
      <c r="S9621" s="28" t="s">
        <v>206</v>
      </c>
      <c r="T9621" s="5">
        <v>2017</v>
      </c>
      <c r="U9621" s="233">
        <v>42857</v>
      </c>
      <c r="V9621" s="233" t="str">
        <f t="shared" si="305"/>
        <v>0502</v>
      </c>
      <c r="W9621" s="4">
        <f t="shared" si="306"/>
        <v>2017</v>
      </c>
    </row>
    <row r="9622" spans="19:23" x14ac:dyDescent="0.2">
      <c r="S9622" s="28" t="s">
        <v>207</v>
      </c>
      <c r="T9622" s="5">
        <v>2017</v>
      </c>
      <c r="U9622" s="233">
        <v>42858</v>
      </c>
      <c r="V9622" s="233" t="str">
        <f t="shared" si="305"/>
        <v>0503</v>
      </c>
      <c r="W9622" s="4">
        <f t="shared" si="306"/>
        <v>2017</v>
      </c>
    </row>
    <row r="9623" spans="19:23" x14ac:dyDescent="0.2">
      <c r="S9623" s="28" t="s">
        <v>208</v>
      </c>
      <c r="T9623" s="5">
        <v>2017</v>
      </c>
      <c r="U9623" s="233">
        <v>42859</v>
      </c>
      <c r="V9623" s="233" t="str">
        <f t="shared" si="305"/>
        <v>0504</v>
      </c>
      <c r="W9623" s="4">
        <f t="shared" si="306"/>
        <v>2017</v>
      </c>
    </row>
    <row r="9624" spans="19:23" x14ac:dyDescent="0.2">
      <c r="S9624" s="28" t="s">
        <v>209</v>
      </c>
      <c r="T9624" s="5">
        <v>2017</v>
      </c>
      <c r="U9624" s="233">
        <v>42860</v>
      </c>
      <c r="V9624" s="233" t="str">
        <f t="shared" si="305"/>
        <v>0505</v>
      </c>
      <c r="W9624" s="4">
        <f t="shared" si="306"/>
        <v>2017</v>
      </c>
    </row>
    <row r="9625" spans="19:23" x14ac:dyDescent="0.2">
      <c r="S9625" s="28" t="s">
        <v>210</v>
      </c>
      <c r="T9625" s="5">
        <v>2017</v>
      </c>
      <c r="U9625" s="233">
        <v>42861</v>
      </c>
      <c r="V9625" s="233" t="str">
        <f t="shared" si="305"/>
        <v>0506</v>
      </c>
      <c r="W9625" s="4">
        <f t="shared" si="306"/>
        <v>2017</v>
      </c>
    </row>
    <row r="9626" spans="19:23" x14ac:dyDescent="0.2">
      <c r="S9626" s="28" t="s">
        <v>211</v>
      </c>
      <c r="T9626" s="5">
        <v>2017</v>
      </c>
      <c r="U9626" s="233">
        <v>42862</v>
      </c>
      <c r="V9626" s="233" t="str">
        <f t="shared" si="305"/>
        <v>0507</v>
      </c>
      <c r="W9626" s="4">
        <f t="shared" si="306"/>
        <v>2017</v>
      </c>
    </row>
    <row r="9627" spans="19:23" x14ac:dyDescent="0.2">
      <c r="S9627" s="28" t="s">
        <v>212</v>
      </c>
      <c r="T9627" s="5">
        <v>2017</v>
      </c>
      <c r="U9627" s="233">
        <v>42863</v>
      </c>
      <c r="V9627" s="233" t="str">
        <f t="shared" si="305"/>
        <v>0508</v>
      </c>
      <c r="W9627" s="4">
        <f t="shared" si="306"/>
        <v>2017</v>
      </c>
    </row>
    <row r="9628" spans="19:23" x14ac:dyDescent="0.2">
      <c r="S9628" s="28" t="s">
        <v>213</v>
      </c>
      <c r="T9628" s="5">
        <v>2017</v>
      </c>
      <c r="U9628" s="233">
        <v>42864</v>
      </c>
      <c r="V9628" s="233" t="str">
        <f t="shared" si="305"/>
        <v>0509</v>
      </c>
      <c r="W9628" s="4">
        <f t="shared" si="306"/>
        <v>2017</v>
      </c>
    </row>
    <row r="9629" spans="19:23" x14ac:dyDescent="0.2">
      <c r="S9629" s="28" t="s">
        <v>214</v>
      </c>
      <c r="T9629" s="5">
        <v>2017</v>
      </c>
      <c r="U9629" s="233">
        <v>42865</v>
      </c>
      <c r="V9629" s="233" t="str">
        <f t="shared" si="305"/>
        <v>0510</v>
      </c>
      <c r="W9629" s="4">
        <f t="shared" si="306"/>
        <v>2017</v>
      </c>
    </row>
    <row r="9630" spans="19:23" x14ac:dyDescent="0.2">
      <c r="S9630" s="28" t="s">
        <v>215</v>
      </c>
      <c r="T9630" s="5">
        <v>2017</v>
      </c>
      <c r="U9630" s="233">
        <v>42866</v>
      </c>
      <c r="V9630" s="233" t="str">
        <f t="shared" si="305"/>
        <v>0511</v>
      </c>
      <c r="W9630" s="4">
        <f t="shared" si="306"/>
        <v>2017</v>
      </c>
    </row>
    <row r="9631" spans="19:23" x14ac:dyDescent="0.2">
      <c r="S9631" s="28" t="s">
        <v>216</v>
      </c>
      <c r="T9631" s="5">
        <v>2017</v>
      </c>
      <c r="U9631" s="233">
        <v>42867</v>
      </c>
      <c r="V9631" s="233" t="str">
        <f t="shared" si="305"/>
        <v>0512</v>
      </c>
      <c r="W9631" s="4">
        <f t="shared" si="306"/>
        <v>2017</v>
      </c>
    </row>
    <row r="9632" spans="19:23" x14ac:dyDescent="0.2">
      <c r="S9632" s="28" t="s">
        <v>217</v>
      </c>
      <c r="T9632" s="5">
        <v>2017</v>
      </c>
      <c r="U9632" s="233">
        <v>42868</v>
      </c>
      <c r="V9632" s="233" t="str">
        <f t="shared" si="305"/>
        <v>0513</v>
      </c>
      <c r="W9632" s="4">
        <f t="shared" si="306"/>
        <v>2017</v>
      </c>
    </row>
    <row r="9633" spans="19:23" x14ac:dyDescent="0.2">
      <c r="S9633" s="28" t="s">
        <v>218</v>
      </c>
      <c r="T9633" s="5">
        <v>2017</v>
      </c>
      <c r="U9633" s="233">
        <v>42869</v>
      </c>
      <c r="V9633" s="233" t="str">
        <f t="shared" si="305"/>
        <v>0514</v>
      </c>
      <c r="W9633" s="4">
        <f t="shared" si="306"/>
        <v>2017</v>
      </c>
    </row>
    <row r="9634" spans="19:23" x14ac:dyDescent="0.2">
      <c r="S9634" s="28" t="s">
        <v>219</v>
      </c>
      <c r="T9634" s="5">
        <v>2017</v>
      </c>
      <c r="U9634" s="233">
        <v>42870</v>
      </c>
      <c r="V9634" s="233" t="str">
        <f t="shared" si="305"/>
        <v>0515</v>
      </c>
      <c r="W9634" s="4">
        <f t="shared" si="306"/>
        <v>2017</v>
      </c>
    </row>
    <row r="9635" spans="19:23" x14ac:dyDescent="0.2">
      <c r="S9635" s="28" t="s">
        <v>220</v>
      </c>
      <c r="T9635" s="5">
        <v>2017</v>
      </c>
      <c r="U9635" s="233">
        <v>42871</v>
      </c>
      <c r="V9635" s="233" t="str">
        <f t="shared" si="305"/>
        <v>0516</v>
      </c>
      <c r="W9635" s="4">
        <f t="shared" si="306"/>
        <v>2017</v>
      </c>
    </row>
    <row r="9636" spans="19:23" x14ac:dyDescent="0.2">
      <c r="S9636" s="28" t="s">
        <v>221</v>
      </c>
      <c r="T9636" s="5">
        <v>2017</v>
      </c>
      <c r="U9636" s="233">
        <v>42872</v>
      </c>
      <c r="V9636" s="233" t="str">
        <f t="shared" si="305"/>
        <v>0517</v>
      </c>
      <c r="W9636" s="4">
        <f t="shared" si="306"/>
        <v>2017</v>
      </c>
    </row>
    <row r="9637" spans="19:23" x14ac:dyDescent="0.2">
      <c r="S9637" s="28" t="s">
        <v>222</v>
      </c>
      <c r="T9637" s="5">
        <v>2017</v>
      </c>
      <c r="U9637" s="233">
        <v>42873</v>
      </c>
      <c r="V9637" s="233" t="str">
        <f t="shared" si="305"/>
        <v>0518</v>
      </c>
      <c r="W9637" s="4">
        <f t="shared" si="306"/>
        <v>2017</v>
      </c>
    </row>
    <row r="9638" spans="19:23" x14ac:dyDescent="0.2">
      <c r="S9638" s="28" t="s">
        <v>223</v>
      </c>
      <c r="T9638" s="5">
        <v>2017</v>
      </c>
      <c r="U9638" s="233">
        <v>42874</v>
      </c>
      <c r="V9638" s="233" t="str">
        <f t="shared" si="305"/>
        <v>0519</v>
      </c>
      <c r="W9638" s="4">
        <f t="shared" si="306"/>
        <v>2017</v>
      </c>
    </row>
    <row r="9639" spans="19:23" x14ac:dyDescent="0.2">
      <c r="S9639" s="28" t="s">
        <v>224</v>
      </c>
      <c r="T9639" s="5">
        <v>2017</v>
      </c>
      <c r="U9639" s="233">
        <v>42875</v>
      </c>
      <c r="V9639" s="233" t="str">
        <f t="shared" si="305"/>
        <v>0520</v>
      </c>
      <c r="W9639" s="4">
        <f t="shared" si="306"/>
        <v>2017</v>
      </c>
    </row>
    <row r="9640" spans="19:23" x14ac:dyDescent="0.2">
      <c r="S9640" s="28" t="s">
        <v>225</v>
      </c>
      <c r="T9640" s="5">
        <v>2017</v>
      </c>
      <c r="U9640" s="233">
        <v>42876</v>
      </c>
      <c r="V9640" s="233" t="str">
        <f t="shared" si="305"/>
        <v>0521</v>
      </c>
      <c r="W9640" s="4">
        <f t="shared" si="306"/>
        <v>2017</v>
      </c>
    </row>
    <row r="9641" spans="19:23" x14ac:dyDescent="0.2">
      <c r="S9641" s="28" t="s">
        <v>226</v>
      </c>
      <c r="T9641" s="5">
        <v>2017</v>
      </c>
      <c r="U9641" s="233">
        <v>42877</v>
      </c>
      <c r="V9641" s="233" t="str">
        <f t="shared" si="305"/>
        <v>0522</v>
      </c>
      <c r="W9641" s="4">
        <f t="shared" si="306"/>
        <v>2017</v>
      </c>
    </row>
    <row r="9642" spans="19:23" x14ac:dyDescent="0.2">
      <c r="S9642" s="28" t="s">
        <v>227</v>
      </c>
      <c r="T9642" s="5">
        <v>2017</v>
      </c>
      <c r="U9642" s="233">
        <v>42878</v>
      </c>
      <c r="V9642" s="233" t="str">
        <f t="shared" si="305"/>
        <v>0523</v>
      </c>
      <c r="W9642" s="4">
        <f t="shared" si="306"/>
        <v>2017</v>
      </c>
    </row>
    <row r="9643" spans="19:23" x14ac:dyDescent="0.2">
      <c r="S9643" s="28" t="s">
        <v>228</v>
      </c>
      <c r="T9643" s="5">
        <v>2017</v>
      </c>
      <c r="U9643" s="233">
        <v>42879</v>
      </c>
      <c r="V9643" s="233" t="str">
        <f t="shared" si="305"/>
        <v>0524</v>
      </c>
      <c r="W9643" s="4">
        <f t="shared" si="306"/>
        <v>2017</v>
      </c>
    </row>
    <row r="9644" spans="19:23" x14ac:dyDescent="0.2">
      <c r="S9644" s="28" t="s">
        <v>229</v>
      </c>
      <c r="T9644" s="5">
        <v>2017</v>
      </c>
      <c r="U9644" s="233">
        <v>42880</v>
      </c>
      <c r="V9644" s="233" t="str">
        <f t="shared" si="305"/>
        <v>0525</v>
      </c>
      <c r="W9644" s="4">
        <f t="shared" si="306"/>
        <v>2017</v>
      </c>
    </row>
    <row r="9645" spans="19:23" x14ac:dyDescent="0.2">
      <c r="S9645" s="28" t="s">
        <v>230</v>
      </c>
      <c r="T9645" s="5">
        <v>2017</v>
      </c>
      <c r="U9645" s="233">
        <v>42881</v>
      </c>
      <c r="V9645" s="233" t="str">
        <f t="shared" si="305"/>
        <v>0526</v>
      </c>
      <c r="W9645" s="4">
        <f t="shared" si="306"/>
        <v>2017</v>
      </c>
    </row>
    <row r="9646" spans="19:23" x14ac:dyDescent="0.2">
      <c r="S9646" s="28" t="s">
        <v>231</v>
      </c>
      <c r="T9646" s="5">
        <v>2017</v>
      </c>
      <c r="U9646" s="233">
        <v>42882</v>
      </c>
      <c r="V9646" s="233" t="str">
        <f t="shared" si="305"/>
        <v>0527</v>
      </c>
      <c r="W9646" s="4">
        <f t="shared" si="306"/>
        <v>2017</v>
      </c>
    </row>
    <row r="9647" spans="19:23" x14ac:dyDescent="0.2">
      <c r="S9647" s="28" t="s">
        <v>232</v>
      </c>
      <c r="T9647" s="5">
        <v>2017</v>
      </c>
      <c r="U9647" s="233">
        <v>42883</v>
      </c>
      <c r="V9647" s="233" t="str">
        <f t="shared" si="305"/>
        <v>0528</v>
      </c>
      <c r="W9647" s="4">
        <f t="shared" si="306"/>
        <v>2017</v>
      </c>
    </row>
    <row r="9648" spans="19:23" x14ac:dyDescent="0.2">
      <c r="S9648" s="28" t="s">
        <v>233</v>
      </c>
      <c r="T9648" s="5">
        <v>2017</v>
      </c>
      <c r="U9648" s="233">
        <v>42884</v>
      </c>
      <c r="V9648" s="233" t="str">
        <f t="shared" si="305"/>
        <v>0529</v>
      </c>
      <c r="W9648" s="4">
        <f t="shared" si="306"/>
        <v>2017</v>
      </c>
    </row>
    <row r="9649" spans="19:23" x14ac:dyDescent="0.2">
      <c r="S9649" s="28" t="s">
        <v>234</v>
      </c>
      <c r="T9649" s="5">
        <v>2017</v>
      </c>
      <c r="U9649" s="233">
        <v>42885</v>
      </c>
      <c r="V9649" s="233" t="str">
        <f t="shared" si="305"/>
        <v>0530</v>
      </c>
      <c r="W9649" s="4">
        <f t="shared" si="306"/>
        <v>2017</v>
      </c>
    </row>
    <row r="9650" spans="19:23" x14ac:dyDescent="0.2">
      <c r="S9650" s="28" t="s">
        <v>235</v>
      </c>
      <c r="T9650" s="5">
        <v>2017</v>
      </c>
      <c r="U9650" s="233">
        <v>42886</v>
      </c>
      <c r="V9650" s="233" t="str">
        <f t="shared" si="305"/>
        <v>0531</v>
      </c>
      <c r="W9650" s="4">
        <f t="shared" si="306"/>
        <v>2017</v>
      </c>
    </row>
    <row r="9651" spans="19:23" x14ac:dyDescent="0.2">
      <c r="S9651" s="28" t="s">
        <v>236</v>
      </c>
      <c r="T9651" s="5">
        <v>2017</v>
      </c>
      <c r="U9651" s="233">
        <v>42887</v>
      </c>
      <c r="V9651" s="233" t="str">
        <f t="shared" si="305"/>
        <v>0601</v>
      </c>
      <c r="W9651" s="4">
        <f t="shared" si="306"/>
        <v>2017</v>
      </c>
    </row>
    <row r="9652" spans="19:23" x14ac:dyDescent="0.2">
      <c r="S9652" s="28" t="s">
        <v>237</v>
      </c>
      <c r="T9652" s="5">
        <v>2017</v>
      </c>
      <c r="U9652" s="233">
        <v>42888</v>
      </c>
      <c r="V9652" s="233" t="str">
        <f t="shared" si="305"/>
        <v>0602</v>
      </c>
      <c r="W9652" s="4">
        <f t="shared" si="306"/>
        <v>2017</v>
      </c>
    </row>
    <row r="9653" spans="19:23" x14ac:dyDescent="0.2">
      <c r="S9653" s="28" t="s">
        <v>238</v>
      </c>
      <c r="T9653" s="5">
        <v>2017</v>
      </c>
      <c r="U9653" s="233">
        <v>42889</v>
      </c>
      <c r="V9653" s="233" t="str">
        <f t="shared" si="305"/>
        <v>0603</v>
      </c>
      <c r="W9653" s="4">
        <f t="shared" si="306"/>
        <v>2017</v>
      </c>
    </row>
    <row r="9654" spans="19:23" x14ac:dyDescent="0.2">
      <c r="S9654" s="28" t="s">
        <v>239</v>
      </c>
      <c r="T9654" s="5">
        <v>2017</v>
      </c>
      <c r="U9654" s="233">
        <v>42890</v>
      </c>
      <c r="V9654" s="233" t="str">
        <f t="shared" si="305"/>
        <v>0604</v>
      </c>
      <c r="W9654" s="4">
        <f t="shared" si="306"/>
        <v>2017</v>
      </c>
    </row>
    <row r="9655" spans="19:23" x14ac:dyDescent="0.2">
      <c r="S9655" s="28" t="s">
        <v>240</v>
      </c>
      <c r="T9655" s="5">
        <v>2017</v>
      </c>
      <c r="U9655" s="233">
        <v>42891</v>
      </c>
      <c r="V9655" s="233" t="str">
        <f t="shared" si="305"/>
        <v>0605</v>
      </c>
      <c r="W9655" s="4">
        <f t="shared" si="306"/>
        <v>2017</v>
      </c>
    </row>
    <row r="9656" spans="19:23" x14ac:dyDescent="0.2">
      <c r="S9656" s="28" t="s">
        <v>241</v>
      </c>
      <c r="T9656" s="5">
        <v>2017</v>
      </c>
      <c r="U9656" s="233">
        <v>42892</v>
      </c>
      <c r="V9656" s="233" t="str">
        <f t="shared" si="305"/>
        <v>0606</v>
      </c>
      <c r="W9656" s="4">
        <f t="shared" si="306"/>
        <v>2017</v>
      </c>
    </row>
    <row r="9657" spans="19:23" x14ac:dyDescent="0.2">
      <c r="S9657" s="28" t="s">
        <v>242</v>
      </c>
      <c r="T9657" s="5">
        <v>2017</v>
      </c>
      <c r="U9657" s="233">
        <v>42893</v>
      </c>
      <c r="V9657" s="233" t="str">
        <f t="shared" si="305"/>
        <v>0607</v>
      </c>
      <c r="W9657" s="4">
        <f t="shared" si="306"/>
        <v>2017</v>
      </c>
    </row>
    <row r="9658" spans="19:23" x14ac:dyDescent="0.2">
      <c r="S9658" s="28" t="s">
        <v>243</v>
      </c>
      <c r="T9658" s="5">
        <v>2017</v>
      </c>
      <c r="U9658" s="233">
        <v>42894</v>
      </c>
      <c r="V9658" s="233" t="str">
        <f t="shared" si="305"/>
        <v>0608</v>
      </c>
      <c r="W9658" s="4">
        <f t="shared" si="306"/>
        <v>2017</v>
      </c>
    </row>
    <row r="9659" spans="19:23" x14ac:dyDescent="0.2">
      <c r="S9659" s="28" t="s">
        <v>244</v>
      </c>
      <c r="T9659" s="5">
        <v>2017</v>
      </c>
      <c r="U9659" s="233">
        <v>42895</v>
      </c>
      <c r="V9659" s="233" t="str">
        <f t="shared" si="305"/>
        <v>0609</v>
      </c>
      <c r="W9659" s="4">
        <f t="shared" si="306"/>
        <v>2017</v>
      </c>
    </row>
    <row r="9660" spans="19:23" x14ac:dyDescent="0.2">
      <c r="S9660" s="28" t="s">
        <v>245</v>
      </c>
      <c r="T9660" s="5">
        <v>2017</v>
      </c>
      <c r="U9660" s="233">
        <v>42896</v>
      </c>
      <c r="V9660" s="233" t="str">
        <f t="shared" si="305"/>
        <v>0610</v>
      </c>
      <c r="W9660" s="4">
        <f t="shared" si="306"/>
        <v>2017</v>
      </c>
    </row>
    <row r="9661" spans="19:23" x14ac:dyDescent="0.2">
      <c r="S9661" s="28" t="s">
        <v>246</v>
      </c>
      <c r="T9661" s="5">
        <v>2017</v>
      </c>
      <c r="U9661" s="233">
        <v>42897</v>
      </c>
      <c r="V9661" s="233" t="str">
        <f t="shared" si="305"/>
        <v>0611</v>
      </c>
      <c r="W9661" s="4">
        <f t="shared" si="306"/>
        <v>2017</v>
      </c>
    </row>
    <row r="9662" spans="19:23" x14ac:dyDescent="0.2">
      <c r="S9662" s="28" t="s">
        <v>247</v>
      </c>
      <c r="T9662" s="5">
        <v>2017</v>
      </c>
      <c r="U9662" s="233">
        <v>42898</v>
      </c>
      <c r="V9662" s="233" t="str">
        <f t="shared" si="305"/>
        <v>0612</v>
      </c>
      <c r="W9662" s="4">
        <f t="shared" si="306"/>
        <v>2017</v>
      </c>
    </row>
    <row r="9663" spans="19:23" x14ac:dyDescent="0.2">
      <c r="S9663" s="28" t="s">
        <v>248</v>
      </c>
      <c r="T9663" s="5">
        <v>2017</v>
      </c>
      <c r="U9663" s="233">
        <v>42899</v>
      </c>
      <c r="V9663" s="233" t="str">
        <f t="shared" si="305"/>
        <v>0613</v>
      </c>
      <c r="W9663" s="4">
        <f t="shared" si="306"/>
        <v>2017</v>
      </c>
    </row>
    <row r="9664" spans="19:23" x14ac:dyDescent="0.2">
      <c r="S9664" s="28" t="s">
        <v>249</v>
      </c>
      <c r="T9664" s="5">
        <v>2017</v>
      </c>
      <c r="U9664" s="233">
        <v>42900</v>
      </c>
      <c r="V9664" s="233" t="str">
        <f t="shared" si="305"/>
        <v>0614</v>
      </c>
      <c r="W9664" s="4">
        <f t="shared" si="306"/>
        <v>2017</v>
      </c>
    </row>
    <row r="9665" spans="19:23" x14ac:dyDescent="0.2">
      <c r="S9665" s="28" t="s">
        <v>250</v>
      </c>
      <c r="T9665" s="5">
        <v>2017</v>
      </c>
      <c r="U9665" s="233">
        <v>42901</v>
      </c>
      <c r="V9665" s="233" t="str">
        <f t="shared" si="305"/>
        <v>0615</v>
      </c>
      <c r="W9665" s="4">
        <f t="shared" si="306"/>
        <v>2017</v>
      </c>
    </row>
    <row r="9666" spans="19:23" x14ac:dyDescent="0.2">
      <c r="S9666" s="28" t="s">
        <v>251</v>
      </c>
      <c r="T9666" s="5">
        <v>2017</v>
      </c>
      <c r="U9666" s="233">
        <v>42902</v>
      </c>
      <c r="V9666" s="233" t="str">
        <f t="shared" si="305"/>
        <v>0616</v>
      </c>
      <c r="W9666" s="4">
        <f t="shared" si="306"/>
        <v>2017</v>
      </c>
    </row>
    <row r="9667" spans="19:23" x14ac:dyDescent="0.2">
      <c r="S9667" s="28" t="s">
        <v>252</v>
      </c>
      <c r="T9667" s="5">
        <v>2017</v>
      </c>
      <c r="U9667" s="233">
        <v>42903</v>
      </c>
      <c r="V9667" s="233" t="str">
        <f t="shared" si="305"/>
        <v>0617</v>
      </c>
      <c r="W9667" s="4">
        <f t="shared" si="306"/>
        <v>2017</v>
      </c>
    </row>
    <row r="9668" spans="19:23" x14ac:dyDescent="0.2">
      <c r="S9668" s="28" t="s">
        <v>253</v>
      </c>
      <c r="T9668" s="5">
        <v>2017</v>
      </c>
      <c r="U9668" s="233">
        <v>42904</v>
      </c>
      <c r="V9668" s="233" t="str">
        <f t="shared" ref="V9668:V9731" si="307">TEXT(MONTH(U9668),"00") &amp;TEXT(DAY(U9668),"00")</f>
        <v>0618</v>
      </c>
      <c r="W9668" s="4">
        <f t="shared" ref="W9668:W9731" si="308">YEAR(U9668)</f>
        <v>2017</v>
      </c>
    </row>
    <row r="9669" spans="19:23" x14ac:dyDescent="0.2">
      <c r="S9669" s="28" t="s">
        <v>254</v>
      </c>
      <c r="T9669" s="5">
        <v>2017</v>
      </c>
      <c r="U9669" s="233">
        <v>42905</v>
      </c>
      <c r="V9669" s="233" t="str">
        <f t="shared" si="307"/>
        <v>0619</v>
      </c>
      <c r="W9669" s="4">
        <f t="shared" si="308"/>
        <v>2017</v>
      </c>
    </row>
    <row r="9670" spans="19:23" x14ac:dyDescent="0.2">
      <c r="S9670" s="28" t="s">
        <v>255</v>
      </c>
      <c r="T9670" s="5">
        <v>2017</v>
      </c>
      <c r="U9670" s="233">
        <v>42906</v>
      </c>
      <c r="V9670" s="233" t="str">
        <f t="shared" si="307"/>
        <v>0620</v>
      </c>
      <c r="W9670" s="4">
        <f t="shared" si="308"/>
        <v>2017</v>
      </c>
    </row>
    <row r="9671" spans="19:23" x14ac:dyDescent="0.2">
      <c r="S9671" s="28" t="s">
        <v>256</v>
      </c>
      <c r="T9671" s="5">
        <v>2017</v>
      </c>
      <c r="U9671" s="233">
        <v>42907</v>
      </c>
      <c r="V9671" s="233" t="str">
        <f t="shared" si="307"/>
        <v>0621</v>
      </c>
      <c r="W9671" s="4">
        <f t="shared" si="308"/>
        <v>2017</v>
      </c>
    </row>
    <row r="9672" spans="19:23" x14ac:dyDescent="0.2">
      <c r="S9672" s="28" t="s">
        <v>257</v>
      </c>
      <c r="T9672" s="5">
        <v>2017</v>
      </c>
      <c r="U9672" s="233">
        <v>42908</v>
      </c>
      <c r="V9672" s="233" t="str">
        <f t="shared" si="307"/>
        <v>0622</v>
      </c>
      <c r="W9672" s="4">
        <f t="shared" si="308"/>
        <v>2017</v>
      </c>
    </row>
    <row r="9673" spans="19:23" x14ac:dyDescent="0.2">
      <c r="S9673" s="28" t="s">
        <v>258</v>
      </c>
      <c r="T9673" s="5">
        <v>2017</v>
      </c>
      <c r="U9673" s="233">
        <v>42909</v>
      </c>
      <c r="V9673" s="233" t="str">
        <f t="shared" si="307"/>
        <v>0623</v>
      </c>
      <c r="W9673" s="4">
        <f t="shared" si="308"/>
        <v>2017</v>
      </c>
    </row>
    <row r="9674" spans="19:23" x14ac:dyDescent="0.2">
      <c r="S9674" s="28" t="s">
        <v>259</v>
      </c>
      <c r="T9674" s="5">
        <v>2017</v>
      </c>
      <c r="U9674" s="233">
        <v>42910</v>
      </c>
      <c r="V9674" s="233" t="str">
        <f t="shared" si="307"/>
        <v>0624</v>
      </c>
      <c r="W9674" s="4">
        <f t="shared" si="308"/>
        <v>2017</v>
      </c>
    </row>
    <row r="9675" spans="19:23" x14ac:dyDescent="0.2">
      <c r="S9675" s="28" t="s">
        <v>260</v>
      </c>
      <c r="T9675" s="5">
        <v>2017</v>
      </c>
      <c r="U9675" s="233">
        <v>42911</v>
      </c>
      <c r="V9675" s="233" t="str">
        <f t="shared" si="307"/>
        <v>0625</v>
      </c>
      <c r="W9675" s="4">
        <f t="shared" si="308"/>
        <v>2017</v>
      </c>
    </row>
    <row r="9676" spans="19:23" x14ac:dyDescent="0.2">
      <c r="S9676" s="28" t="s">
        <v>261</v>
      </c>
      <c r="T9676" s="5">
        <v>2017</v>
      </c>
      <c r="U9676" s="233">
        <v>42912</v>
      </c>
      <c r="V9676" s="233" t="str">
        <f t="shared" si="307"/>
        <v>0626</v>
      </c>
      <c r="W9676" s="4">
        <f t="shared" si="308"/>
        <v>2017</v>
      </c>
    </row>
    <row r="9677" spans="19:23" x14ac:dyDescent="0.2">
      <c r="S9677" s="28" t="s">
        <v>262</v>
      </c>
      <c r="T9677" s="5">
        <v>2017</v>
      </c>
      <c r="U9677" s="233">
        <v>42913</v>
      </c>
      <c r="V9677" s="233" t="str">
        <f t="shared" si="307"/>
        <v>0627</v>
      </c>
      <c r="W9677" s="4">
        <f t="shared" si="308"/>
        <v>2017</v>
      </c>
    </row>
    <row r="9678" spans="19:23" x14ac:dyDescent="0.2">
      <c r="S9678" s="28" t="s">
        <v>263</v>
      </c>
      <c r="T9678" s="5">
        <v>2017</v>
      </c>
      <c r="U9678" s="233">
        <v>42914</v>
      </c>
      <c r="V9678" s="233" t="str">
        <f t="shared" si="307"/>
        <v>0628</v>
      </c>
      <c r="W9678" s="4">
        <f t="shared" si="308"/>
        <v>2017</v>
      </c>
    </row>
    <row r="9679" spans="19:23" x14ac:dyDescent="0.2">
      <c r="S9679" s="28" t="s">
        <v>264</v>
      </c>
      <c r="T9679" s="5">
        <v>2017</v>
      </c>
      <c r="U9679" s="233">
        <v>42915</v>
      </c>
      <c r="V9679" s="233" t="str">
        <f t="shared" si="307"/>
        <v>0629</v>
      </c>
      <c r="W9679" s="4">
        <f t="shared" si="308"/>
        <v>2017</v>
      </c>
    </row>
    <row r="9680" spans="19:23" x14ac:dyDescent="0.2">
      <c r="S9680" s="28" t="s">
        <v>265</v>
      </c>
      <c r="T9680" s="5">
        <v>2017</v>
      </c>
      <c r="U9680" s="233">
        <v>42916</v>
      </c>
      <c r="V9680" s="233" t="str">
        <f t="shared" si="307"/>
        <v>0630</v>
      </c>
      <c r="W9680" s="4">
        <f t="shared" si="308"/>
        <v>2017</v>
      </c>
    </row>
    <row r="9681" spans="19:23" x14ac:dyDescent="0.2">
      <c r="S9681" s="28" t="s">
        <v>266</v>
      </c>
      <c r="T9681" s="5">
        <v>2017</v>
      </c>
      <c r="U9681" s="233">
        <v>42917</v>
      </c>
      <c r="V9681" s="233" t="str">
        <f t="shared" si="307"/>
        <v>0701</v>
      </c>
      <c r="W9681" s="4">
        <f t="shared" si="308"/>
        <v>2017</v>
      </c>
    </row>
    <row r="9682" spans="19:23" x14ac:dyDescent="0.2">
      <c r="S9682" s="28" t="s">
        <v>267</v>
      </c>
      <c r="T9682" s="5">
        <v>2017</v>
      </c>
      <c r="U9682" s="233">
        <v>42918</v>
      </c>
      <c r="V9682" s="233" t="str">
        <f t="shared" si="307"/>
        <v>0702</v>
      </c>
      <c r="W9682" s="4">
        <f t="shared" si="308"/>
        <v>2017</v>
      </c>
    </row>
    <row r="9683" spans="19:23" x14ac:dyDescent="0.2">
      <c r="S9683" s="28" t="s">
        <v>268</v>
      </c>
      <c r="T9683" s="5">
        <v>2017</v>
      </c>
      <c r="U9683" s="233">
        <v>42919</v>
      </c>
      <c r="V9683" s="233" t="str">
        <f t="shared" si="307"/>
        <v>0703</v>
      </c>
      <c r="W9683" s="4">
        <f t="shared" si="308"/>
        <v>2017</v>
      </c>
    </row>
    <row r="9684" spans="19:23" x14ac:dyDescent="0.2">
      <c r="S9684" s="28" t="s">
        <v>269</v>
      </c>
      <c r="T9684" s="5">
        <v>2017</v>
      </c>
      <c r="U9684" s="233">
        <v>42920</v>
      </c>
      <c r="V9684" s="233" t="str">
        <f t="shared" si="307"/>
        <v>0704</v>
      </c>
      <c r="W9684" s="4">
        <f t="shared" si="308"/>
        <v>2017</v>
      </c>
    </row>
    <row r="9685" spans="19:23" x14ac:dyDescent="0.2">
      <c r="S9685" s="28" t="s">
        <v>270</v>
      </c>
      <c r="T9685" s="5">
        <v>2017</v>
      </c>
      <c r="U9685" s="233">
        <v>42921</v>
      </c>
      <c r="V9685" s="233" t="str">
        <f t="shared" si="307"/>
        <v>0705</v>
      </c>
      <c r="W9685" s="4">
        <f t="shared" si="308"/>
        <v>2017</v>
      </c>
    </row>
    <row r="9686" spans="19:23" x14ac:dyDescent="0.2">
      <c r="S9686" s="28" t="s">
        <v>271</v>
      </c>
      <c r="T9686" s="5">
        <v>2017</v>
      </c>
      <c r="U9686" s="233">
        <v>42922</v>
      </c>
      <c r="V9686" s="233" t="str">
        <f t="shared" si="307"/>
        <v>0706</v>
      </c>
      <c r="W9686" s="4">
        <f t="shared" si="308"/>
        <v>2017</v>
      </c>
    </row>
    <row r="9687" spans="19:23" x14ac:dyDescent="0.2">
      <c r="S9687" s="28" t="s">
        <v>272</v>
      </c>
      <c r="T9687" s="5">
        <v>2017</v>
      </c>
      <c r="U9687" s="233">
        <v>42923</v>
      </c>
      <c r="V9687" s="233" t="str">
        <f t="shared" si="307"/>
        <v>0707</v>
      </c>
      <c r="W9687" s="4">
        <f t="shared" si="308"/>
        <v>2017</v>
      </c>
    </row>
    <row r="9688" spans="19:23" x14ac:dyDescent="0.2">
      <c r="S9688" s="28" t="s">
        <v>273</v>
      </c>
      <c r="T9688" s="5">
        <v>2017</v>
      </c>
      <c r="U9688" s="233">
        <v>42924</v>
      </c>
      <c r="V9688" s="233" t="str">
        <f t="shared" si="307"/>
        <v>0708</v>
      </c>
      <c r="W9688" s="4">
        <f t="shared" si="308"/>
        <v>2017</v>
      </c>
    </row>
    <row r="9689" spans="19:23" x14ac:dyDescent="0.2">
      <c r="S9689" s="28" t="s">
        <v>274</v>
      </c>
      <c r="T9689" s="5">
        <v>2017</v>
      </c>
      <c r="U9689" s="233">
        <v>42925</v>
      </c>
      <c r="V9689" s="233" t="str">
        <f t="shared" si="307"/>
        <v>0709</v>
      </c>
      <c r="W9689" s="4">
        <f t="shared" si="308"/>
        <v>2017</v>
      </c>
    </row>
    <row r="9690" spans="19:23" x14ac:dyDescent="0.2">
      <c r="S9690" s="28" t="s">
        <v>275</v>
      </c>
      <c r="T9690" s="5">
        <v>2017</v>
      </c>
      <c r="U9690" s="233">
        <v>42926</v>
      </c>
      <c r="V9690" s="233" t="str">
        <f t="shared" si="307"/>
        <v>0710</v>
      </c>
      <c r="W9690" s="4">
        <f t="shared" si="308"/>
        <v>2017</v>
      </c>
    </row>
    <row r="9691" spans="19:23" x14ac:dyDescent="0.2">
      <c r="S9691" s="28" t="s">
        <v>276</v>
      </c>
      <c r="T9691" s="5">
        <v>2017</v>
      </c>
      <c r="U9691" s="233">
        <v>42927</v>
      </c>
      <c r="V9691" s="233" t="str">
        <f t="shared" si="307"/>
        <v>0711</v>
      </c>
      <c r="W9691" s="4">
        <f t="shared" si="308"/>
        <v>2017</v>
      </c>
    </row>
    <row r="9692" spans="19:23" x14ac:dyDescent="0.2">
      <c r="S9692" s="28" t="s">
        <v>277</v>
      </c>
      <c r="T9692" s="5">
        <v>2017</v>
      </c>
      <c r="U9692" s="233">
        <v>42928</v>
      </c>
      <c r="V9692" s="233" t="str">
        <f t="shared" si="307"/>
        <v>0712</v>
      </c>
      <c r="W9692" s="4">
        <f t="shared" si="308"/>
        <v>2017</v>
      </c>
    </row>
    <row r="9693" spans="19:23" x14ac:dyDescent="0.2">
      <c r="S9693" s="28" t="s">
        <v>278</v>
      </c>
      <c r="T9693" s="5">
        <v>2017</v>
      </c>
      <c r="U9693" s="233">
        <v>42929</v>
      </c>
      <c r="V9693" s="233" t="str">
        <f t="shared" si="307"/>
        <v>0713</v>
      </c>
      <c r="W9693" s="4">
        <f t="shared" si="308"/>
        <v>2017</v>
      </c>
    </row>
    <row r="9694" spans="19:23" x14ac:dyDescent="0.2">
      <c r="S9694" s="28" t="s">
        <v>279</v>
      </c>
      <c r="T9694" s="5">
        <v>2017</v>
      </c>
      <c r="U9694" s="233">
        <v>42930</v>
      </c>
      <c r="V9694" s="233" t="str">
        <f t="shared" si="307"/>
        <v>0714</v>
      </c>
      <c r="W9694" s="4">
        <f t="shared" si="308"/>
        <v>2017</v>
      </c>
    </row>
    <row r="9695" spans="19:23" x14ac:dyDescent="0.2">
      <c r="S9695" s="28" t="s">
        <v>280</v>
      </c>
      <c r="T9695" s="5">
        <v>2017</v>
      </c>
      <c r="U9695" s="233">
        <v>42931</v>
      </c>
      <c r="V9695" s="233" t="str">
        <f t="shared" si="307"/>
        <v>0715</v>
      </c>
      <c r="W9695" s="4">
        <f t="shared" si="308"/>
        <v>2017</v>
      </c>
    </row>
    <row r="9696" spans="19:23" x14ac:dyDescent="0.2">
      <c r="S9696" s="28" t="s">
        <v>281</v>
      </c>
      <c r="T9696" s="5">
        <v>2017</v>
      </c>
      <c r="U9696" s="233">
        <v>42932</v>
      </c>
      <c r="V9696" s="233" t="str">
        <f t="shared" si="307"/>
        <v>0716</v>
      </c>
      <c r="W9696" s="4">
        <f t="shared" si="308"/>
        <v>2017</v>
      </c>
    </row>
    <row r="9697" spans="19:23" x14ac:dyDescent="0.2">
      <c r="S9697" s="28" t="s">
        <v>282</v>
      </c>
      <c r="T9697" s="5">
        <v>2017</v>
      </c>
      <c r="U9697" s="233">
        <v>42933</v>
      </c>
      <c r="V9697" s="233" t="str">
        <f t="shared" si="307"/>
        <v>0717</v>
      </c>
      <c r="W9697" s="4">
        <f t="shared" si="308"/>
        <v>2017</v>
      </c>
    </row>
    <row r="9698" spans="19:23" x14ac:dyDescent="0.2">
      <c r="S9698" s="28" t="s">
        <v>283</v>
      </c>
      <c r="T9698" s="5">
        <v>2017</v>
      </c>
      <c r="U9698" s="233">
        <v>42934</v>
      </c>
      <c r="V9698" s="233" t="str">
        <f t="shared" si="307"/>
        <v>0718</v>
      </c>
      <c r="W9698" s="4">
        <f t="shared" si="308"/>
        <v>2017</v>
      </c>
    </row>
    <row r="9699" spans="19:23" x14ac:dyDescent="0.2">
      <c r="S9699" s="28" t="s">
        <v>284</v>
      </c>
      <c r="T9699" s="5">
        <v>2017</v>
      </c>
      <c r="U9699" s="233">
        <v>42935</v>
      </c>
      <c r="V9699" s="233" t="str">
        <f t="shared" si="307"/>
        <v>0719</v>
      </c>
      <c r="W9699" s="4">
        <f t="shared" si="308"/>
        <v>2017</v>
      </c>
    </row>
    <row r="9700" spans="19:23" x14ac:dyDescent="0.2">
      <c r="S9700" s="28" t="s">
        <v>285</v>
      </c>
      <c r="T9700" s="5">
        <v>2017</v>
      </c>
      <c r="U9700" s="233">
        <v>42936</v>
      </c>
      <c r="V9700" s="233" t="str">
        <f t="shared" si="307"/>
        <v>0720</v>
      </c>
      <c r="W9700" s="4">
        <f t="shared" si="308"/>
        <v>2017</v>
      </c>
    </row>
    <row r="9701" spans="19:23" x14ac:dyDescent="0.2">
      <c r="S9701" s="28" t="s">
        <v>286</v>
      </c>
      <c r="T9701" s="5">
        <v>2017</v>
      </c>
      <c r="U9701" s="233">
        <v>42937</v>
      </c>
      <c r="V9701" s="233" t="str">
        <f t="shared" si="307"/>
        <v>0721</v>
      </c>
      <c r="W9701" s="4">
        <f t="shared" si="308"/>
        <v>2017</v>
      </c>
    </row>
    <row r="9702" spans="19:23" x14ac:dyDescent="0.2">
      <c r="S9702" s="28" t="s">
        <v>287</v>
      </c>
      <c r="T9702" s="5">
        <v>2017</v>
      </c>
      <c r="U9702" s="233">
        <v>42938</v>
      </c>
      <c r="V9702" s="233" t="str">
        <f t="shared" si="307"/>
        <v>0722</v>
      </c>
      <c r="W9702" s="4">
        <f t="shared" si="308"/>
        <v>2017</v>
      </c>
    </row>
    <row r="9703" spans="19:23" x14ac:dyDescent="0.2">
      <c r="S9703" s="28" t="s">
        <v>288</v>
      </c>
      <c r="T9703" s="5">
        <v>2017</v>
      </c>
      <c r="U9703" s="233">
        <v>42939</v>
      </c>
      <c r="V9703" s="233" t="str">
        <f t="shared" si="307"/>
        <v>0723</v>
      </c>
      <c r="W9703" s="4">
        <f t="shared" si="308"/>
        <v>2017</v>
      </c>
    </row>
    <row r="9704" spans="19:23" x14ac:dyDescent="0.2">
      <c r="S9704" s="28" t="s">
        <v>289</v>
      </c>
      <c r="T9704" s="5">
        <v>2017</v>
      </c>
      <c r="U9704" s="233">
        <v>42940</v>
      </c>
      <c r="V9704" s="233" t="str">
        <f t="shared" si="307"/>
        <v>0724</v>
      </c>
      <c r="W9704" s="4">
        <f t="shared" si="308"/>
        <v>2017</v>
      </c>
    </row>
    <row r="9705" spans="19:23" x14ac:dyDescent="0.2">
      <c r="S9705" s="28" t="s">
        <v>290</v>
      </c>
      <c r="T9705" s="5">
        <v>2017</v>
      </c>
      <c r="U9705" s="233">
        <v>42941</v>
      </c>
      <c r="V9705" s="233" t="str">
        <f t="shared" si="307"/>
        <v>0725</v>
      </c>
      <c r="W9705" s="4">
        <f t="shared" si="308"/>
        <v>2017</v>
      </c>
    </row>
    <row r="9706" spans="19:23" x14ac:dyDescent="0.2">
      <c r="S9706" s="28" t="s">
        <v>291</v>
      </c>
      <c r="T9706" s="5">
        <v>2017</v>
      </c>
      <c r="U9706" s="233">
        <v>42942</v>
      </c>
      <c r="V9706" s="233" t="str">
        <f t="shared" si="307"/>
        <v>0726</v>
      </c>
      <c r="W9706" s="4">
        <f t="shared" si="308"/>
        <v>2017</v>
      </c>
    </row>
    <row r="9707" spans="19:23" x14ac:dyDescent="0.2">
      <c r="S9707" s="28" t="s">
        <v>292</v>
      </c>
      <c r="T9707" s="5">
        <v>2017</v>
      </c>
      <c r="U9707" s="233">
        <v>42943</v>
      </c>
      <c r="V9707" s="233" t="str">
        <f t="shared" si="307"/>
        <v>0727</v>
      </c>
      <c r="W9707" s="4">
        <f t="shared" si="308"/>
        <v>2017</v>
      </c>
    </row>
    <row r="9708" spans="19:23" x14ac:dyDescent="0.2">
      <c r="S9708" s="28" t="s">
        <v>293</v>
      </c>
      <c r="T9708" s="5">
        <v>2017</v>
      </c>
      <c r="U9708" s="233">
        <v>42944</v>
      </c>
      <c r="V9708" s="233" t="str">
        <f t="shared" si="307"/>
        <v>0728</v>
      </c>
      <c r="W9708" s="4">
        <f t="shared" si="308"/>
        <v>2017</v>
      </c>
    </row>
    <row r="9709" spans="19:23" x14ac:dyDescent="0.2">
      <c r="S9709" s="28" t="s">
        <v>294</v>
      </c>
      <c r="T9709" s="5">
        <v>2017</v>
      </c>
      <c r="U9709" s="233">
        <v>42945</v>
      </c>
      <c r="V9709" s="233" t="str">
        <f t="shared" si="307"/>
        <v>0729</v>
      </c>
      <c r="W9709" s="4">
        <f t="shared" si="308"/>
        <v>2017</v>
      </c>
    </row>
    <row r="9710" spans="19:23" x14ac:dyDescent="0.2">
      <c r="S9710" s="28" t="s">
        <v>295</v>
      </c>
      <c r="T9710" s="5">
        <v>2017</v>
      </c>
      <c r="U9710" s="233">
        <v>42946</v>
      </c>
      <c r="V9710" s="233" t="str">
        <f t="shared" si="307"/>
        <v>0730</v>
      </c>
      <c r="W9710" s="4">
        <f t="shared" si="308"/>
        <v>2017</v>
      </c>
    </row>
    <row r="9711" spans="19:23" x14ac:dyDescent="0.2">
      <c r="S9711" s="28" t="s">
        <v>296</v>
      </c>
      <c r="T9711" s="5">
        <v>2017</v>
      </c>
      <c r="U9711" s="233">
        <v>42947</v>
      </c>
      <c r="V9711" s="233" t="str">
        <f t="shared" si="307"/>
        <v>0731</v>
      </c>
      <c r="W9711" s="4">
        <f t="shared" si="308"/>
        <v>2017</v>
      </c>
    </row>
    <row r="9712" spans="19:23" x14ac:dyDescent="0.2">
      <c r="S9712" s="28" t="s">
        <v>297</v>
      </c>
      <c r="T9712" s="5">
        <v>2017</v>
      </c>
      <c r="U9712" s="233">
        <v>42948</v>
      </c>
      <c r="V9712" s="233" t="str">
        <f t="shared" si="307"/>
        <v>0801</v>
      </c>
      <c r="W9712" s="4">
        <f t="shared" si="308"/>
        <v>2017</v>
      </c>
    </row>
    <row r="9713" spans="19:23" x14ac:dyDescent="0.2">
      <c r="S9713" s="28" t="s">
        <v>298</v>
      </c>
      <c r="T9713" s="5">
        <v>2017</v>
      </c>
      <c r="U9713" s="233">
        <v>42949</v>
      </c>
      <c r="V9713" s="233" t="str">
        <f t="shared" si="307"/>
        <v>0802</v>
      </c>
      <c r="W9713" s="4">
        <f t="shared" si="308"/>
        <v>2017</v>
      </c>
    </row>
    <row r="9714" spans="19:23" x14ac:dyDescent="0.2">
      <c r="S9714" s="28" t="s">
        <v>299</v>
      </c>
      <c r="T9714" s="5">
        <v>2017</v>
      </c>
      <c r="U9714" s="233">
        <v>42950</v>
      </c>
      <c r="V9714" s="233" t="str">
        <f t="shared" si="307"/>
        <v>0803</v>
      </c>
      <c r="W9714" s="4">
        <f t="shared" si="308"/>
        <v>2017</v>
      </c>
    </row>
    <row r="9715" spans="19:23" x14ac:dyDescent="0.2">
      <c r="S9715" s="28" t="s">
        <v>300</v>
      </c>
      <c r="T9715" s="5">
        <v>2017</v>
      </c>
      <c r="U9715" s="233">
        <v>42951</v>
      </c>
      <c r="V9715" s="233" t="str">
        <f t="shared" si="307"/>
        <v>0804</v>
      </c>
      <c r="W9715" s="4">
        <f t="shared" si="308"/>
        <v>2017</v>
      </c>
    </row>
    <row r="9716" spans="19:23" x14ac:dyDescent="0.2">
      <c r="S9716" s="28" t="s">
        <v>301</v>
      </c>
      <c r="T9716" s="5">
        <v>2017</v>
      </c>
      <c r="U9716" s="233">
        <v>42952</v>
      </c>
      <c r="V9716" s="233" t="str">
        <f t="shared" si="307"/>
        <v>0805</v>
      </c>
      <c r="W9716" s="4">
        <f t="shared" si="308"/>
        <v>2017</v>
      </c>
    </row>
    <row r="9717" spans="19:23" x14ac:dyDescent="0.2">
      <c r="S9717" s="28" t="s">
        <v>302</v>
      </c>
      <c r="T9717" s="5">
        <v>2017</v>
      </c>
      <c r="U9717" s="233">
        <v>42953</v>
      </c>
      <c r="V9717" s="233" t="str">
        <f t="shared" si="307"/>
        <v>0806</v>
      </c>
      <c r="W9717" s="4">
        <f t="shared" si="308"/>
        <v>2017</v>
      </c>
    </row>
    <row r="9718" spans="19:23" x14ac:dyDescent="0.2">
      <c r="S9718" s="28" t="s">
        <v>303</v>
      </c>
      <c r="T9718" s="5">
        <v>2017</v>
      </c>
      <c r="U9718" s="233">
        <v>42954</v>
      </c>
      <c r="V9718" s="233" t="str">
        <f t="shared" si="307"/>
        <v>0807</v>
      </c>
      <c r="W9718" s="4">
        <f t="shared" si="308"/>
        <v>2017</v>
      </c>
    </row>
    <row r="9719" spans="19:23" x14ac:dyDescent="0.2">
      <c r="S9719" s="28" t="s">
        <v>304</v>
      </c>
      <c r="T9719" s="5">
        <v>2017</v>
      </c>
      <c r="U9719" s="233">
        <v>42955</v>
      </c>
      <c r="V9719" s="233" t="str">
        <f t="shared" si="307"/>
        <v>0808</v>
      </c>
      <c r="W9719" s="4">
        <f t="shared" si="308"/>
        <v>2017</v>
      </c>
    </row>
    <row r="9720" spans="19:23" x14ac:dyDescent="0.2">
      <c r="S9720" s="28" t="s">
        <v>305</v>
      </c>
      <c r="T9720" s="5">
        <v>2017</v>
      </c>
      <c r="U9720" s="233">
        <v>42956</v>
      </c>
      <c r="V9720" s="233" t="str">
        <f t="shared" si="307"/>
        <v>0809</v>
      </c>
      <c r="W9720" s="4">
        <f t="shared" si="308"/>
        <v>2017</v>
      </c>
    </row>
    <row r="9721" spans="19:23" x14ac:dyDescent="0.2">
      <c r="S9721" s="28" t="s">
        <v>306</v>
      </c>
      <c r="T9721" s="5">
        <v>2017</v>
      </c>
      <c r="U9721" s="233">
        <v>42957</v>
      </c>
      <c r="V9721" s="233" t="str">
        <f t="shared" si="307"/>
        <v>0810</v>
      </c>
      <c r="W9721" s="4">
        <f t="shared" si="308"/>
        <v>2017</v>
      </c>
    </row>
    <row r="9722" spans="19:23" x14ac:dyDescent="0.2">
      <c r="S9722" s="28" t="s">
        <v>307</v>
      </c>
      <c r="T9722" s="5">
        <v>2017</v>
      </c>
      <c r="U9722" s="233">
        <v>42958</v>
      </c>
      <c r="V9722" s="233" t="str">
        <f t="shared" si="307"/>
        <v>0811</v>
      </c>
      <c r="W9722" s="4">
        <f t="shared" si="308"/>
        <v>2017</v>
      </c>
    </row>
    <row r="9723" spans="19:23" x14ac:dyDescent="0.2">
      <c r="S9723" s="28" t="s">
        <v>308</v>
      </c>
      <c r="T9723" s="5">
        <v>2017</v>
      </c>
      <c r="U9723" s="233">
        <v>42959</v>
      </c>
      <c r="V9723" s="233" t="str">
        <f t="shared" si="307"/>
        <v>0812</v>
      </c>
      <c r="W9723" s="4">
        <f t="shared" si="308"/>
        <v>2017</v>
      </c>
    </row>
    <row r="9724" spans="19:23" x14ac:dyDescent="0.2">
      <c r="S9724" s="28" t="s">
        <v>309</v>
      </c>
      <c r="T9724" s="5">
        <v>2017</v>
      </c>
      <c r="U9724" s="233">
        <v>42960</v>
      </c>
      <c r="V9724" s="233" t="str">
        <f t="shared" si="307"/>
        <v>0813</v>
      </c>
      <c r="W9724" s="4">
        <f t="shared" si="308"/>
        <v>2017</v>
      </c>
    </row>
    <row r="9725" spans="19:23" x14ac:dyDescent="0.2">
      <c r="S9725" s="28" t="s">
        <v>310</v>
      </c>
      <c r="T9725" s="5">
        <v>2017</v>
      </c>
      <c r="U9725" s="233">
        <v>42961</v>
      </c>
      <c r="V9725" s="233" t="str">
        <f t="shared" si="307"/>
        <v>0814</v>
      </c>
      <c r="W9725" s="4">
        <f t="shared" si="308"/>
        <v>2017</v>
      </c>
    </row>
    <row r="9726" spans="19:23" x14ac:dyDescent="0.2">
      <c r="S9726" s="28" t="s">
        <v>311</v>
      </c>
      <c r="T9726" s="5">
        <v>2017</v>
      </c>
      <c r="U9726" s="233">
        <v>42962</v>
      </c>
      <c r="V9726" s="233" t="str">
        <f t="shared" si="307"/>
        <v>0815</v>
      </c>
      <c r="W9726" s="4">
        <f t="shared" si="308"/>
        <v>2017</v>
      </c>
    </row>
    <row r="9727" spans="19:23" x14ac:dyDescent="0.2">
      <c r="S9727" s="28" t="s">
        <v>312</v>
      </c>
      <c r="T9727" s="5">
        <v>2017</v>
      </c>
      <c r="U9727" s="233">
        <v>42963</v>
      </c>
      <c r="V9727" s="233" t="str">
        <f t="shared" si="307"/>
        <v>0816</v>
      </c>
      <c r="W9727" s="4">
        <f t="shared" si="308"/>
        <v>2017</v>
      </c>
    </row>
    <row r="9728" spans="19:23" x14ac:dyDescent="0.2">
      <c r="S9728" s="28" t="s">
        <v>313</v>
      </c>
      <c r="T9728" s="5">
        <v>2017</v>
      </c>
      <c r="U9728" s="233">
        <v>42964</v>
      </c>
      <c r="V9728" s="233" t="str">
        <f t="shared" si="307"/>
        <v>0817</v>
      </c>
      <c r="W9728" s="4">
        <f t="shared" si="308"/>
        <v>2017</v>
      </c>
    </row>
    <row r="9729" spans="19:23" x14ac:dyDescent="0.2">
      <c r="S9729" s="28" t="s">
        <v>314</v>
      </c>
      <c r="T9729" s="5">
        <v>2017</v>
      </c>
      <c r="U9729" s="233">
        <v>42965</v>
      </c>
      <c r="V9729" s="233" t="str">
        <f t="shared" si="307"/>
        <v>0818</v>
      </c>
      <c r="W9729" s="4">
        <f t="shared" si="308"/>
        <v>2017</v>
      </c>
    </row>
    <row r="9730" spans="19:23" x14ac:dyDescent="0.2">
      <c r="S9730" s="28" t="s">
        <v>315</v>
      </c>
      <c r="T9730" s="5">
        <v>2017</v>
      </c>
      <c r="U9730" s="233">
        <v>42966</v>
      </c>
      <c r="V9730" s="233" t="str">
        <f t="shared" si="307"/>
        <v>0819</v>
      </c>
      <c r="W9730" s="4">
        <f t="shared" si="308"/>
        <v>2017</v>
      </c>
    </row>
    <row r="9731" spans="19:23" x14ac:dyDescent="0.2">
      <c r="S9731" s="28" t="s">
        <v>316</v>
      </c>
      <c r="T9731" s="5">
        <v>2017</v>
      </c>
      <c r="U9731" s="233">
        <v>42967</v>
      </c>
      <c r="V9731" s="233" t="str">
        <f t="shared" si="307"/>
        <v>0820</v>
      </c>
      <c r="W9731" s="4">
        <f t="shared" si="308"/>
        <v>2017</v>
      </c>
    </row>
    <row r="9732" spans="19:23" x14ac:dyDescent="0.2">
      <c r="S9732" s="28" t="s">
        <v>317</v>
      </c>
      <c r="T9732" s="5">
        <v>2017</v>
      </c>
      <c r="U9732" s="233">
        <v>42968</v>
      </c>
      <c r="V9732" s="233" t="str">
        <f t="shared" ref="V9732:V9795" si="309">TEXT(MONTH(U9732),"00") &amp;TEXT(DAY(U9732),"00")</f>
        <v>0821</v>
      </c>
      <c r="W9732" s="4">
        <f t="shared" ref="W9732:W9795" si="310">YEAR(U9732)</f>
        <v>2017</v>
      </c>
    </row>
    <row r="9733" spans="19:23" x14ac:dyDescent="0.2">
      <c r="S9733" s="28" t="s">
        <v>318</v>
      </c>
      <c r="T9733" s="5">
        <v>2017</v>
      </c>
      <c r="U9733" s="233">
        <v>42969</v>
      </c>
      <c r="V9733" s="233" t="str">
        <f t="shared" si="309"/>
        <v>0822</v>
      </c>
      <c r="W9733" s="4">
        <f t="shared" si="310"/>
        <v>2017</v>
      </c>
    </row>
    <row r="9734" spans="19:23" x14ac:dyDescent="0.2">
      <c r="S9734" s="28" t="s">
        <v>319</v>
      </c>
      <c r="T9734" s="5">
        <v>2017</v>
      </c>
      <c r="U9734" s="233">
        <v>42970</v>
      </c>
      <c r="V9734" s="233" t="str">
        <f t="shared" si="309"/>
        <v>0823</v>
      </c>
      <c r="W9734" s="4">
        <f t="shared" si="310"/>
        <v>2017</v>
      </c>
    </row>
    <row r="9735" spans="19:23" x14ac:dyDescent="0.2">
      <c r="S9735" s="28" t="s">
        <v>320</v>
      </c>
      <c r="T9735" s="5">
        <v>2017</v>
      </c>
      <c r="U9735" s="233">
        <v>42971</v>
      </c>
      <c r="V9735" s="233" t="str">
        <f t="shared" si="309"/>
        <v>0824</v>
      </c>
      <c r="W9735" s="4">
        <f t="shared" si="310"/>
        <v>2017</v>
      </c>
    </row>
    <row r="9736" spans="19:23" x14ac:dyDescent="0.2">
      <c r="S9736" s="28" t="s">
        <v>321</v>
      </c>
      <c r="T9736" s="5">
        <v>2017</v>
      </c>
      <c r="U9736" s="233">
        <v>42972</v>
      </c>
      <c r="V9736" s="233" t="str">
        <f t="shared" si="309"/>
        <v>0825</v>
      </c>
      <c r="W9736" s="4">
        <f t="shared" si="310"/>
        <v>2017</v>
      </c>
    </row>
    <row r="9737" spans="19:23" x14ac:dyDescent="0.2">
      <c r="S9737" s="28" t="s">
        <v>322</v>
      </c>
      <c r="T9737" s="5">
        <v>2017</v>
      </c>
      <c r="U9737" s="233">
        <v>42973</v>
      </c>
      <c r="V9737" s="233" t="str">
        <f t="shared" si="309"/>
        <v>0826</v>
      </c>
      <c r="W9737" s="4">
        <f t="shared" si="310"/>
        <v>2017</v>
      </c>
    </row>
    <row r="9738" spans="19:23" x14ac:dyDescent="0.2">
      <c r="S9738" s="28" t="s">
        <v>323</v>
      </c>
      <c r="T9738" s="5">
        <v>2017</v>
      </c>
      <c r="U9738" s="233">
        <v>42974</v>
      </c>
      <c r="V9738" s="233" t="str">
        <f t="shared" si="309"/>
        <v>0827</v>
      </c>
      <c r="W9738" s="4">
        <f t="shared" si="310"/>
        <v>2017</v>
      </c>
    </row>
    <row r="9739" spans="19:23" x14ac:dyDescent="0.2">
      <c r="S9739" s="28" t="s">
        <v>324</v>
      </c>
      <c r="T9739" s="5">
        <v>2017</v>
      </c>
      <c r="U9739" s="233">
        <v>42975</v>
      </c>
      <c r="V9739" s="233" t="str">
        <f t="shared" si="309"/>
        <v>0828</v>
      </c>
      <c r="W9739" s="4">
        <f t="shared" si="310"/>
        <v>2017</v>
      </c>
    </row>
    <row r="9740" spans="19:23" x14ac:dyDescent="0.2">
      <c r="S9740" s="28" t="s">
        <v>325</v>
      </c>
      <c r="T9740" s="5">
        <v>2017</v>
      </c>
      <c r="U9740" s="233">
        <v>42976</v>
      </c>
      <c r="V9740" s="233" t="str">
        <f t="shared" si="309"/>
        <v>0829</v>
      </c>
      <c r="W9740" s="4">
        <f t="shared" si="310"/>
        <v>2017</v>
      </c>
    </row>
    <row r="9741" spans="19:23" x14ac:dyDescent="0.2">
      <c r="S9741" s="28" t="s">
        <v>326</v>
      </c>
      <c r="T9741" s="5">
        <v>2017</v>
      </c>
      <c r="U9741" s="233">
        <v>42977</v>
      </c>
      <c r="V9741" s="233" t="str">
        <f t="shared" si="309"/>
        <v>0830</v>
      </c>
      <c r="W9741" s="4">
        <f t="shared" si="310"/>
        <v>2017</v>
      </c>
    </row>
    <row r="9742" spans="19:23" x14ac:dyDescent="0.2">
      <c r="S9742" s="28" t="s">
        <v>327</v>
      </c>
      <c r="T9742" s="5">
        <v>2017</v>
      </c>
      <c r="U9742" s="233">
        <v>42978</v>
      </c>
      <c r="V9742" s="233" t="str">
        <f t="shared" si="309"/>
        <v>0831</v>
      </c>
      <c r="W9742" s="4">
        <f t="shared" si="310"/>
        <v>2017</v>
      </c>
    </row>
    <row r="9743" spans="19:23" x14ac:dyDescent="0.2">
      <c r="S9743" s="28" t="s">
        <v>328</v>
      </c>
      <c r="T9743" s="5">
        <v>2017</v>
      </c>
      <c r="U9743" s="233">
        <v>42979</v>
      </c>
      <c r="V9743" s="233" t="str">
        <f t="shared" si="309"/>
        <v>0901</v>
      </c>
      <c r="W9743" s="4">
        <f t="shared" si="310"/>
        <v>2017</v>
      </c>
    </row>
    <row r="9744" spans="19:23" x14ac:dyDescent="0.2">
      <c r="S9744" s="28" t="s">
        <v>329</v>
      </c>
      <c r="T9744" s="5">
        <v>2017</v>
      </c>
      <c r="U9744" s="233">
        <v>42980</v>
      </c>
      <c r="V9744" s="233" t="str">
        <f t="shared" si="309"/>
        <v>0902</v>
      </c>
      <c r="W9744" s="4">
        <f t="shared" si="310"/>
        <v>2017</v>
      </c>
    </row>
    <row r="9745" spans="19:23" x14ac:dyDescent="0.2">
      <c r="S9745" s="28" t="s">
        <v>330</v>
      </c>
      <c r="T9745" s="5">
        <v>2017</v>
      </c>
      <c r="U9745" s="233">
        <v>42981</v>
      </c>
      <c r="V9745" s="233" t="str">
        <f t="shared" si="309"/>
        <v>0903</v>
      </c>
      <c r="W9745" s="4">
        <f t="shared" si="310"/>
        <v>2017</v>
      </c>
    </row>
    <row r="9746" spans="19:23" x14ac:dyDescent="0.2">
      <c r="S9746" s="28" t="s">
        <v>331</v>
      </c>
      <c r="T9746" s="5">
        <v>2017</v>
      </c>
      <c r="U9746" s="233">
        <v>42982</v>
      </c>
      <c r="V9746" s="233" t="str">
        <f t="shared" si="309"/>
        <v>0904</v>
      </c>
      <c r="W9746" s="4">
        <f t="shared" si="310"/>
        <v>2017</v>
      </c>
    </row>
    <row r="9747" spans="19:23" x14ac:dyDescent="0.2">
      <c r="S9747" s="28" t="s">
        <v>332</v>
      </c>
      <c r="T9747" s="5">
        <v>2017</v>
      </c>
      <c r="U9747" s="233">
        <v>42983</v>
      </c>
      <c r="V9747" s="233" t="str">
        <f t="shared" si="309"/>
        <v>0905</v>
      </c>
      <c r="W9747" s="4">
        <f t="shared" si="310"/>
        <v>2017</v>
      </c>
    </row>
    <row r="9748" spans="19:23" x14ac:dyDescent="0.2">
      <c r="S9748" s="28" t="s">
        <v>333</v>
      </c>
      <c r="T9748" s="5">
        <v>2017</v>
      </c>
      <c r="U9748" s="233">
        <v>42984</v>
      </c>
      <c r="V9748" s="233" t="str">
        <f t="shared" si="309"/>
        <v>0906</v>
      </c>
      <c r="W9748" s="4">
        <f t="shared" si="310"/>
        <v>2017</v>
      </c>
    </row>
    <row r="9749" spans="19:23" x14ac:dyDescent="0.2">
      <c r="S9749" s="28" t="s">
        <v>334</v>
      </c>
      <c r="T9749" s="5">
        <v>2017</v>
      </c>
      <c r="U9749" s="233">
        <v>42985</v>
      </c>
      <c r="V9749" s="233" t="str">
        <f t="shared" si="309"/>
        <v>0907</v>
      </c>
      <c r="W9749" s="4">
        <f t="shared" si="310"/>
        <v>2017</v>
      </c>
    </row>
    <row r="9750" spans="19:23" x14ac:dyDescent="0.2">
      <c r="S9750" s="28" t="s">
        <v>335</v>
      </c>
      <c r="T9750" s="5">
        <v>2017</v>
      </c>
      <c r="U9750" s="233">
        <v>42986</v>
      </c>
      <c r="V9750" s="233" t="str">
        <f t="shared" si="309"/>
        <v>0908</v>
      </c>
      <c r="W9750" s="4">
        <f t="shared" si="310"/>
        <v>2017</v>
      </c>
    </row>
    <row r="9751" spans="19:23" x14ac:dyDescent="0.2">
      <c r="S9751" s="28" t="s">
        <v>336</v>
      </c>
      <c r="T9751" s="5">
        <v>2017</v>
      </c>
      <c r="U9751" s="233">
        <v>42987</v>
      </c>
      <c r="V9751" s="233" t="str">
        <f t="shared" si="309"/>
        <v>0909</v>
      </c>
      <c r="W9751" s="4">
        <f t="shared" si="310"/>
        <v>2017</v>
      </c>
    </row>
    <row r="9752" spans="19:23" x14ac:dyDescent="0.2">
      <c r="S9752" s="28" t="s">
        <v>337</v>
      </c>
      <c r="T9752" s="5">
        <v>2017</v>
      </c>
      <c r="U9752" s="233">
        <v>42988</v>
      </c>
      <c r="V9752" s="233" t="str">
        <f t="shared" si="309"/>
        <v>0910</v>
      </c>
      <c r="W9752" s="4">
        <f t="shared" si="310"/>
        <v>2017</v>
      </c>
    </row>
    <row r="9753" spans="19:23" x14ac:dyDescent="0.2">
      <c r="S9753" s="28" t="s">
        <v>338</v>
      </c>
      <c r="T9753" s="5">
        <v>2017</v>
      </c>
      <c r="U9753" s="233">
        <v>42989</v>
      </c>
      <c r="V9753" s="233" t="str">
        <f t="shared" si="309"/>
        <v>0911</v>
      </c>
      <c r="W9753" s="4">
        <f t="shared" si="310"/>
        <v>2017</v>
      </c>
    </row>
    <row r="9754" spans="19:23" x14ac:dyDescent="0.2">
      <c r="S9754" s="28" t="s">
        <v>339</v>
      </c>
      <c r="T9754" s="5">
        <v>2017</v>
      </c>
      <c r="U9754" s="233">
        <v>42990</v>
      </c>
      <c r="V9754" s="233" t="str">
        <f t="shared" si="309"/>
        <v>0912</v>
      </c>
      <c r="W9754" s="4">
        <f t="shared" si="310"/>
        <v>2017</v>
      </c>
    </row>
    <row r="9755" spans="19:23" x14ac:dyDescent="0.2">
      <c r="S9755" s="28" t="s">
        <v>340</v>
      </c>
      <c r="T9755" s="5">
        <v>2017</v>
      </c>
      <c r="U9755" s="233">
        <v>42991</v>
      </c>
      <c r="V9755" s="233" t="str">
        <f t="shared" si="309"/>
        <v>0913</v>
      </c>
      <c r="W9755" s="4">
        <f t="shared" si="310"/>
        <v>2017</v>
      </c>
    </row>
    <row r="9756" spans="19:23" x14ac:dyDescent="0.2">
      <c r="S9756" s="28" t="s">
        <v>341</v>
      </c>
      <c r="T9756" s="5">
        <v>2017</v>
      </c>
      <c r="U9756" s="233">
        <v>42992</v>
      </c>
      <c r="V9756" s="233" t="str">
        <f t="shared" si="309"/>
        <v>0914</v>
      </c>
      <c r="W9756" s="4">
        <f t="shared" si="310"/>
        <v>2017</v>
      </c>
    </row>
    <row r="9757" spans="19:23" x14ac:dyDescent="0.2">
      <c r="S9757" s="28" t="s">
        <v>342</v>
      </c>
      <c r="T9757" s="5">
        <v>2017</v>
      </c>
      <c r="U9757" s="233">
        <v>42993</v>
      </c>
      <c r="V9757" s="233" t="str">
        <f t="shared" si="309"/>
        <v>0915</v>
      </c>
      <c r="W9757" s="4">
        <f t="shared" si="310"/>
        <v>2017</v>
      </c>
    </row>
    <row r="9758" spans="19:23" x14ac:dyDescent="0.2">
      <c r="S9758" s="28" t="s">
        <v>343</v>
      </c>
      <c r="T9758" s="5">
        <v>2017</v>
      </c>
      <c r="U9758" s="233">
        <v>42994</v>
      </c>
      <c r="V9758" s="233" t="str">
        <f t="shared" si="309"/>
        <v>0916</v>
      </c>
      <c r="W9758" s="4">
        <f t="shared" si="310"/>
        <v>2017</v>
      </c>
    </row>
    <row r="9759" spans="19:23" x14ac:dyDescent="0.2">
      <c r="S9759" s="28" t="s">
        <v>344</v>
      </c>
      <c r="T9759" s="5">
        <v>2017</v>
      </c>
      <c r="U9759" s="233">
        <v>42995</v>
      </c>
      <c r="V9759" s="233" t="str">
        <f t="shared" si="309"/>
        <v>0917</v>
      </c>
      <c r="W9759" s="4">
        <f t="shared" si="310"/>
        <v>2017</v>
      </c>
    </row>
    <row r="9760" spans="19:23" x14ac:dyDescent="0.2">
      <c r="S9760" s="28" t="s">
        <v>345</v>
      </c>
      <c r="T9760" s="5">
        <v>2017</v>
      </c>
      <c r="U9760" s="233">
        <v>42996</v>
      </c>
      <c r="V9760" s="233" t="str">
        <f t="shared" si="309"/>
        <v>0918</v>
      </c>
      <c r="W9760" s="4">
        <f t="shared" si="310"/>
        <v>2017</v>
      </c>
    </row>
    <row r="9761" spans="19:23" x14ac:dyDescent="0.2">
      <c r="S9761" s="28" t="s">
        <v>346</v>
      </c>
      <c r="T9761" s="5">
        <v>2017</v>
      </c>
      <c r="U9761" s="233">
        <v>42997</v>
      </c>
      <c r="V9761" s="233" t="str">
        <f t="shared" si="309"/>
        <v>0919</v>
      </c>
      <c r="W9761" s="4">
        <f t="shared" si="310"/>
        <v>2017</v>
      </c>
    </row>
    <row r="9762" spans="19:23" x14ac:dyDescent="0.2">
      <c r="S9762" s="28" t="s">
        <v>347</v>
      </c>
      <c r="T9762" s="5">
        <v>2017</v>
      </c>
      <c r="U9762" s="233">
        <v>42998</v>
      </c>
      <c r="V9762" s="233" t="str">
        <f t="shared" si="309"/>
        <v>0920</v>
      </c>
      <c r="W9762" s="4">
        <f t="shared" si="310"/>
        <v>2017</v>
      </c>
    </row>
    <row r="9763" spans="19:23" x14ac:dyDescent="0.2">
      <c r="S9763" s="28" t="s">
        <v>348</v>
      </c>
      <c r="T9763" s="5">
        <v>2017</v>
      </c>
      <c r="U9763" s="233">
        <v>42999</v>
      </c>
      <c r="V9763" s="233" t="str">
        <f t="shared" si="309"/>
        <v>0921</v>
      </c>
      <c r="W9763" s="4">
        <f t="shared" si="310"/>
        <v>2017</v>
      </c>
    </row>
    <row r="9764" spans="19:23" x14ac:dyDescent="0.2">
      <c r="S9764" s="28" t="s">
        <v>349</v>
      </c>
      <c r="T9764" s="5">
        <v>2017</v>
      </c>
      <c r="U9764" s="233">
        <v>43000</v>
      </c>
      <c r="V9764" s="233" t="str">
        <f t="shared" si="309"/>
        <v>0922</v>
      </c>
      <c r="W9764" s="4">
        <f t="shared" si="310"/>
        <v>2017</v>
      </c>
    </row>
    <row r="9765" spans="19:23" x14ac:dyDescent="0.2">
      <c r="S9765" s="28" t="s">
        <v>350</v>
      </c>
      <c r="T9765" s="5">
        <v>2017</v>
      </c>
      <c r="U9765" s="233">
        <v>43001</v>
      </c>
      <c r="V9765" s="233" t="str">
        <f t="shared" si="309"/>
        <v>0923</v>
      </c>
      <c r="W9765" s="4">
        <f t="shared" si="310"/>
        <v>2017</v>
      </c>
    </row>
    <row r="9766" spans="19:23" x14ac:dyDescent="0.2">
      <c r="S9766" s="28" t="s">
        <v>351</v>
      </c>
      <c r="T9766" s="5">
        <v>2017</v>
      </c>
      <c r="U9766" s="233">
        <v>43002</v>
      </c>
      <c r="V9766" s="233" t="str">
        <f t="shared" si="309"/>
        <v>0924</v>
      </c>
      <c r="W9766" s="4">
        <f t="shared" si="310"/>
        <v>2017</v>
      </c>
    </row>
    <row r="9767" spans="19:23" x14ac:dyDescent="0.2">
      <c r="S9767" s="28" t="s">
        <v>352</v>
      </c>
      <c r="T9767" s="5">
        <v>2017</v>
      </c>
      <c r="U9767" s="233">
        <v>43003</v>
      </c>
      <c r="V9767" s="233" t="str">
        <f t="shared" si="309"/>
        <v>0925</v>
      </c>
      <c r="W9767" s="4">
        <f t="shared" si="310"/>
        <v>2017</v>
      </c>
    </row>
    <row r="9768" spans="19:23" x14ac:dyDescent="0.2">
      <c r="S9768" s="28" t="s">
        <v>353</v>
      </c>
      <c r="T9768" s="5">
        <v>2017</v>
      </c>
      <c r="U9768" s="233">
        <v>43004</v>
      </c>
      <c r="V9768" s="233" t="str">
        <f t="shared" si="309"/>
        <v>0926</v>
      </c>
      <c r="W9768" s="4">
        <f t="shared" si="310"/>
        <v>2017</v>
      </c>
    </row>
    <row r="9769" spans="19:23" x14ac:dyDescent="0.2">
      <c r="S9769" s="28" t="s">
        <v>354</v>
      </c>
      <c r="T9769" s="5">
        <v>2017</v>
      </c>
      <c r="U9769" s="233">
        <v>43005</v>
      </c>
      <c r="V9769" s="233" t="str">
        <f t="shared" si="309"/>
        <v>0927</v>
      </c>
      <c r="W9769" s="4">
        <f t="shared" si="310"/>
        <v>2017</v>
      </c>
    </row>
    <row r="9770" spans="19:23" x14ac:dyDescent="0.2">
      <c r="S9770" s="28" t="s">
        <v>355</v>
      </c>
      <c r="T9770" s="5">
        <v>2017</v>
      </c>
      <c r="U9770" s="233">
        <v>43006</v>
      </c>
      <c r="V9770" s="233" t="str">
        <f t="shared" si="309"/>
        <v>0928</v>
      </c>
      <c r="W9770" s="4">
        <f t="shared" si="310"/>
        <v>2017</v>
      </c>
    </row>
    <row r="9771" spans="19:23" x14ac:dyDescent="0.2">
      <c r="S9771" s="28" t="s">
        <v>356</v>
      </c>
      <c r="T9771" s="5">
        <v>2017</v>
      </c>
      <c r="U9771" s="233">
        <v>43007</v>
      </c>
      <c r="V9771" s="233" t="str">
        <f t="shared" si="309"/>
        <v>0929</v>
      </c>
      <c r="W9771" s="4">
        <f t="shared" si="310"/>
        <v>2017</v>
      </c>
    </row>
    <row r="9772" spans="19:23" x14ac:dyDescent="0.2">
      <c r="S9772" s="28" t="s">
        <v>357</v>
      </c>
      <c r="T9772" s="5">
        <v>2017</v>
      </c>
      <c r="U9772" s="233">
        <v>43008</v>
      </c>
      <c r="V9772" s="233" t="str">
        <f t="shared" si="309"/>
        <v>0930</v>
      </c>
      <c r="W9772" s="4">
        <f t="shared" si="310"/>
        <v>2017</v>
      </c>
    </row>
    <row r="9773" spans="19:23" x14ac:dyDescent="0.2">
      <c r="S9773" s="28" t="s">
        <v>358</v>
      </c>
      <c r="T9773" s="5">
        <v>2017</v>
      </c>
      <c r="U9773" s="233">
        <v>43009</v>
      </c>
      <c r="V9773" s="233" t="str">
        <f t="shared" si="309"/>
        <v>1001</v>
      </c>
      <c r="W9773" s="4">
        <f t="shared" si="310"/>
        <v>2017</v>
      </c>
    </row>
    <row r="9774" spans="19:23" x14ac:dyDescent="0.2">
      <c r="S9774" s="28" t="s">
        <v>359</v>
      </c>
      <c r="T9774" s="5">
        <v>2017</v>
      </c>
      <c r="U9774" s="233">
        <v>43010</v>
      </c>
      <c r="V9774" s="233" t="str">
        <f t="shared" si="309"/>
        <v>1002</v>
      </c>
      <c r="W9774" s="4">
        <f t="shared" si="310"/>
        <v>2017</v>
      </c>
    </row>
    <row r="9775" spans="19:23" x14ac:dyDescent="0.2">
      <c r="S9775" s="28" t="s">
        <v>360</v>
      </c>
      <c r="T9775" s="5">
        <v>2017</v>
      </c>
      <c r="U9775" s="233">
        <v>43011</v>
      </c>
      <c r="V9775" s="233" t="str">
        <f t="shared" si="309"/>
        <v>1003</v>
      </c>
      <c r="W9775" s="4">
        <f t="shared" si="310"/>
        <v>2017</v>
      </c>
    </row>
    <row r="9776" spans="19:23" x14ac:dyDescent="0.2">
      <c r="S9776" s="28" t="s">
        <v>361</v>
      </c>
      <c r="T9776" s="5">
        <v>2017</v>
      </c>
      <c r="U9776" s="233">
        <v>43012</v>
      </c>
      <c r="V9776" s="233" t="str">
        <f t="shared" si="309"/>
        <v>1004</v>
      </c>
      <c r="W9776" s="4">
        <f t="shared" si="310"/>
        <v>2017</v>
      </c>
    </row>
    <row r="9777" spans="19:23" x14ac:dyDescent="0.2">
      <c r="S9777" s="28" t="s">
        <v>362</v>
      </c>
      <c r="T9777" s="5">
        <v>2017</v>
      </c>
      <c r="U9777" s="233">
        <v>43013</v>
      </c>
      <c r="V9777" s="233" t="str">
        <f t="shared" si="309"/>
        <v>1005</v>
      </c>
      <c r="W9777" s="4">
        <f t="shared" si="310"/>
        <v>2017</v>
      </c>
    </row>
    <row r="9778" spans="19:23" x14ac:dyDescent="0.2">
      <c r="S9778" s="28" t="s">
        <v>363</v>
      </c>
      <c r="T9778" s="5">
        <v>2017</v>
      </c>
      <c r="U9778" s="233">
        <v>43014</v>
      </c>
      <c r="V9778" s="233" t="str">
        <f t="shared" si="309"/>
        <v>1006</v>
      </c>
      <c r="W9778" s="4">
        <f t="shared" si="310"/>
        <v>2017</v>
      </c>
    </row>
    <row r="9779" spans="19:23" x14ac:dyDescent="0.2">
      <c r="S9779" s="28" t="s">
        <v>364</v>
      </c>
      <c r="T9779" s="5">
        <v>2017</v>
      </c>
      <c r="U9779" s="233">
        <v>43015</v>
      </c>
      <c r="V9779" s="233" t="str">
        <f t="shared" si="309"/>
        <v>1007</v>
      </c>
      <c r="W9779" s="4">
        <f t="shared" si="310"/>
        <v>2017</v>
      </c>
    </row>
    <row r="9780" spans="19:23" x14ac:dyDescent="0.2">
      <c r="S9780" s="28" t="s">
        <v>365</v>
      </c>
      <c r="T9780" s="5">
        <v>2017</v>
      </c>
      <c r="U9780" s="233">
        <v>43016</v>
      </c>
      <c r="V9780" s="233" t="str">
        <f t="shared" si="309"/>
        <v>1008</v>
      </c>
      <c r="W9780" s="4">
        <f t="shared" si="310"/>
        <v>2017</v>
      </c>
    </row>
    <row r="9781" spans="19:23" x14ac:dyDescent="0.2">
      <c r="S9781" s="28" t="s">
        <v>366</v>
      </c>
      <c r="T9781" s="5">
        <v>2017</v>
      </c>
      <c r="U9781" s="233">
        <v>43017</v>
      </c>
      <c r="V9781" s="233" t="str">
        <f t="shared" si="309"/>
        <v>1009</v>
      </c>
      <c r="W9781" s="4">
        <f t="shared" si="310"/>
        <v>2017</v>
      </c>
    </row>
    <row r="9782" spans="19:23" x14ac:dyDescent="0.2">
      <c r="S9782" s="28" t="s">
        <v>367</v>
      </c>
      <c r="T9782" s="5">
        <v>2017</v>
      </c>
      <c r="U9782" s="233">
        <v>43018</v>
      </c>
      <c r="V9782" s="233" t="str">
        <f t="shared" si="309"/>
        <v>1010</v>
      </c>
      <c r="W9782" s="4">
        <f t="shared" si="310"/>
        <v>2017</v>
      </c>
    </row>
    <row r="9783" spans="19:23" x14ac:dyDescent="0.2">
      <c r="S9783" s="28" t="s">
        <v>368</v>
      </c>
      <c r="T9783" s="5">
        <v>2017</v>
      </c>
      <c r="U9783" s="233">
        <v>43019</v>
      </c>
      <c r="V9783" s="233" t="str">
        <f t="shared" si="309"/>
        <v>1011</v>
      </c>
      <c r="W9783" s="4">
        <f t="shared" si="310"/>
        <v>2017</v>
      </c>
    </row>
    <row r="9784" spans="19:23" x14ac:dyDescent="0.2">
      <c r="S9784" s="28" t="s">
        <v>369</v>
      </c>
      <c r="T9784" s="5">
        <v>2017</v>
      </c>
      <c r="U9784" s="233">
        <v>43020</v>
      </c>
      <c r="V9784" s="233" t="str">
        <f t="shared" si="309"/>
        <v>1012</v>
      </c>
      <c r="W9784" s="4">
        <f t="shared" si="310"/>
        <v>2017</v>
      </c>
    </row>
    <row r="9785" spans="19:23" x14ac:dyDescent="0.2">
      <c r="S9785" s="28" t="s">
        <v>370</v>
      </c>
      <c r="T9785" s="5">
        <v>2017</v>
      </c>
      <c r="U9785" s="233">
        <v>43021</v>
      </c>
      <c r="V9785" s="233" t="str">
        <f t="shared" si="309"/>
        <v>1013</v>
      </c>
      <c r="W9785" s="4">
        <f t="shared" si="310"/>
        <v>2017</v>
      </c>
    </row>
    <row r="9786" spans="19:23" x14ac:dyDescent="0.2">
      <c r="S9786" s="28" t="s">
        <v>371</v>
      </c>
      <c r="T9786" s="5">
        <v>2017</v>
      </c>
      <c r="U9786" s="233">
        <v>43022</v>
      </c>
      <c r="V9786" s="233" t="str">
        <f t="shared" si="309"/>
        <v>1014</v>
      </c>
      <c r="W9786" s="4">
        <f t="shared" si="310"/>
        <v>2017</v>
      </c>
    </row>
    <row r="9787" spans="19:23" x14ac:dyDescent="0.2">
      <c r="S9787" s="28" t="s">
        <v>372</v>
      </c>
      <c r="T9787" s="5">
        <v>2017</v>
      </c>
      <c r="U9787" s="233">
        <v>43023</v>
      </c>
      <c r="V9787" s="233" t="str">
        <f t="shared" si="309"/>
        <v>1015</v>
      </c>
      <c r="W9787" s="4">
        <f t="shared" si="310"/>
        <v>2017</v>
      </c>
    </row>
    <row r="9788" spans="19:23" x14ac:dyDescent="0.2">
      <c r="S9788" s="28" t="s">
        <v>373</v>
      </c>
      <c r="T9788" s="5">
        <v>2017</v>
      </c>
      <c r="U9788" s="233">
        <v>43024</v>
      </c>
      <c r="V9788" s="233" t="str">
        <f t="shared" si="309"/>
        <v>1016</v>
      </c>
      <c r="W9788" s="4">
        <f t="shared" si="310"/>
        <v>2017</v>
      </c>
    </row>
    <row r="9789" spans="19:23" x14ac:dyDescent="0.2">
      <c r="S9789" s="28" t="s">
        <v>374</v>
      </c>
      <c r="T9789" s="5">
        <v>2017</v>
      </c>
      <c r="U9789" s="233">
        <v>43025</v>
      </c>
      <c r="V9789" s="233" t="str">
        <f t="shared" si="309"/>
        <v>1017</v>
      </c>
      <c r="W9789" s="4">
        <f t="shared" si="310"/>
        <v>2017</v>
      </c>
    </row>
    <row r="9790" spans="19:23" x14ac:dyDescent="0.2">
      <c r="S9790" s="28" t="s">
        <v>375</v>
      </c>
      <c r="T9790" s="5">
        <v>2017</v>
      </c>
      <c r="U9790" s="233">
        <v>43026</v>
      </c>
      <c r="V9790" s="233" t="str">
        <f t="shared" si="309"/>
        <v>1018</v>
      </c>
      <c r="W9790" s="4">
        <f t="shared" si="310"/>
        <v>2017</v>
      </c>
    </row>
    <row r="9791" spans="19:23" x14ac:dyDescent="0.2">
      <c r="S9791" s="28" t="s">
        <v>376</v>
      </c>
      <c r="T9791" s="5">
        <v>2017</v>
      </c>
      <c r="U9791" s="233">
        <v>43027</v>
      </c>
      <c r="V9791" s="233" t="str">
        <f t="shared" si="309"/>
        <v>1019</v>
      </c>
      <c r="W9791" s="4">
        <f t="shared" si="310"/>
        <v>2017</v>
      </c>
    </row>
    <row r="9792" spans="19:23" x14ac:dyDescent="0.2">
      <c r="S9792" s="28" t="s">
        <v>377</v>
      </c>
      <c r="T9792" s="5">
        <v>2017</v>
      </c>
      <c r="U9792" s="233">
        <v>43028</v>
      </c>
      <c r="V9792" s="233" t="str">
        <f t="shared" si="309"/>
        <v>1020</v>
      </c>
      <c r="W9792" s="4">
        <f t="shared" si="310"/>
        <v>2017</v>
      </c>
    </row>
    <row r="9793" spans="19:23" x14ac:dyDescent="0.2">
      <c r="S9793" s="28" t="s">
        <v>378</v>
      </c>
      <c r="T9793" s="5">
        <v>2017</v>
      </c>
      <c r="U9793" s="233">
        <v>43029</v>
      </c>
      <c r="V9793" s="233" t="str">
        <f t="shared" si="309"/>
        <v>1021</v>
      </c>
      <c r="W9793" s="4">
        <f t="shared" si="310"/>
        <v>2017</v>
      </c>
    </row>
    <row r="9794" spans="19:23" x14ac:dyDescent="0.2">
      <c r="S9794" s="28" t="s">
        <v>379</v>
      </c>
      <c r="T9794" s="5">
        <v>2017</v>
      </c>
      <c r="U9794" s="233">
        <v>43030</v>
      </c>
      <c r="V9794" s="233" t="str">
        <f t="shared" si="309"/>
        <v>1022</v>
      </c>
      <c r="W9794" s="4">
        <f t="shared" si="310"/>
        <v>2017</v>
      </c>
    </row>
    <row r="9795" spans="19:23" x14ac:dyDescent="0.2">
      <c r="S9795" s="28" t="s">
        <v>380</v>
      </c>
      <c r="T9795" s="5">
        <v>2017</v>
      </c>
      <c r="U9795" s="233">
        <v>43031</v>
      </c>
      <c r="V9795" s="233" t="str">
        <f t="shared" si="309"/>
        <v>1023</v>
      </c>
      <c r="W9795" s="4">
        <f t="shared" si="310"/>
        <v>2017</v>
      </c>
    </row>
    <row r="9796" spans="19:23" x14ac:dyDescent="0.2">
      <c r="S9796" s="28" t="s">
        <v>381</v>
      </c>
      <c r="T9796" s="5">
        <v>2017</v>
      </c>
      <c r="U9796" s="233">
        <v>43032</v>
      </c>
      <c r="V9796" s="233" t="str">
        <f t="shared" ref="V9796:V9859" si="311">TEXT(MONTH(U9796),"00") &amp;TEXT(DAY(U9796),"00")</f>
        <v>1024</v>
      </c>
      <c r="W9796" s="4">
        <f t="shared" ref="W9796:W9859" si="312">YEAR(U9796)</f>
        <v>2017</v>
      </c>
    </row>
    <row r="9797" spans="19:23" x14ac:dyDescent="0.2">
      <c r="S9797" s="28" t="s">
        <v>382</v>
      </c>
      <c r="T9797" s="5">
        <v>2017</v>
      </c>
      <c r="U9797" s="233">
        <v>43033</v>
      </c>
      <c r="V9797" s="233" t="str">
        <f t="shared" si="311"/>
        <v>1025</v>
      </c>
      <c r="W9797" s="4">
        <f t="shared" si="312"/>
        <v>2017</v>
      </c>
    </row>
    <row r="9798" spans="19:23" x14ac:dyDescent="0.2">
      <c r="S9798" s="28" t="s">
        <v>383</v>
      </c>
      <c r="T9798" s="5">
        <v>2017</v>
      </c>
      <c r="U9798" s="233">
        <v>43034</v>
      </c>
      <c r="V9798" s="233" t="str">
        <f t="shared" si="311"/>
        <v>1026</v>
      </c>
      <c r="W9798" s="4">
        <f t="shared" si="312"/>
        <v>2017</v>
      </c>
    </row>
    <row r="9799" spans="19:23" x14ac:dyDescent="0.2">
      <c r="S9799" s="28" t="s">
        <v>384</v>
      </c>
      <c r="T9799" s="5">
        <v>2017</v>
      </c>
      <c r="U9799" s="233">
        <v>43035</v>
      </c>
      <c r="V9799" s="233" t="str">
        <f t="shared" si="311"/>
        <v>1027</v>
      </c>
      <c r="W9799" s="4">
        <f t="shared" si="312"/>
        <v>2017</v>
      </c>
    </row>
    <row r="9800" spans="19:23" x14ac:dyDescent="0.2">
      <c r="S9800" s="28" t="s">
        <v>385</v>
      </c>
      <c r="T9800" s="5">
        <v>2017</v>
      </c>
      <c r="U9800" s="233">
        <v>43036</v>
      </c>
      <c r="V9800" s="233" t="str">
        <f t="shared" si="311"/>
        <v>1028</v>
      </c>
      <c r="W9800" s="4">
        <f t="shared" si="312"/>
        <v>2017</v>
      </c>
    </row>
    <row r="9801" spans="19:23" x14ac:dyDescent="0.2">
      <c r="S9801" s="28" t="s">
        <v>386</v>
      </c>
      <c r="T9801" s="5">
        <v>2017</v>
      </c>
      <c r="U9801" s="233">
        <v>43037</v>
      </c>
      <c r="V9801" s="233" t="str">
        <f t="shared" si="311"/>
        <v>1029</v>
      </c>
      <c r="W9801" s="4">
        <f t="shared" si="312"/>
        <v>2017</v>
      </c>
    </row>
    <row r="9802" spans="19:23" x14ac:dyDescent="0.2">
      <c r="S9802" s="28" t="s">
        <v>387</v>
      </c>
      <c r="T9802" s="5">
        <v>2017</v>
      </c>
      <c r="U9802" s="233">
        <v>43038</v>
      </c>
      <c r="V9802" s="233" t="str">
        <f t="shared" si="311"/>
        <v>1030</v>
      </c>
      <c r="W9802" s="4">
        <f t="shared" si="312"/>
        <v>2017</v>
      </c>
    </row>
    <row r="9803" spans="19:23" x14ac:dyDescent="0.2">
      <c r="S9803" s="28" t="s">
        <v>388</v>
      </c>
      <c r="T9803" s="5">
        <v>2017</v>
      </c>
      <c r="U9803" s="233">
        <v>43039</v>
      </c>
      <c r="V9803" s="233" t="str">
        <f t="shared" si="311"/>
        <v>1031</v>
      </c>
      <c r="W9803" s="4">
        <f t="shared" si="312"/>
        <v>2017</v>
      </c>
    </row>
    <row r="9804" spans="19:23" x14ac:dyDescent="0.2">
      <c r="S9804" s="28" t="s">
        <v>389</v>
      </c>
      <c r="T9804" s="5">
        <v>2017</v>
      </c>
      <c r="U9804" s="233">
        <v>43040</v>
      </c>
      <c r="V9804" s="233" t="str">
        <f t="shared" si="311"/>
        <v>1101</v>
      </c>
      <c r="W9804" s="4">
        <f t="shared" si="312"/>
        <v>2017</v>
      </c>
    </row>
    <row r="9805" spans="19:23" x14ac:dyDescent="0.2">
      <c r="S9805" s="28" t="s">
        <v>390</v>
      </c>
      <c r="T9805" s="5">
        <v>2017</v>
      </c>
      <c r="U9805" s="233">
        <v>43041</v>
      </c>
      <c r="V9805" s="233" t="str">
        <f t="shared" si="311"/>
        <v>1102</v>
      </c>
      <c r="W9805" s="4">
        <f t="shared" si="312"/>
        <v>2017</v>
      </c>
    </row>
    <row r="9806" spans="19:23" x14ac:dyDescent="0.2">
      <c r="S9806" s="28" t="s">
        <v>391</v>
      </c>
      <c r="T9806" s="5">
        <v>2017</v>
      </c>
      <c r="U9806" s="233">
        <v>43042</v>
      </c>
      <c r="V9806" s="233" t="str">
        <f t="shared" si="311"/>
        <v>1103</v>
      </c>
      <c r="W9806" s="4">
        <f t="shared" si="312"/>
        <v>2017</v>
      </c>
    </row>
    <row r="9807" spans="19:23" x14ac:dyDescent="0.2">
      <c r="S9807" s="28" t="s">
        <v>392</v>
      </c>
      <c r="T9807" s="5">
        <v>2017</v>
      </c>
      <c r="U9807" s="233">
        <v>43043</v>
      </c>
      <c r="V9807" s="233" t="str">
        <f t="shared" si="311"/>
        <v>1104</v>
      </c>
      <c r="W9807" s="4">
        <f t="shared" si="312"/>
        <v>2017</v>
      </c>
    </row>
    <row r="9808" spans="19:23" x14ac:dyDescent="0.2">
      <c r="S9808" s="28" t="s">
        <v>393</v>
      </c>
      <c r="T9808" s="5">
        <v>2017</v>
      </c>
      <c r="U9808" s="233">
        <v>43044</v>
      </c>
      <c r="V9808" s="233" t="str">
        <f t="shared" si="311"/>
        <v>1105</v>
      </c>
      <c r="W9808" s="4">
        <f t="shared" si="312"/>
        <v>2017</v>
      </c>
    </row>
    <row r="9809" spans="19:23" x14ac:dyDescent="0.2">
      <c r="S9809" s="28" t="s">
        <v>394</v>
      </c>
      <c r="T9809" s="5">
        <v>2017</v>
      </c>
      <c r="U9809" s="233">
        <v>43045</v>
      </c>
      <c r="V9809" s="233" t="str">
        <f t="shared" si="311"/>
        <v>1106</v>
      </c>
      <c r="W9809" s="4">
        <f t="shared" si="312"/>
        <v>2017</v>
      </c>
    </row>
    <row r="9810" spans="19:23" x14ac:dyDescent="0.2">
      <c r="S9810" s="28" t="s">
        <v>395</v>
      </c>
      <c r="T9810" s="5">
        <v>2017</v>
      </c>
      <c r="U9810" s="233">
        <v>43046</v>
      </c>
      <c r="V9810" s="233" t="str">
        <f t="shared" si="311"/>
        <v>1107</v>
      </c>
      <c r="W9810" s="4">
        <f t="shared" si="312"/>
        <v>2017</v>
      </c>
    </row>
    <row r="9811" spans="19:23" x14ac:dyDescent="0.2">
      <c r="S9811" s="28" t="s">
        <v>396</v>
      </c>
      <c r="T9811" s="5">
        <v>2017</v>
      </c>
      <c r="U9811" s="233">
        <v>43047</v>
      </c>
      <c r="V9811" s="233" t="str">
        <f t="shared" si="311"/>
        <v>1108</v>
      </c>
      <c r="W9811" s="4">
        <f t="shared" si="312"/>
        <v>2017</v>
      </c>
    </row>
    <row r="9812" spans="19:23" x14ac:dyDescent="0.2">
      <c r="S9812" s="28" t="s">
        <v>397</v>
      </c>
      <c r="T9812" s="5">
        <v>2017</v>
      </c>
      <c r="U9812" s="233">
        <v>43048</v>
      </c>
      <c r="V9812" s="233" t="str">
        <f t="shared" si="311"/>
        <v>1109</v>
      </c>
      <c r="W9812" s="4">
        <f t="shared" si="312"/>
        <v>2017</v>
      </c>
    </row>
    <row r="9813" spans="19:23" x14ac:dyDescent="0.2">
      <c r="S9813" s="28" t="s">
        <v>398</v>
      </c>
      <c r="T9813" s="5">
        <v>2017</v>
      </c>
      <c r="U9813" s="233">
        <v>43049</v>
      </c>
      <c r="V9813" s="233" t="str">
        <f t="shared" si="311"/>
        <v>1110</v>
      </c>
      <c r="W9813" s="4">
        <f t="shared" si="312"/>
        <v>2017</v>
      </c>
    </row>
    <row r="9814" spans="19:23" x14ac:dyDescent="0.2">
      <c r="S9814" s="28" t="s">
        <v>399</v>
      </c>
      <c r="T9814" s="5">
        <v>2017</v>
      </c>
      <c r="U9814" s="233">
        <v>43050</v>
      </c>
      <c r="V9814" s="233" t="str">
        <f t="shared" si="311"/>
        <v>1111</v>
      </c>
      <c r="W9814" s="4">
        <f t="shared" si="312"/>
        <v>2017</v>
      </c>
    </row>
    <row r="9815" spans="19:23" x14ac:dyDescent="0.2">
      <c r="S9815" s="28" t="s">
        <v>400</v>
      </c>
      <c r="T9815" s="5">
        <v>2017</v>
      </c>
      <c r="U9815" s="233">
        <v>43051</v>
      </c>
      <c r="V9815" s="233" t="str">
        <f t="shared" si="311"/>
        <v>1112</v>
      </c>
      <c r="W9815" s="4">
        <f t="shared" si="312"/>
        <v>2017</v>
      </c>
    </row>
    <row r="9816" spans="19:23" x14ac:dyDescent="0.2">
      <c r="S9816" s="28" t="s">
        <v>401</v>
      </c>
      <c r="T9816" s="5">
        <v>2017</v>
      </c>
      <c r="U9816" s="233">
        <v>43052</v>
      </c>
      <c r="V9816" s="233" t="str">
        <f t="shared" si="311"/>
        <v>1113</v>
      </c>
      <c r="W9816" s="4">
        <f t="shared" si="312"/>
        <v>2017</v>
      </c>
    </row>
    <row r="9817" spans="19:23" x14ac:dyDescent="0.2">
      <c r="S9817" s="28" t="s">
        <v>402</v>
      </c>
      <c r="T9817" s="5">
        <v>2017</v>
      </c>
      <c r="U9817" s="233">
        <v>43053</v>
      </c>
      <c r="V9817" s="233" t="str">
        <f t="shared" si="311"/>
        <v>1114</v>
      </c>
      <c r="W9817" s="4">
        <f t="shared" si="312"/>
        <v>2017</v>
      </c>
    </row>
    <row r="9818" spans="19:23" x14ac:dyDescent="0.2">
      <c r="S9818" s="28" t="s">
        <v>403</v>
      </c>
      <c r="T9818" s="5">
        <v>2017</v>
      </c>
      <c r="U9818" s="233">
        <v>43054</v>
      </c>
      <c r="V9818" s="233" t="str">
        <f t="shared" si="311"/>
        <v>1115</v>
      </c>
      <c r="W9818" s="4">
        <f t="shared" si="312"/>
        <v>2017</v>
      </c>
    </row>
    <row r="9819" spans="19:23" x14ac:dyDescent="0.2">
      <c r="S9819" s="28" t="s">
        <v>404</v>
      </c>
      <c r="T9819" s="5">
        <v>2017</v>
      </c>
      <c r="U9819" s="233">
        <v>43055</v>
      </c>
      <c r="V9819" s="233" t="str">
        <f t="shared" si="311"/>
        <v>1116</v>
      </c>
      <c r="W9819" s="4">
        <f t="shared" si="312"/>
        <v>2017</v>
      </c>
    </row>
    <row r="9820" spans="19:23" x14ac:dyDescent="0.2">
      <c r="S9820" s="28" t="s">
        <v>405</v>
      </c>
      <c r="T9820" s="5">
        <v>2017</v>
      </c>
      <c r="U9820" s="233">
        <v>43056</v>
      </c>
      <c r="V9820" s="233" t="str">
        <f t="shared" si="311"/>
        <v>1117</v>
      </c>
      <c r="W9820" s="4">
        <f t="shared" si="312"/>
        <v>2017</v>
      </c>
    </row>
    <row r="9821" spans="19:23" x14ac:dyDescent="0.2">
      <c r="S9821" s="28" t="s">
        <v>406</v>
      </c>
      <c r="T9821" s="5">
        <v>2017</v>
      </c>
      <c r="U9821" s="233">
        <v>43057</v>
      </c>
      <c r="V9821" s="233" t="str">
        <f t="shared" si="311"/>
        <v>1118</v>
      </c>
      <c r="W9821" s="4">
        <f t="shared" si="312"/>
        <v>2017</v>
      </c>
    </row>
    <row r="9822" spans="19:23" x14ac:dyDescent="0.2">
      <c r="S9822" s="28" t="s">
        <v>407</v>
      </c>
      <c r="T9822" s="5">
        <v>2017</v>
      </c>
      <c r="U9822" s="233">
        <v>43058</v>
      </c>
      <c r="V9822" s="233" t="str">
        <f t="shared" si="311"/>
        <v>1119</v>
      </c>
      <c r="W9822" s="4">
        <f t="shared" si="312"/>
        <v>2017</v>
      </c>
    </row>
    <row r="9823" spans="19:23" x14ac:dyDescent="0.2">
      <c r="S9823" s="28" t="s">
        <v>408</v>
      </c>
      <c r="T9823" s="5">
        <v>2017</v>
      </c>
      <c r="U9823" s="233">
        <v>43059</v>
      </c>
      <c r="V9823" s="233" t="str">
        <f t="shared" si="311"/>
        <v>1120</v>
      </c>
      <c r="W9823" s="4">
        <f t="shared" si="312"/>
        <v>2017</v>
      </c>
    </row>
    <row r="9824" spans="19:23" x14ac:dyDescent="0.2">
      <c r="S9824" s="28" t="s">
        <v>409</v>
      </c>
      <c r="T9824" s="5">
        <v>2017</v>
      </c>
      <c r="U9824" s="233">
        <v>43060</v>
      </c>
      <c r="V9824" s="233" t="str">
        <f t="shared" si="311"/>
        <v>1121</v>
      </c>
      <c r="W9824" s="4">
        <f t="shared" si="312"/>
        <v>2017</v>
      </c>
    </row>
    <row r="9825" spans="19:23" x14ac:dyDescent="0.2">
      <c r="S9825" s="28" t="s">
        <v>410</v>
      </c>
      <c r="T9825" s="5">
        <v>2017</v>
      </c>
      <c r="U9825" s="233">
        <v>43061</v>
      </c>
      <c r="V9825" s="233" t="str">
        <f t="shared" si="311"/>
        <v>1122</v>
      </c>
      <c r="W9825" s="4">
        <f t="shared" si="312"/>
        <v>2017</v>
      </c>
    </row>
    <row r="9826" spans="19:23" x14ac:dyDescent="0.2">
      <c r="S9826" s="28" t="s">
        <v>411</v>
      </c>
      <c r="T9826" s="5">
        <v>2017</v>
      </c>
      <c r="U9826" s="233">
        <v>43062</v>
      </c>
      <c r="V9826" s="233" t="str">
        <f t="shared" si="311"/>
        <v>1123</v>
      </c>
      <c r="W9826" s="4">
        <f t="shared" si="312"/>
        <v>2017</v>
      </c>
    </row>
    <row r="9827" spans="19:23" x14ac:dyDescent="0.2">
      <c r="S9827" s="28" t="s">
        <v>412</v>
      </c>
      <c r="T9827" s="5">
        <v>2017</v>
      </c>
      <c r="U9827" s="233">
        <v>43063</v>
      </c>
      <c r="V9827" s="233" t="str">
        <f t="shared" si="311"/>
        <v>1124</v>
      </c>
      <c r="W9827" s="4">
        <f t="shared" si="312"/>
        <v>2017</v>
      </c>
    </row>
    <row r="9828" spans="19:23" x14ac:dyDescent="0.2">
      <c r="S9828" s="28" t="s">
        <v>413</v>
      </c>
      <c r="T9828" s="5">
        <v>2017</v>
      </c>
      <c r="U9828" s="233">
        <v>43064</v>
      </c>
      <c r="V9828" s="233" t="str">
        <f t="shared" si="311"/>
        <v>1125</v>
      </c>
      <c r="W9828" s="4">
        <f t="shared" si="312"/>
        <v>2017</v>
      </c>
    </row>
    <row r="9829" spans="19:23" x14ac:dyDescent="0.2">
      <c r="S9829" s="28" t="s">
        <v>414</v>
      </c>
      <c r="T9829" s="5">
        <v>2017</v>
      </c>
      <c r="U9829" s="233">
        <v>43065</v>
      </c>
      <c r="V9829" s="233" t="str">
        <f t="shared" si="311"/>
        <v>1126</v>
      </c>
      <c r="W9829" s="4">
        <f t="shared" si="312"/>
        <v>2017</v>
      </c>
    </row>
    <row r="9830" spans="19:23" x14ac:dyDescent="0.2">
      <c r="S9830" s="28" t="s">
        <v>415</v>
      </c>
      <c r="T9830" s="5">
        <v>2017</v>
      </c>
      <c r="U9830" s="233">
        <v>43066</v>
      </c>
      <c r="V9830" s="233" t="str">
        <f t="shared" si="311"/>
        <v>1127</v>
      </c>
      <c r="W9830" s="4">
        <f t="shared" si="312"/>
        <v>2017</v>
      </c>
    </row>
    <row r="9831" spans="19:23" x14ac:dyDescent="0.2">
      <c r="S9831" s="28" t="s">
        <v>416</v>
      </c>
      <c r="T9831" s="5">
        <v>2017</v>
      </c>
      <c r="U9831" s="233">
        <v>43067</v>
      </c>
      <c r="V9831" s="233" t="str">
        <f t="shared" si="311"/>
        <v>1128</v>
      </c>
      <c r="W9831" s="4">
        <f t="shared" si="312"/>
        <v>2017</v>
      </c>
    </row>
    <row r="9832" spans="19:23" x14ac:dyDescent="0.2">
      <c r="S9832" s="28" t="s">
        <v>417</v>
      </c>
      <c r="T9832" s="5">
        <v>2017</v>
      </c>
      <c r="U9832" s="233">
        <v>43068</v>
      </c>
      <c r="V9832" s="233" t="str">
        <f t="shared" si="311"/>
        <v>1129</v>
      </c>
      <c r="W9832" s="4">
        <f t="shared" si="312"/>
        <v>2017</v>
      </c>
    </row>
    <row r="9833" spans="19:23" x14ac:dyDescent="0.2">
      <c r="S9833" s="28" t="s">
        <v>418</v>
      </c>
      <c r="T9833" s="5">
        <v>2017</v>
      </c>
      <c r="U9833" s="233">
        <v>43069</v>
      </c>
      <c r="V9833" s="233" t="str">
        <f t="shared" si="311"/>
        <v>1130</v>
      </c>
      <c r="W9833" s="4">
        <f t="shared" si="312"/>
        <v>2017</v>
      </c>
    </row>
    <row r="9834" spans="19:23" x14ac:dyDescent="0.2">
      <c r="S9834" s="28" t="s">
        <v>419</v>
      </c>
      <c r="T9834" s="5">
        <v>2017</v>
      </c>
      <c r="U9834" s="233">
        <v>43070</v>
      </c>
      <c r="V9834" s="233" t="str">
        <f t="shared" si="311"/>
        <v>1201</v>
      </c>
      <c r="W9834" s="4">
        <f t="shared" si="312"/>
        <v>2017</v>
      </c>
    </row>
    <row r="9835" spans="19:23" x14ac:dyDescent="0.2">
      <c r="S9835" s="28" t="s">
        <v>420</v>
      </c>
      <c r="T9835" s="5">
        <v>2017</v>
      </c>
      <c r="U9835" s="233">
        <v>43071</v>
      </c>
      <c r="V9835" s="233" t="str">
        <f t="shared" si="311"/>
        <v>1202</v>
      </c>
      <c r="W9835" s="4">
        <f t="shared" si="312"/>
        <v>2017</v>
      </c>
    </row>
    <row r="9836" spans="19:23" x14ac:dyDescent="0.2">
      <c r="S9836" s="28" t="s">
        <v>421</v>
      </c>
      <c r="T9836" s="5">
        <v>2017</v>
      </c>
      <c r="U9836" s="233">
        <v>43072</v>
      </c>
      <c r="V9836" s="233" t="str">
        <f t="shared" si="311"/>
        <v>1203</v>
      </c>
      <c r="W9836" s="4">
        <f t="shared" si="312"/>
        <v>2017</v>
      </c>
    </row>
    <row r="9837" spans="19:23" x14ac:dyDescent="0.2">
      <c r="S9837" s="28" t="s">
        <v>422</v>
      </c>
      <c r="T9837" s="5">
        <v>2017</v>
      </c>
      <c r="U9837" s="233">
        <v>43073</v>
      </c>
      <c r="V9837" s="233" t="str">
        <f t="shared" si="311"/>
        <v>1204</v>
      </c>
      <c r="W9837" s="4">
        <f t="shared" si="312"/>
        <v>2017</v>
      </c>
    </row>
    <row r="9838" spans="19:23" x14ac:dyDescent="0.2">
      <c r="S9838" s="28" t="s">
        <v>423</v>
      </c>
      <c r="T9838" s="5">
        <v>2017</v>
      </c>
      <c r="U9838" s="233">
        <v>43074</v>
      </c>
      <c r="V9838" s="233" t="str">
        <f t="shared" si="311"/>
        <v>1205</v>
      </c>
      <c r="W9838" s="4">
        <f t="shared" si="312"/>
        <v>2017</v>
      </c>
    </row>
    <row r="9839" spans="19:23" x14ac:dyDescent="0.2">
      <c r="S9839" s="28" t="s">
        <v>424</v>
      </c>
      <c r="T9839" s="5">
        <v>2017</v>
      </c>
      <c r="U9839" s="233">
        <v>43075</v>
      </c>
      <c r="V9839" s="233" t="str">
        <f t="shared" si="311"/>
        <v>1206</v>
      </c>
      <c r="W9839" s="4">
        <f t="shared" si="312"/>
        <v>2017</v>
      </c>
    </row>
    <row r="9840" spans="19:23" x14ac:dyDescent="0.2">
      <c r="S9840" s="28" t="s">
        <v>425</v>
      </c>
      <c r="T9840" s="5">
        <v>2017</v>
      </c>
      <c r="U9840" s="233">
        <v>43076</v>
      </c>
      <c r="V9840" s="233" t="str">
        <f t="shared" si="311"/>
        <v>1207</v>
      </c>
      <c r="W9840" s="4">
        <f t="shared" si="312"/>
        <v>2017</v>
      </c>
    </row>
    <row r="9841" spans="19:23" x14ac:dyDescent="0.2">
      <c r="S9841" s="28" t="s">
        <v>426</v>
      </c>
      <c r="T9841" s="5">
        <v>2017</v>
      </c>
      <c r="U9841" s="233">
        <v>43077</v>
      </c>
      <c r="V9841" s="233" t="str">
        <f t="shared" si="311"/>
        <v>1208</v>
      </c>
      <c r="W9841" s="4">
        <f t="shared" si="312"/>
        <v>2017</v>
      </c>
    </row>
    <row r="9842" spans="19:23" x14ac:dyDescent="0.2">
      <c r="S9842" s="28" t="s">
        <v>427</v>
      </c>
      <c r="T9842" s="5">
        <v>2017</v>
      </c>
      <c r="U9842" s="233">
        <v>43078</v>
      </c>
      <c r="V9842" s="233" t="str">
        <f t="shared" si="311"/>
        <v>1209</v>
      </c>
      <c r="W9842" s="4">
        <f t="shared" si="312"/>
        <v>2017</v>
      </c>
    </row>
    <row r="9843" spans="19:23" x14ac:dyDescent="0.2">
      <c r="S9843" s="28" t="s">
        <v>428</v>
      </c>
      <c r="T9843" s="5">
        <v>2017</v>
      </c>
      <c r="U9843" s="233">
        <v>43079</v>
      </c>
      <c r="V9843" s="233" t="str">
        <f t="shared" si="311"/>
        <v>1210</v>
      </c>
      <c r="W9843" s="4">
        <f t="shared" si="312"/>
        <v>2017</v>
      </c>
    </row>
    <row r="9844" spans="19:23" x14ac:dyDescent="0.2">
      <c r="S9844" s="28" t="s">
        <v>429</v>
      </c>
      <c r="T9844" s="5">
        <v>2017</v>
      </c>
      <c r="U9844" s="233">
        <v>43080</v>
      </c>
      <c r="V9844" s="233" t="str">
        <f t="shared" si="311"/>
        <v>1211</v>
      </c>
      <c r="W9844" s="4">
        <f t="shared" si="312"/>
        <v>2017</v>
      </c>
    </row>
    <row r="9845" spans="19:23" x14ac:dyDescent="0.2">
      <c r="S9845" s="28" t="s">
        <v>430</v>
      </c>
      <c r="T9845" s="5">
        <v>2017</v>
      </c>
      <c r="U9845" s="233">
        <v>43081</v>
      </c>
      <c r="V9845" s="233" t="str">
        <f t="shared" si="311"/>
        <v>1212</v>
      </c>
      <c r="W9845" s="4">
        <f t="shared" si="312"/>
        <v>2017</v>
      </c>
    </row>
    <row r="9846" spans="19:23" x14ac:dyDescent="0.2">
      <c r="S9846" s="28" t="s">
        <v>431</v>
      </c>
      <c r="T9846" s="5">
        <v>2017</v>
      </c>
      <c r="U9846" s="233">
        <v>43082</v>
      </c>
      <c r="V9846" s="233" t="str">
        <f t="shared" si="311"/>
        <v>1213</v>
      </c>
      <c r="W9846" s="4">
        <f t="shared" si="312"/>
        <v>2017</v>
      </c>
    </row>
    <row r="9847" spans="19:23" x14ac:dyDescent="0.2">
      <c r="S9847" s="28" t="s">
        <v>432</v>
      </c>
      <c r="T9847" s="5">
        <v>2017</v>
      </c>
      <c r="U9847" s="233">
        <v>43083</v>
      </c>
      <c r="V9847" s="233" t="str">
        <f t="shared" si="311"/>
        <v>1214</v>
      </c>
      <c r="W9847" s="4">
        <f t="shared" si="312"/>
        <v>2017</v>
      </c>
    </row>
    <row r="9848" spans="19:23" x14ac:dyDescent="0.2">
      <c r="S9848" s="28" t="s">
        <v>433</v>
      </c>
      <c r="T9848" s="5">
        <v>2017</v>
      </c>
      <c r="U9848" s="233">
        <v>43084</v>
      </c>
      <c r="V9848" s="233" t="str">
        <f t="shared" si="311"/>
        <v>1215</v>
      </c>
      <c r="W9848" s="4">
        <f t="shared" si="312"/>
        <v>2017</v>
      </c>
    </row>
    <row r="9849" spans="19:23" x14ac:dyDescent="0.2">
      <c r="S9849" s="28" t="s">
        <v>434</v>
      </c>
      <c r="T9849" s="5">
        <v>2017</v>
      </c>
      <c r="U9849" s="233">
        <v>43085</v>
      </c>
      <c r="V9849" s="233" t="str">
        <f t="shared" si="311"/>
        <v>1216</v>
      </c>
      <c r="W9849" s="4">
        <f t="shared" si="312"/>
        <v>2017</v>
      </c>
    </row>
    <row r="9850" spans="19:23" x14ac:dyDescent="0.2">
      <c r="S9850" s="28" t="s">
        <v>435</v>
      </c>
      <c r="T9850" s="5">
        <v>2017</v>
      </c>
      <c r="U9850" s="233">
        <v>43086</v>
      </c>
      <c r="V9850" s="233" t="str">
        <f t="shared" si="311"/>
        <v>1217</v>
      </c>
      <c r="W9850" s="4">
        <f t="shared" si="312"/>
        <v>2017</v>
      </c>
    </row>
    <row r="9851" spans="19:23" x14ac:dyDescent="0.2">
      <c r="S9851" s="28" t="s">
        <v>436</v>
      </c>
      <c r="T9851" s="5">
        <v>2017</v>
      </c>
      <c r="U9851" s="233">
        <v>43087</v>
      </c>
      <c r="V9851" s="233" t="str">
        <f t="shared" si="311"/>
        <v>1218</v>
      </c>
      <c r="W9851" s="4">
        <f t="shared" si="312"/>
        <v>2017</v>
      </c>
    </row>
    <row r="9852" spans="19:23" x14ac:dyDescent="0.2">
      <c r="S9852" s="28" t="s">
        <v>437</v>
      </c>
      <c r="T9852" s="5">
        <v>2017</v>
      </c>
      <c r="U9852" s="233">
        <v>43088</v>
      </c>
      <c r="V9852" s="233" t="str">
        <f t="shared" si="311"/>
        <v>1219</v>
      </c>
      <c r="W9852" s="4">
        <f t="shared" si="312"/>
        <v>2017</v>
      </c>
    </row>
    <row r="9853" spans="19:23" x14ac:dyDescent="0.2">
      <c r="S9853" s="28" t="s">
        <v>438</v>
      </c>
      <c r="T9853" s="5">
        <v>2017</v>
      </c>
      <c r="U9853" s="233">
        <v>43089</v>
      </c>
      <c r="V9853" s="233" t="str">
        <f t="shared" si="311"/>
        <v>1220</v>
      </c>
      <c r="W9853" s="4">
        <f t="shared" si="312"/>
        <v>2017</v>
      </c>
    </row>
    <row r="9854" spans="19:23" x14ac:dyDescent="0.2">
      <c r="S9854" s="28" t="s">
        <v>439</v>
      </c>
      <c r="T9854" s="5">
        <v>2017</v>
      </c>
      <c r="U9854" s="233">
        <v>43090</v>
      </c>
      <c r="V9854" s="233" t="str">
        <f t="shared" si="311"/>
        <v>1221</v>
      </c>
      <c r="W9854" s="4">
        <f t="shared" si="312"/>
        <v>2017</v>
      </c>
    </row>
    <row r="9855" spans="19:23" x14ac:dyDescent="0.2">
      <c r="S9855" s="28" t="s">
        <v>440</v>
      </c>
      <c r="T9855" s="5">
        <v>2017</v>
      </c>
      <c r="U9855" s="233">
        <v>43091</v>
      </c>
      <c r="V9855" s="233" t="str">
        <f t="shared" si="311"/>
        <v>1222</v>
      </c>
      <c r="W9855" s="4">
        <f t="shared" si="312"/>
        <v>2017</v>
      </c>
    </row>
    <row r="9856" spans="19:23" x14ac:dyDescent="0.2">
      <c r="S9856" s="28" t="s">
        <v>441</v>
      </c>
      <c r="T9856" s="5">
        <v>2017</v>
      </c>
      <c r="U9856" s="233">
        <v>43092</v>
      </c>
      <c r="V9856" s="233" t="str">
        <f t="shared" si="311"/>
        <v>1223</v>
      </c>
      <c r="W9856" s="4">
        <f t="shared" si="312"/>
        <v>2017</v>
      </c>
    </row>
    <row r="9857" spans="19:23" x14ac:dyDescent="0.2">
      <c r="S9857" s="28" t="s">
        <v>442</v>
      </c>
      <c r="T9857" s="5">
        <v>2017</v>
      </c>
      <c r="U9857" s="233">
        <v>43093</v>
      </c>
      <c r="V9857" s="233" t="str">
        <f t="shared" si="311"/>
        <v>1224</v>
      </c>
      <c r="W9857" s="4">
        <f t="shared" si="312"/>
        <v>2017</v>
      </c>
    </row>
    <row r="9858" spans="19:23" x14ac:dyDescent="0.2">
      <c r="S9858" s="28" t="s">
        <v>443</v>
      </c>
      <c r="T9858" s="5">
        <v>2017</v>
      </c>
      <c r="U9858" s="233">
        <v>43094</v>
      </c>
      <c r="V9858" s="233" t="str">
        <f t="shared" si="311"/>
        <v>1225</v>
      </c>
      <c r="W9858" s="4">
        <f t="shared" si="312"/>
        <v>2017</v>
      </c>
    </row>
    <row r="9859" spans="19:23" x14ac:dyDescent="0.2">
      <c r="S9859" s="28" t="s">
        <v>444</v>
      </c>
      <c r="T9859" s="5">
        <v>2017</v>
      </c>
      <c r="U9859" s="233">
        <v>43095</v>
      </c>
      <c r="V9859" s="233" t="str">
        <f t="shared" si="311"/>
        <v>1226</v>
      </c>
      <c r="W9859" s="4">
        <f t="shared" si="312"/>
        <v>2017</v>
      </c>
    </row>
    <row r="9860" spans="19:23" x14ac:dyDescent="0.2">
      <c r="S9860" s="28" t="s">
        <v>445</v>
      </c>
      <c r="T9860" s="5">
        <v>2017</v>
      </c>
      <c r="U9860" s="233">
        <v>43096</v>
      </c>
      <c r="V9860" s="233" t="str">
        <f t="shared" ref="V9860:V9923" si="313">TEXT(MONTH(U9860),"00") &amp;TEXT(DAY(U9860),"00")</f>
        <v>1227</v>
      </c>
      <c r="W9860" s="4">
        <f t="shared" ref="W9860:W9923" si="314">YEAR(U9860)</f>
        <v>2017</v>
      </c>
    </row>
    <row r="9861" spans="19:23" x14ac:dyDescent="0.2">
      <c r="S9861" s="28" t="s">
        <v>446</v>
      </c>
      <c r="T9861" s="5">
        <v>2017</v>
      </c>
      <c r="U9861" s="233">
        <v>43097</v>
      </c>
      <c r="V9861" s="233" t="str">
        <f t="shared" si="313"/>
        <v>1228</v>
      </c>
      <c r="W9861" s="4">
        <f t="shared" si="314"/>
        <v>2017</v>
      </c>
    </row>
    <row r="9862" spans="19:23" x14ac:dyDescent="0.2">
      <c r="S9862" s="28" t="s">
        <v>447</v>
      </c>
      <c r="T9862" s="5">
        <v>2017</v>
      </c>
      <c r="U9862" s="233">
        <v>43098</v>
      </c>
      <c r="V9862" s="233" t="str">
        <f t="shared" si="313"/>
        <v>1229</v>
      </c>
      <c r="W9862" s="4">
        <f t="shared" si="314"/>
        <v>2017</v>
      </c>
    </row>
    <row r="9863" spans="19:23" x14ac:dyDescent="0.2">
      <c r="S9863" s="28" t="s">
        <v>448</v>
      </c>
      <c r="T9863" s="5">
        <v>2017</v>
      </c>
      <c r="U9863" s="233">
        <v>43099</v>
      </c>
      <c r="V9863" s="233" t="str">
        <f t="shared" si="313"/>
        <v>1230</v>
      </c>
      <c r="W9863" s="4">
        <f t="shared" si="314"/>
        <v>2017</v>
      </c>
    </row>
    <row r="9864" spans="19:23" x14ac:dyDescent="0.2">
      <c r="S9864" s="28" t="s">
        <v>449</v>
      </c>
      <c r="T9864" s="5">
        <v>2017</v>
      </c>
      <c r="U9864" s="233">
        <v>43100</v>
      </c>
      <c r="V9864" s="233" t="str">
        <f t="shared" si="313"/>
        <v>1231</v>
      </c>
      <c r="W9864" s="4">
        <f t="shared" si="314"/>
        <v>2017</v>
      </c>
    </row>
    <row r="9865" spans="19:23" x14ac:dyDescent="0.2">
      <c r="S9865" s="28" t="s">
        <v>450</v>
      </c>
      <c r="T9865" s="5">
        <v>2018</v>
      </c>
      <c r="U9865" s="233">
        <v>43101</v>
      </c>
      <c r="V9865" s="233" t="str">
        <f t="shared" si="313"/>
        <v>0101</v>
      </c>
      <c r="W9865" s="4">
        <f t="shared" si="314"/>
        <v>2018</v>
      </c>
    </row>
    <row r="9866" spans="19:23" x14ac:dyDescent="0.2">
      <c r="S9866" s="28" t="s">
        <v>90</v>
      </c>
      <c r="T9866" s="5">
        <v>2018</v>
      </c>
      <c r="U9866" s="233">
        <v>43102</v>
      </c>
      <c r="V9866" s="233" t="str">
        <f t="shared" si="313"/>
        <v>0102</v>
      </c>
      <c r="W9866" s="4">
        <f t="shared" si="314"/>
        <v>2018</v>
      </c>
    </row>
    <row r="9867" spans="19:23" x14ac:dyDescent="0.2">
      <c r="S9867" s="28" t="s">
        <v>91</v>
      </c>
      <c r="T9867" s="5">
        <v>2018</v>
      </c>
      <c r="U9867" s="233">
        <v>43103</v>
      </c>
      <c r="V9867" s="233" t="str">
        <f t="shared" si="313"/>
        <v>0103</v>
      </c>
      <c r="W9867" s="4">
        <f t="shared" si="314"/>
        <v>2018</v>
      </c>
    </row>
    <row r="9868" spans="19:23" x14ac:dyDescent="0.2">
      <c r="S9868" s="28" t="s">
        <v>92</v>
      </c>
      <c r="T9868" s="5">
        <v>2018</v>
      </c>
      <c r="U9868" s="233">
        <v>43104</v>
      </c>
      <c r="V9868" s="233" t="str">
        <f t="shared" si="313"/>
        <v>0104</v>
      </c>
      <c r="W9868" s="4">
        <f t="shared" si="314"/>
        <v>2018</v>
      </c>
    </row>
    <row r="9869" spans="19:23" x14ac:dyDescent="0.2">
      <c r="S9869" s="28" t="s">
        <v>93</v>
      </c>
      <c r="T9869" s="5">
        <v>2018</v>
      </c>
      <c r="U9869" s="233">
        <v>43105</v>
      </c>
      <c r="V9869" s="233" t="str">
        <f t="shared" si="313"/>
        <v>0105</v>
      </c>
      <c r="W9869" s="4">
        <f t="shared" si="314"/>
        <v>2018</v>
      </c>
    </row>
    <row r="9870" spans="19:23" x14ac:dyDescent="0.2">
      <c r="S9870" s="28" t="s">
        <v>94</v>
      </c>
      <c r="T9870" s="5">
        <v>2018</v>
      </c>
      <c r="U9870" s="233">
        <v>43106</v>
      </c>
      <c r="V9870" s="233" t="str">
        <f t="shared" si="313"/>
        <v>0106</v>
      </c>
      <c r="W9870" s="4">
        <f t="shared" si="314"/>
        <v>2018</v>
      </c>
    </row>
    <row r="9871" spans="19:23" x14ac:dyDescent="0.2">
      <c r="S9871" s="28" t="s">
        <v>95</v>
      </c>
      <c r="T9871" s="5">
        <v>2018</v>
      </c>
      <c r="U9871" s="233">
        <v>43107</v>
      </c>
      <c r="V9871" s="233" t="str">
        <f t="shared" si="313"/>
        <v>0107</v>
      </c>
      <c r="W9871" s="4">
        <f t="shared" si="314"/>
        <v>2018</v>
      </c>
    </row>
    <row r="9872" spans="19:23" x14ac:dyDescent="0.2">
      <c r="S9872" s="28" t="s">
        <v>96</v>
      </c>
      <c r="T9872" s="5">
        <v>2018</v>
      </c>
      <c r="U9872" s="233">
        <v>43108</v>
      </c>
      <c r="V9872" s="233" t="str">
        <f t="shared" si="313"/>
        <v>0108</v>
      </c>
      <c r="W9872" s="4">
        <f t="shared" si="314"/>
        <v>2018</v>
      </c>
    </row>
    <row r="9873" spans="19:23" x14ac:dyDescent="0.2">
      <c r="S9873" s="28" t="s">
        <v>97</v>
      </c>
      <c r="T9873" s="5">
        <v>2018</v>
      </c>
      <c r="U9873" s="233">
        <v>43109</v>
      </c>
      <c r="V9873" s="233" t="str">
        <f t="shared" si="313"/>
        <v>0109</v>
      </c>
      <c r="W9873" s="4">
        <f t="shared" si="314"/>
        <v>2018</v>
      </c>
    </row>
    <row r="9874" spans="19:23" x14ac:dyDescent="0.2">
      <c r="S9874" s="28" t="s">
        <v>98</v>
      </c>
      <c r="T9874" s="5">
        <v>2018</v>
      </c>
      <c r="U9874" s="233">
        <v>43110</v>
      </c>
      <c r="V9874" s="233" t="str">
        <f t="shared" si="313"/>
        <v>0110</v>
      </c>
      <c r="W9874" s="4">
        <f t="shared" si="314"/>
        <v>2018</v>
      </c>
    </row>
    <row r="9875" spans="19:23" x14ac:dyDescent="0.2">
      <c r="S9875" s="28" t="s">
        <v>99</v>
      </c>
      <c r="T9875" s="5">
        <v>2018</v>
      </c>
      <c r="U9875" s="233">
        <v>43111</v>
      </c>
      <c r="V9875" s="233" t="str">
        <f t="shared" si="313"/>
        <v>0111</v>
      </c>
      <c r="W9875" s="4">
        <f t="shared" si="314"/>
        <v>2018</v>
      </c>
    </row>
    <row r="9876" spans="19:23" x14ac:dyDescent="0.2">
      <c r="S9876" s="28" t="s">
        <v>100</v>
      </c>
      <c r="T9876" s="5">
        <v>2018</v>
      </c>
      <c r="U9876" s="233">
        <v>43112</v>
      </c>
      <c r="V9876" s="233" t="str">
        <f t="shared" si="313"/>
        <v>0112</v>
      </c>
      <c r="W9876" s="4">
        <f t="shared" si="314"/>
        <v>2018</v>
      </c>
    </row>
    <row r="9877" spans="19:23" x14ac:dyDescent="0.2">
      <c r="S9877" s="28" t="s">
        <v>101</v>
      </c>
      <c r="T9877" s="5">
        <v>2018</v>
      </c>
      <c r="U9877" s="233">
        <v>43113</v>
      </c>
      <c r="V9877" s="233" t="str">
        <f t="shared" si="313"/>
        <v>0113</v>
      </c>
      <c r="W9877" s="4">
        <f t="shared" si="314"/>
        <v>2018</v>
      </c>
    </row>
    <row r="9878" spans="19:23" x14ac:dyDescent="0.2">
      <c r="S9878" s="28" t="s">
        <v>102</v>
      </c>
      <c r="T9878" s="5">
        <v>2018</v>
      </c>
      <c r="U9878" s="233">
        <v>43114</v>
      </c>
      <c r="V9878" s="233" t="str">
        <f t="shared" si="313"/>
        <v>0114</v>
      </c>
      <c r="W9878" s="4">
        <f t="shared" si="314"/>
        <v>2018</v>
      </c>
    </row>
    <row r="9879" spans="19:23" x14ac:dyDescent="0.2">
      <c r="S9879" s="28" t="s">
        <v>103</v>
      </c>
      <c r="T9879" s="5">
        <v>2018</v>
      </c>
      <c r="U9879" s="233">
        <v>43115</v>
      </c>
      <c r="V9879" s="233" t="str">
        <f t="shared" si="313"/>
        <v>0115</v>
      </c>
      <c r="W9879" s="4">
        <f t="shared" si="314"/>
        <v>2018</v>
      </c>
    </row>
    <row r="9880" spans="19:23" x14ac:dyDescent="0.2">
      <c r="S9880" s="28" t="s">
        <v>104</v>
      </c>
      <c r="T9880" s="5">
        <v>2018</v>
      </c>
      <c r="U9880" s="233">
        <v>43116</v>
      </c>
      <c r="V9880" s="233" t="str">
        <f t="shared" si="313"/>
        <v>0116</v>
      </c>
      <c r="W9880" s="4">
        <f t="shared" si="314"/>
        <v>2018</v>
      </c>
    </row>
    <row r="9881" spans="19:23" x14ac:dyDescent="0.2">
      <c r="S9881" s="28" t="s">
        <v>105</v>
      </c>
      <c r="T9881" s="5">
        <v>2018</v>
      </c>
      <c r="U9881" s="233">
        <v>43117</v>
      </c>
      <c r="V9881" s="233" t="str">
        <f t="shared" si="313"/>
        <v>0117</v>
      </c>
      <c r="W9881" s="4">
        <f t="shared" si="314"/>
        <v>2018</v>
      </c>
    </row>
    <row r="9882" spans="19:23" x14ac:dyDescent="0.2">
      <c r="S9882" s="28" t="s">
        <v>106</v>
      </c>
      <c r="T9882" s="5">
        <v>2018</v>
      </c>
      <c r="U9882" s="233">
        <v>43118</v>
      </c>
      <c r="V9882" s="233" t="str">
        <f t="shared" si="313"/>
        <v>0118</v>
      </c>
      <c r="W9882" s="4">
        <f t="shared" si="314"/>
        <v>2018</v>
      </c>
    </row>
    <row r="9883" spans="19:23" x14ac:dyDescent="0.2">
      <c r="S9883" s="28" t="s">
        <v>107</v>
      </c>
      <c r="T9883" s="5">
        <v>2018</v>
      </c>
      <c r="U9883" s="233">
        <v>43119</v>
      </c>
      <c r="V9883" s="233" t="str">
        <f t="shared" si="313"/>
        <v>0119</v>
      </c>
      <c r="W9883" s="4">
        <f t="shared" si="314"/>
        <v>2018</v>
      </c>
    </row>
    <row r="9884" spans="19:23" x14ac:dyDescent="0.2">
      <c r="S9884" s="28" t="s">
        <v>108</v>
      </c>
      <c r="T9884" s="5">
        <v>2018</v>
      </c>
      <c r="U9884" s="233">
        <v>43120</v>
      </c>
      <c r="V9884" s="233" t="str">
        <f t="shared" si="313"/>
        <v>0120</v>
      </c>
      <c r="W9884" s="4">
        <f t="shared" si="314"/>
        <v>2018</v>
      </c>
    </row>
    <row r="9885" spans="19:23" x14ac:dyDescent="0.2">
      <c r="S9885" s="28" t="s">
        <v>109</v>
      </c>
      <c r="T9885" s="5">
        <v>2018</v>
      </c>
      <c r="U9885" s="233">
        <v>43121</v>
      </c>
      <c r="V9885" s="233" t="str">
        <f t="shared" si="313"/>
        <v>0121</v>
      </c>
      <c r="W9885" s="4">
        <f t="shared" si="314"/>
        <v>2018</v>
      </c>
    </row>
    <row r="9886" spans="19:23" x14ac:dyDescent="0.2">
      <c r="S9886" s="28" t="s">
        <v>110</v>
      </c>
      <c r="T9886" s="5">
        <v>2018</v>
      </c>
      <c r="U9886" s="233">
        <v>43122</v>
      </c>
      <c r="V9886" s="233" t="str">
        <f t="shared" si="313"/>
        <v>0122</v>
      </c>
      <c r="W9886" s="4">
        <f t="shared" si="314"/>
        <v>2018</v>
      </c>
    </row>
    <row r="9887" spans="19:23" x14ac:dyDescent="0.2">
      <c r="S9887" s="28" t="s">
        <v>111</v>
      </c>
      <c r="T9887" s="5">
        <v>2018</v>
      </c>
      <c r="U9887" s="233">
        <v>43123</v>
      </c>
      <c r="V9887" s="233" t="str">
        <f t="shared" si="313"/>
        <v>0123</v>
      </c>
      <c r="W9887" s="4">
        <f t="shared" si="314"/>
        <v>2018</v>
      </c>
    </row>
    <row r="9888" spans="19:23" x14ac:dyDescent="0.2">
      <c r="S9888" s="28" t="s">
        <v>112</v>
      </c>
      <c r="T9888" s="5">
        <v>2018</v>
      </c>
      <c r="U9888" s="233">
        <v>43124</v>
      </c>
      <c r="V9888" s="233" t="str">
        <f t="shared" si="313"/>
        <v>0124</v>
      </c>
      <c r="W9888" s="4">
        <f t="shared" si="314"/>
        <v>2018</v>
      </c>
    </row>
    <row r="9889" spans="19:23" x14ac:dyDescent="0.2">
      <c r="S9889" s="28" t="s">
        <v>113</v>
      </c>
      <c r="T9889" s="5">
        <v>2018</v>
      </c>
      <c r="U9889" s="233">
        <v>43125</v>
      </c>
      <c r="V9889" s="233" t="str">
        <f t="shared" si="313"/>
        <v>0125</v>
      </c>
      <c r="W9889" s="4">
        <f t="shared" si="314"/>
        <v>2018</v>
      </c>
    </row>
    <row r="9890" spans="19:23" x14ac:dyDescent="0.2">
      <c r="S9890" s="28" t="s">
        <v>114</v>
      </c>
      <c r="T9890" s="5">
        <v>2018</v>
      </c>
      <c r="U9890" s="233">
        <v>43126</v>
      </c>
      <c r="V9890" s="233" t="str">
        <f t="shared" si="313"/>
        <v>0126</v>
      </c>
      <c r="W9890" s="4">
        <f t="shared" si="314"/>
        <v>2018</v>
      </c>
    </row>
    <row r="9891" spans="19:23" x14ac:dyDescent="0.2">
      <c r="S9891" s="28" t="s">
        <v>115</v>
      </c>
      <c r="T9891" s="5">
        <v>2018</v>
      </c>
      <c r="U9891" s="233">
        <v>43127</v>
      </c>
      <c r="V9891" s="233" t="str">
        <f t="shared" si="313"/>
        <v>0127</v>
      </c>
      <c r="W9891" s="4">
        <f t="shared" si="314"/>
        <v>2018</v>
      </c>
    </row>
    <row r="9892" spans="19:23" x14ac:dyDescent="0.2">
      <c r="S9892" s="28" t="s">
        <v>116</v>
      </c>
      <c r="T9892" s="5">
        <v>2018</v>
      </c>
      <c r="U9892" s="233">
        <v>43128</v>
      </c>
      <c r="V9892" s="233" t="str">
        <f t="shared" si="313"/>
        <v>0128</v>
      </c>
      <c r="W9892" s="4">
        <f t="shared" si="314"/>
        <v>2018</v>
      </c>
    </row>
    <row r="9893" spans="19:23" x14ac:dyDescent="0.2">
      <c r="S9893" s="28" t="s">
        <v>117</v>
      </c>
      <c r="T9893" s="5">
        <v>2018</v>
      </c>
      <c r="U9893" s="233">
        <v>43129</v>
      </c>
      <c r="V9893" s="233" t="str">
        <f t="shared" si="313"/>
        <v>0129</v>
      </c>
      <c r="W9893" s="4">
        <f t="shared" si="314"/>
        <v>2018</v>
      </c>
    </row>
    <row r="9894" spans="19:23" x14ac:dyDescent="0.2">
      <c r="S9894" s="28" t="s">
        <v>118</v>
      </c>
      <c r="T9894" s="5">
        <v>2018</v>
      </c>
      <c r="U9894" s="233">
        <v>43130</v>
      </c>
      <c r="V9894" s="233" t="str">
        <f t="shared" si="313"/>
        <v>0130</v>
      </c>
      <c r="W9894" s="4">
        <f t="shared" si="314"/>
        <v>2018</v>
      </c>
    </row>
    <row r="9895" spans="19:23" x14ac:dyDescent="0.2">
      <c r="S9895" s="28" t="s">
        <v>119</v>
      </c>
      <c r="T9895" s="5">
        <v>2018</v>
      </c>
      <c r="U9895" s="233">
        <v>43131</v>
      </c>
      <c r="V9895" s="233" t="str">
        <f t="shared" si="313"/>
        <v>0131</v>
      </c>
      <c r="W9895" s="4">
        <f t="shared" si="314"/>
        <v>2018</v>
      </c>
    </row>
    <row r="9896" spans="19:23" x14ac:dyDescent="0.2">
      <c r="S9896" s="28" t="s">
        <v>120</v>
      </c>
      <c r="T9896" s="5">
        <v>2018</v>
      </c>
      <c r="U9896" s="233">
        <v>43132</v>
      </c>
      <c r="V9896" s="233" t="str">
        <f t="shared" si="313"/>
        <v>0201</v>
      </c>
      <c r="W9896" s="4">
        <f t="shared" si="314"/>
        <v>2018</v>
      </c>
    </row>
    <row r="9897" spans="19:23" x14ac:dyDescent="0.2">
      <c r="S9897" s="28" t="s">
        <v>121</v>
      </c>
      <c r="T9897" s="5">
        <v>2018</v>
      </c>
      <c r="U9897" s="233">
        <v>43133</v>
      </c>
      <c r="V9897" s="233" t="str">
        <f t="shared" si="313"/>
        <v>0202</v>
      </c>
      <c r="W9897" s="4">
        <f t="shared" si="314"/>
        <v>2018</v>
      </c>
    </row>
    <row r="9898" spans="19:23" x14ac:dyDescent="0.2">
      <c r="S9898" s="28" t="s">
        <v>122</v>
      </c>
      <c r="T9898" s="5">
        <v>2018</v>
      </c>
      <c r="U9898" s="233">
        <v>43134</v>
      </c>
      <c r="V9898" s="233" t="str">
        <f t="shared" si="313"/>
        <v>0203</v>
      </c>
      <c r="W9898" s="4">
        <f t="shared" si="314"/>
        <v>2018</v>
      </c>
    </row>
    <row r="9899" spans="19:23" x14ac:dyDescent="0.2">
      <c r="S9899" s="28" t="s">
        <v>123</v>
      </c>
      <c r="T9899" s="5">
        <v>2018</v>
      </c>
      <c r="U9899" s="233">
        <v>43135</v>
      </c>
      <c r="V9899" s="233" t="str">
        <f t="shared" si="313"/>
        <v>0204</v>
      </c>
      <c r="W9899" s="4">
        <f t="shared" si="314"/>
        <v>2018</v>
      </c>
    </row>
    <row r="9900" spans="19:23" x14ac:dyDescent="0.2">
      <c r="S9900" s="28" t="s">
        <v>124</v>
      </c>
      <c r="T9900" s="5">
        <v>2018</v>
      </c>
      <c r="U9900" s="233">
        <v>43136</v>
      </c>
      <c r="V9900" s="233" t="str">
        <f t="shared" si="313"/>
        <v>0205</v>
      </c>
      <c r="W9900" s="4">
        <f t="shared" si="314"/>
        <v>2018</v>
      </c>
    </row>
    <row r="9901" spans="19:23" x14ac:dyDescent="0.2">
      <c r="S9901" s="28" t="s">
        <v>125</v>
      </c>
      <c r="T9901" s="5">
        <v>2018</v>
      </c>
      <c r="U9901" s="233">
        <v>43137</v>
      </c>
      <c r="V9901" s="233" t="str">
        <f t="shared" si="313"/>
        <v>0206</v>
      </c>
      <c r="W9901" s="4">
        <f t="shared" si="314"/>
        <v>2018</v>
      </c>
    </row>
    <row r="9902" spans="19:23" x14ac:dyDescent="0.2">
      <c r="S9902" s="28" t="s">
        <v>126</v>
      </c>
      <c r="T9902" s="5">
        <v>2018</v>
      </c>
      <c r="U9902" s="233">
        <v>43138</v>
      </c>
      <c r="V9902" s="233" t="str">
        <f t="shared" si="313"/>
        <v>0207</v>
      </c>
      <c r="W9902" s="4">
        <f t="shared" si="314"/>
        <v>2018</v>
      </c>
    </row>
    <row r="9903" spans="19:23" x14ac:dyDescent="0.2">
      <c r="S9903" s="28" t="s">
        <v>86</v>
      </c>
      <c r="T9903" s="5">
        <v>2018</v>
      </c>
      <c r="U9903" s="233">
        <v>43139</v>
      </c>
      <c r="V9903" s="233" t="str">
        <f t="shared" si="313"/>
        <v>0208</v>
      </c>
      <c r="W9903" s="4">
        <f t="shared" si="314"/>
        <v>2018</v>
      </c>
    </row>
    <row r="9904" spans="19:23" x14ac:dyDescent="0.2">
      <c r="S9904" s="28" t="s">
        <v>87</v>
      </c>
      <c r="T9904" s="5">
        <v>2018</v>
      </c>
      <c r="U9904" s="233">
        <v>43140</v>
      </c>
      <c r="V9904" s="233" t="str">
        <f t="shared" si="313"/>
        <v>0209</v>
      </c>
      <c r="W9904" s="4">
        <f t="shared" si="314"/>
        <v>2018</v>
      </c>
    </row>
    <row r="9905" spans="19:23" x14ac:dyDescent="0.2">
      <c r="S9905" s="28" t="s">
        <v>88</v>
      </c>
      <c r="T9905" s="5">
        <v>2018</v>
      </c>
      <c r="U9905" s="233">
        <v>43141</v>
      </c>
      <c r="V9905" s="233" t="str">
        <f t="shared" si="313"/>
        <v>0210</v>
      </c>
      <c r="W9905" s="4">
        <f t="shared" si="314"/>
        <v>2018</v>
      </c>
    </row>
    <row r="9906" spans="19:23" x14ac:dyDescent="0.2">
      <c r="S9906" s="28" t="s">
        <v>89</v>
      </c>
      <c r="T9906" s="5">
        <v>2018</v>
      </c>
      <c r="U9906" s="233">
        <v>43142</v>
      </c>
      <c r="V9906" s="233" t="str">
        <f t="shared" si="313"/>
        <v>0211</v>
      </c>
      <c r="W9906" s="4">
        <f t="shared" si="314"/>
        <v>2018</v>
      </c>
    </row>
    <row r="9907" spans="19:23" x14ac:dyDescent="0.2">
      <c r="S9907" s="28" t="s">
        <v>127</v>
      </c>
      <c r="T9907" s="5">
        <v>2018</v>
      </c>
      <c r="U9907" s="233">
        <v>43143</v>
      </c>
      <c r="V9907" s="233" t="str">
        <f t="shared" si="313"/>
        <v>0212</v>
      </c>
      <c r="W9907" s="4">
        <f t="shared" si="314"/>
        <v>2018</v>
      </c>
    </row>
    <row r="9908" spans="19:23" x14ac:dyDescent="0.2">
      <c r="S9908" s="28" t="s">
        <v>128</v>
      </c>
      <c r="T9908" s="5">
        <v>2018</v>
      </c>
      <c r="U9908" s="233">
        <v>43144</v>
      </c>
      <c r="V9908" s="233" t="str">
        <f t="shared" si="313"/>
        <v>0213</v>
      </c>
      <c r="W9908" s="4">
        <f t="shared" si="314"/>
        <v>2018</v>
      </c>
    </row>
    <row r="9909" spans="19:23" x14ac:dyDescent="0.2">
      <c r="S9909" s="28" t="s">
        <v>129</v>
      </c>
      <c r="T9909" s="5">
        <v>2018</v>
      </c>
      <c r="U9909" s="233">
        <v>43145</v>
      </c>
      <c r="V9909" s="233" t="str">
        <f t="shared" si="313"/>
        <v>0214</v>
      </c>
      <c r="W9909" s="4">
        <f t="shared" si="314"/>
        <v>2018</v>
      </c>
    </row>
    <row r="9910" spans="19:23" x14ac:dyDescent="0.2">
      <c r="S9910" s="28" t="s">
        <v>130</v>
      </c>
      <c r="T9910" s="5">
        <v>2018</v>
      </c>
      <c r="U9910" s="233">
        <v>43146</v>
      </c>
      <c r="V9910" s="233" t="str">
        <f t="shared" si="313"/>
        <v>0215</v>
      </c>
      <c r="W9910" s="4">
        <f t="shared" si="314"/>
        <v>2018</v>
      </c>
    </row>
    <row r="9911" spans="19:23" x14ac:dyDescent="0.2">
      <c r="S9911" s="28" t="s">
        <v>131</v>
      </c>
      <c r="T9911" s="5">
        <v>2018</v>
      </c>
      <c r="U9911" s="233">
        <v>43147</v>
      </c>
      <c r="V9911" s="233" t="str">
        <f t="shared" si="313"/>
        <v>0216</v>
      </c>
      <c r="W9911" s="4">
        <f t="shared" si="314"/>
        <v>2018</v>
      </c>
    </row>
    <row r="9912" spans="19:23" x14ac:dyDescent="0.2">
      <c r="S9912" s="28" t="s">
        <v>132</v>
      </c>
      <c r="T9912" s="5">
        <v>2018</v>
      </c>
      <c r="U9912" s="233">
        <v>43148</v>
      </c>
      <c r="V9912" s="233" t="str">
        <f t="shared" si="313"/>
        <v>0217</v>
      </c>
      <c r="W9912" s="4">
        <f t="shared" si="314"/>
        <v>2018</v>
      </c>
    </row>
    <row r="9913" spans="19:23" x14ac:dyDescent="0.2">
      <c r="S9913" s="28" t="s">
        <v>133</v>
      </c>
      <c r="T9913" s="5">
        <v>2018</v>
      </c>
      <c r="U9913" s="233">
        <v>43149</v>
      </c>
      <c r="V9913" s="233" t="str">
        <f t="shared" si="313"/>
        <v>0218</v>
      </c>
      <c r="W9913" s="4">
        <f t="shared" si="314"/>
        <v>2018</v>
      </c>
    </row>
    <row r="9914" spans="19:23" x14ac:dyDescent="0.2">
      <c r="S9914" s="28" t="s">
        <v>134</v>
      </c>
      <c r="T9914" s="5">
        <v>2018</v>
      </c>
      <c r="U9914" s="233">
        <v>43150</v>
      </c>
      <c r="V9914" s="233" t="str">
        <f t="shared" si="313"/>
        <v>0219</v>
      </c>
      <c r="W9914" s="4">
        <f t="shared" si="314"/>
        <v>2018</v>
      </c>
    </row>
    <row r="9915" spans="19:23" x14ac:dyDescent="0.2">
      <c r="S9915" s="28" t="s">
        <v>135</v>
      </c>
      <c r="T9915" s="5">
        <v>2018</v>
      </c>
      <c r="U9915" s="233">
        <v>43151</v>
      </c>
      <c r="V9915" s="233" t="str">
        <f t="shared" si="313"/>
        <v>0220</v>
      </c>
      <c r="W9915" s="4">
        <f t="shared" si="314"/>
        <v>2018</v>
      </c>
    </row>
    <row r="9916" spans="19:23" x14ac:dyDescent="0.2">
      <c r="S9916" s="28" t="s">
        <v>136</v>
      </c>
      <c r="T9916" s="5">
        <v>2018</v>
      </c>
      <c r="U9916" s="233">
        <v>43152</v>
      </c>
      <c r="V9916" s="233" t="str">
        <f t="shared" si="313"/>
        <v>0221</v>
      </c>
      <c r="W9916" s="4">
        <f t="shared" si="314"/>
        <v>2018</v>
      </c>
    </row>
    <row r="9917" spans="19:23" x14ac:dyDescent="0.2">
      <c r="S9917" s="28" t="s">
        <v>137</v>
      </c>
      <c r="T9917" s="5">
        <v>2018</v>
      </c>
      <c r="U9917" s="233">
        <v>43153</v>
      </c>
      <c r="V9917" s="233" t="str">
        <f t="shared" si="313"/>
        <v>0222</v>
      </c>
      <c r="W9917" s="4">
        <f t="shared" si="314"/>
        <v>2018</v>
      </c>
    </row>
    <row r="9918" spans="19:23" x14ac:dyDescent="0.2">
      <c r="S9918" s="28" t="s">
        <v>138</v>
      </c>
      <c r="T9918" s="5">
        <v>2018</v>
      </c>
      <c r="U9918" s="233">
        <v>43154</v>
      </c>
      <c r="V9918" s="233" t="str">
        <f t="shared" si="313"/>
        <v>0223</v>
      </c>
      <c r="W9918" s="4">
        <f t="shared" si="314"/>
        <v>2018</v>
      </c>
    </row>
    <row r="9919" spans="19:23" x14ac:dyDescent="0.2">
      <c r="S9919" s="28" t="s">
        <v>139</v>
      </c>
      <c r="T9919" s="5">
        <v>2018</v>
      </c>
      <c r="U9919" s="233">
        <v>43155</v>
      </c>
      <c r="V9919" s="233" t="str">
        <f t="shared" si="313"/>
        <v>0224</v>
      </c>
      <c r="W9919" s="4">
        <f t="shared" si="314"/>
        <v>2018</v>
      </c>
    </row>
    <row r="9920" spans="19:23" x14ac:dyDescent="0.2">
      <c r="S9920" s="28" t="s">
        <v>140</v>
      </c>
      <c r="T9920" s="5">
        <v>2018</v>
      </c>
      <c r="U9920" s="233">
        <v>43156</v>
      </c>
      <c r="V9920" s="233" t="str">
        <f t="shared" si="313"/>
        <v>0225</v>
      </c>
      <c r="W9920" s="4">
        <f t="shared" si="314"/>
        <v>2018</v>
      </c>
    </row>
    <row r="9921" spans="19:23" x14ac:dyDescent="0.2">
      <c r="S9921" s="28" t="s">
        <v>141</v>
      </c>
      <c r="T9921" s="5">
        <v>2018</v>
      </c>
      <c r="U9921" s="233">
        <v>43157</v>
      </c>
      <c r="V9921" s="233" t="str">
        <f t="shared" si="313"/>
        <v>0226</v>
      </c>
      <c r="W9921" s="4">
        <f t="shared" si="314"/>
        <v>2018</v>
      </c>
    </row>
    <row r="9922" spans="19:23" x14ac:dyDescent="0.2">
      <c r="S9922" s="28" t="s">
        <v>142</v>
      </c>
      <c r="T9922" s="5">
        <v>2018</v>
      </c>
      <c r="U9922" s="233">
        <v>43158</v>
      </c>
      <c r="V9922" s="233" t="str">
        <f t="shared" si="313"/>
        <v>0227</v>
      </c>
      <c r="W9922" s="4">
        <f t="shared" si="314"/>
        <v>2018</v>
      </c>
    </row>
    <row r="9923" spans="19:23" x14ac:dyDescent="0.2">
      <c r="S9923" s="28" t="s">
        <v>143</v>
      </c>
      <c r="T9923" s="5">
        <v>2018</v>
      </c>
      <c r="U9923" s="233">
        <v>43159</v>
      </c>
      <c r="V9923" s="233" t="str">
        <f t="shared" si="313"/>
        <v>0228</v>
      </c>
      <c r="W9923" s="4">
        <f t="shared" si="314"/>
        <v>2018</v>
      </c>
    </row>
    <row r="9924" spans="19:23" x14ac:dyDescent="0.2">
      <c r="S9924" s="28" t="s">
        <v>144</v>
      </c>
      <c r="T9924" s="5">
        <v>2018</v>
      </c>
      <c r="U9924" s="233">
        <v>43160</v>
      </c>
      <c r="V9924" s="233" t="str">
        <f t="shared" ref="V9924:V9987" si="315">TEXT(MONTH(U9924),"00") &amp;TEXT(DAY(U9924),"00")</f>
        <v>0301</v>
      </c>
      <c r="W9924" s="4">
        <f t="shared" ref="W9924:W9987" si="316">YEAR(U9924)</f>
        <v>2018</v>
      </c>
    </row>
    <row r="9925" spans="19:23" x14ac:dyDescent="0.2">
      <c r="S9925" s="28" t="s">
        <v>145</v>
      </c>
      <c r="T9925" s="5">
        <v>2018</v>
      </c>
      <c r="U9925" s="233">
        <v>43161</v>
      </c>
      <c r="V9925" s="233" t="str">
        <f t="shared" si="315"/>
        <v>0302</v>
      </c>
      <c r="W9925" s="4">
        <f t="shared" si="316"/>
        <v>2018</v>
      </c>
    </row>
    <row r="9926" spans="19:23" x14ac:dyDescent="0.2">
      <c r="S9926" s="28" t="s">
        <v>146</v>
      </c>
      <c r="T9926" s="5">
        <v>2018</v>
      </c>
      <c r="U9926" s="233">
        <v>43162</v>
      </c>
      <c r="V9926" s="233" t="str">
        <f t="shared" si="315"/>
        <v>0303</v>
      </c>
      <c r="W9926" s="4">
        <f t="shared" si="316"/>
        <v>2018</v>
      </c>
    </row>
    <row r="9927" spans="19:23" x14ac:dyDescent="0.2">
      <c r="S9927" s="28" t="s">
        <v>147</v>
      </c>
      <c r="T9927" s="5">
        <v>2018</v>
      </c>
      <c r="U9927" s="233">
        <v>43163</v>
      </c>
      <c r="V9927" s="233" t="str">
        <f t="shared" si="315"/>
        <v>0304</v>
      </c>
      <c r="W9927" s="4">
        <f t="shared" si="316"/>
        <v>2018</v>
      </c>
    </row>
    <row r="9928" spans="19:23" x14ac:dyDescent="0.2">
      <c r="S9928" s="28" t="s">
        <v>148</v>
      </c>
      <c r="T9928" s="5">
        <v>2018</v>
      </c>
      <c r="U9928" s="233">
        <v>43164</v>
      </c>
      <c r="V9928" s="233" t="str">
        <f t="shared" si="315"/>
        <v>0305</v>
      </c>
      <c r="W9928" s="4">
        <f t="shared" si="316"/>
        <v>2018</v>
      </c>
    </row>
    <row r="9929" spans="19:23" x14ac:dyDescent="0.2">
      <c r="S9929" s="28" t="s">
        <v>149</v>
      </c>
      <c r="T9929" s="5">
        <v>2018</v>
      </c>
      <c r="U9929" s="233">
        <v>43165</v>
      </c>
      <c r="V9929" s="233" t="str">
        <f t="shared" si="315"/>
        <v>0306</v>
      </c>
      <c r="W9929" s="4">
        <f t="shared" si="316"/>
        <v>2018</v>
      </c>
    </row>
    <row r="9930" spans="19:23" x14ac:dyDescent="0.2">
      <c r="S9930" s="28" t="s">
        <v>150</v>
      </c>
      <c r="T9930" s="5">
        <v>2018</v>
      </c>
      <c r="U9930" s="233">
        <v>43166</v>
      </c>
      <c r="V9930" s="233" t="str">
        <f t="shared" si="315"/>
        <v>0307</v>
      </c>
      <c r="W9930" s="4">
        <f t="shared" si="316"/>
        <v>2018</v>
      </c>
    </row>
    <row r="9931" spans="19:23" x14ac:dyDescent="0.2">
      <c r="S9931" s="28" t="s">
        <v>151</v>
      </c>
      <c r="T9931" s="5">
        <v>2018</v>
      </c>
      <c r="U9931" s="233">
        <v>43167</v>
      </c>
      <c r="V9931" s="233" t="str">
        <f t="shared" si="315"/>
        <v>0308</v>
      </c>
      <c r="W9931" s="4">
        <f t="shared" si="316"/>
        <v>2018</v>
      </c>
    </row>
    <row r="9932" spans="19:23" x14ac:dyDescent="0.2">
      <c r="S9932" s="28" t="s">
        <v>152</v>
      </c>
      <c r="T9932" s="5">
        <v>2018</v>
      </c>
      <c r="U9932" s="233">
        <v>43168</v>
      </c>
      <c r="V9932" s="233" t="str">
        <f t="shared" si="315"/>
        <v>0309</v>
      </c>
      <c r="W9932" s="4">
        <f t="shared" si="316"/>
        <v>2018</v>
      </c>
    </row>
    <row r="9933" spans="19:23" x14ac:dyDescent="0.2">
      <c r="S9933" s="28" t="s">
        <v>153</v>
      </c>
      <c r="T9933" s="5">
        <v>2018</v>
      </c>
      <c r="U9933" s="233">
        <v>43169</v>
      </c>
      <c r="V9933" s="233" t="str">
        <f t="shared" si="315"/>
        <v>0310</v>
      </c>
      <c r="W9933" s="4">
        <f t="shared" si="316"/>
        <v>2018</v>
      </c>
    </row>
    <row r="9934" spans="19:23" x14ac:dyDescent="0.2">
      <c r="S9934" s="28" t="s">
        <v>154</v>
      </c>
      <c r="T9934" s="5">
        <v>2018</v>
      </c>
      <c r="U9934" s="233">
        <v>43170</v>
      </c>
      <c r="V9934" s="233" t="str">
        <f t="shared" si="315"/>
        <v>0311</v>
      </c>
      <c r="W9934" s="4">
        <f t="shared" si="316"/>
        <v>2018</v>
      </c>
    </row>
    <row r="9935" spans="19:23" x14ac:dyDescent="0.2">
      <c r="S9935" s="28" t="s">
        <v>155</v>
      </c>
      <c r="T9935" s="5">
        <v>2018</v>
      </c>
      <c r="U9935" s="233">
        <v>43171</v>
      </c>
      <c r="V9935" s="233" t="str">
        <f t="shared" si="315"/>
        <v>0312</v>
      </c>
      <c r="W9935" s="4">
        <f t="shared" si="316"/>
        <v>2018</v>
      </c>
    </row>
    <row r="9936" spans="19:23" x14ac:dyDescent="0.2">
      <c r="S9936" s="28" t="s">
        <v>156</v>
      </c>
      <c r="T9936" s="5">
        <v>2018</v>
      </c>
      <c r="U9936" s="233">
        <v>43172</v>
      </c>
      <c r="V9936" s="233" t="str">
        <f t="shared" si="315"/>
        <v>0313</v>
      </c>
      <c r="W9936" s="4">
        <f t="shared" si="316"/>
        <v>2018</v>
      </c>
    </row>
    <row r="9937" spans="19:23" x14ac:dyDescent="0.2">
      <c r="S9937" s="28" t="s">
        <v>157</v>
      </c>
      <c r="T9937" s="5">
        <v>2018</v>
      </c>
      <c r="U9937" s="233">
        <v>43173</v>
      </c>
      <c r="V9937" s="233" t="str">
        <f t="shared" si="315"/>
        <v>0314</v>
      </c>
      <c r="W9937" s="4">
        <f t="shared" si="316"/>
        <v>2018</v>
      </c>
    </row>
    <row r="9938" spans="19:23" x14ac:dyDescent="0.2">
      <c r="S9938" s="28" t="s">
        <v>158</v>
      </c>
      <c r="T9938" s="5">
        <v>2018</v>
      </c>
      <c r="U9938" s="233">
        <v>43174</v>
      </c>
      <c r="V9938" s="233" t="str">
        <f t="shared" si="315"/>
        <v>0315</v>
      </c>
      <c r="W9938" s="4">
        <f t="shared" si="316"/>
        <v>2018</v>
      </c>
    </row>
    <row r="9939" spans="19:23" x14ac:dyDescent="0.2">
      <c r="S9939" s="28" t="s">
        <v>159</v>
      </c>
      <c r="T9939" s="5">
        <v>2018</v>
      </c>
      <c r="U9939" s="233">
        <v>43175</v>
      </c>
      <c r="V9939" s="233" t="str">
        <f t="shared" si="315"/>
        <v>0316</v>
      </c>
      <c r="W9939" s="4">
        <f t="shared" si="316"/>
        <v>2018</v>
      </c>
    </row>
    <row r="9940" spans="19:23" x14ac:dyDescent="0.2">
      <c r="S9940" s="28" t="s">
        <v>160</v>
      </c>
      <c r="T9940" s="5">
        <v>2018</v>
      </c>
      <c r="U9940" s="233">
        <v>43176</v>
      </c>
      <c r="V9940" s="233" t="str">
        <f t="shared" si="315"/>
        <v>0317</v>
      </c>
      <c r="W9940" s="4">
        <f t="shared" si="316"/>
        <v>2018</v>
      </c>
    </row>
    <row r="9941" spans="19:23" x14ac:dyDescent="0.2">
      <c r="S9941" s="28" t="s">
        <v>161</v>
      </c>
      <c r="T9941" s="5">
        <v>2018</v>
      </c>
      <c r="U9941" s="233">
        <v>43177</v>
      </c>
      <c r="V9941" s="233" t="str">
        <f t="shared" si="315"/>
        <v>0318</v>
      </c>
      <c r="W9941" s="4">
        <f t="shared" si="316"/>
        <v>2018</v>
      </c>
    </row>
    <row r="9942" spans="19:23" x14ac:dyDescent="0.2">
      <c r="S9942" s="28" t="s">
        <v>162</v>
      </c>
      <c r="T9942" s="5">
        <v>2018</v>
      </c>
      <c r="U9942" s="233">
        <v>43178</v>
      </c>
      <c r="V9942" s="233" t="str">
        <f t="shared" si="315"/>
        <v>0319</v>
      </c>
      <c r="W9942" s="4">
        <f t="shared" si="316"/>
        <v>2018</v>
      </c>
    </row>
    <row r="9943" spans="19:23" x14ac:dyDescent="0.2">
      <c r="S9943" s="28" t="s">
        <v>163</v>
      </c>
      <c r="T9943" s="5">
        <v>2018</v>
      </c>
      <c r="U9943" s="233">
        <v>43179</v>
      </c>
      <c r="V9943" s="233" t="str">
        <f t="shared" si="315"/>
        <v>0320</v>
      </c>
      <c r="W9943" s="4">
        <f t="shared" si="316"/>
        <v>2018</v>
      </c>
    </row>
    <row r="9944" spans="19:23" x14ac:dyDescent="0.2">
      <c r="S9944" s="28" t="s">
        <v>164</v>
      </c>
      <c r="T9944" s="5">
        <v>2018</v>
      </c>
      <c r="U9944" s="233">
        <v>43180</v>
      </c>
      <c r="V9944" s="233" t="str">
        <f t="shared" si="315"/>
        <v>0321</v>
      </c>
      <c r="W9944" s="4">
        <f t="shared" si="316"/>
        <v>2018</v>
      </c>
    </row>
    <row r="9945" spans="19:23" x14ac:dyDescent="0.2">
      <c r="S9945" s="28" t="s">
        <v>165</v>
      </c>
      <c r="T9945" s="5">
        <v>2018</v>
      </c>
      <c r="U9945" s="233">
        <v>43181</v>
      </c>
      <c r="V9945" s="233" t="str">
        <f t="shared" si="315"/>
        <v>0322</v>
      </c>
      <c r="W9945" s="4">
        <f t="shared" si="316"/>
        <v>2018</v>
      </c>
    </row>
    <row r="9946" spans="19:23" x14ac:dyDescent="0.2">
      <c r="S9946" s="28" t="s">
        <v>166</v>
      </c>
      <c r="T9946" s="5">
        <v>2018</v>
      </c>
      <c r="U9946" s="233">
        <v>43182</v>
      </c>
      <c r="V9946" s="233" t="str">
        <f t="shared" si="315"/>
        <v>0323</v>
      </c>
      <c r="W9946" s="4">
        <f t="shared" si="316"/>
        <v>2018</v>
      </c>
    </row>
    <row r="9947" spans="19:23" x14ac:dyDescent="0.2">
      <c r="S9947" s="28" t="s">
        <v>167</v>
      </c>
      <c r="T9947" s="5">
        <v>2018</v>
      </c>
      <c r="U9947" s="233">
        <v>43183</v>
      </c>
      <c r="V9947" s="233" t="str">
        <f t="shared" si="315"/>
        <v>0324</v>
      </c>
      <c r="W9947" s="4">
        <f t="shared" si="316"/>
        <v>2018</v>
      </c>
    </row>
    <row r="9948" spans="19:23" x14ac:dyDescent="0.2">
      <c r="S9948" s="28" t="s">
        <v>168</v>
      </c>
      <c r="T9948" s="5">
        <v>2018</v>
      </c>
      <c r="U9948" s="233">
        <v>43184</v>
      </c>
      <c r="V9948" s="233" t="str">
        <f t="shared" si="315"/>
        <v>0325</v>
      </c>
      <c r="W9948" s="4">
        <f t="shared" si="316"/>
        <v>2018</v>
      </c>
    </row>
    <row r="9949" spans="19:23" x14ac:dyDescent="0.2">
      <c r="S9949" s="28" t="s">
        <v>169</v>
      </c>
      <c r="T9949" s="5">
        <v>2018</v>
      </c>
      <c r="U9949" s="233">
        <v>43185</v>
      </c>
      <c r="V9949" s="233" t="str">
        <f t="shared" si="315"/>
        <v>0326</v>
      </c>
      <c r="W9949" s="4">
        <f t="shared" si="316"/>
        <v>2018</v>
      </c>
    </row>
    <row r="9950" spans="19:23" x14ac:dyDescent="0.2">
      <c r="S9950" s="28" t="s">
        <v>170</v>
      </c>
      <c r="T9950" s="5">
        <v>2018</v>
      </c>
      <c r="U9950" s="233">
        <v>43186</v>
      </c>
      <c r="V9950" s="233" t="str">
        <f t="shared" si="315"/>
        <v>0327</v>
      </c>
      <c r="W9950" s="4">
        <f t="shared" si="316"/>
        <v>2018</v>
      </c>
    </row>
    <row r="9951" spans="19:23" x14ac:dyDescent="0.2">
      <c r="S9951" s="28" t="s">
        <v>171</v>
      </c>
      <c r="T9951" s="5">
        <v>2018</v>
      </c>
      <c r="U9951" s="233">
        <v>43187</v>
      </c>
      <c r="V9951" s="233" t="str">
        <f t="shared" si="315"/>
        <v>0328</v>
      </c>
      <c r="W9951" s="4">
        <f t="shared" si="316"/>
        <v>2018</v>
      </c>
    </row>
    <row r="9952" spans="19:23" x14ac:dyDescent="0.2">
      <c r="S9952" s="28" t="s">
        <v>172</v>
      </c>
      <c r="T9952" s="5">
        <v>2018</v>
      </c>
      <c r="U9952" s="233">
        <v>43188</v>
      </c>
      <c r="V9952" s="233" t="str">
        <f t="shared" si="315"/>
        <v>0329</v>
      </c>
      <c r="W9952" s="4">
        <f t="shared" si="316"/>
        <v>2018</v>
      </c>
    </row>
    <row r="9953" spans="19:23" x14ac:dyDescent="0.2">
      <c r="S9953" s="28" t="s">
        <v>173</v>
      </c>
      <c r="T9953" s="5">
        <v>2018</v>
      </c>
      <c r="U9953" s="233">
        <v>43189</v>
      </c>
      <c r="V9953" s="233" t="str">
        <f t="shared" si="315"/>
        <v>0330</v>
      </c>
      <c r="W9953" s="4">
        <f t="shared" si="316"/>
        <v>2018</v>
      </c>
    </row>
    <row r="9954" spans="19:23" x14ac:dyDescent="0.2">
      <c r="S9954" s="28" t="s">
        <v>174</v>
      </c>
      <c r="T9954" s="5">
        <v>2018</v>
      </c>
      <c r="U9954" s="233">
        <v>43190</v>
      </c>
      <c r="V9954" s="233" t="str">
        <f t="shared" si="315"/>
        <v>0331</v>
      </c>
      <c r="W9954" s="4">
        <f t="shared" si="316"/>
        <v>2018</v>
      </c>
    </row>
    <row r="9955" spans="19:23" x14ac:dyDescent="0.2">
      <c r="S9955" s="28" t="s">
        <v>175</v>
      </c>
      <c r="T9955" s="5">
        <v>2018</v>
      </c>
      <c r="U9955" s="233">
        <v>43191</v>
      </c>
      <c r="V9955" s="233" t="str">
        <f t="shared" si="315"/>
        <v>0401</v>
      </c>
      <c r="W9955" s="4">
        <f t="shared" si="316"/>
        <v>2018</v>
      </c>
    </row>
    <row r="9956" spans="19:23" x14ac:dyDescent="0.2">
      <c r="S9956" s="28" t="s">
        <v>176</v>
      </c>
      <c r="T9956" s="5">
        <v>2018</v>
      </c>
      <c r="U9956" s="233">
        <v>43192</v>
      </c>
      <c r="V9956" s="233" t="str">
        <f t="shared" si="315"/>
        <v>0402</v>
      </c>
      <c r="W9956" s="4">
        <f t="shared" si="316"/>
        <v>2018</v>
      </c>
    </row>
    <row r="9957" spans="19:23" x14ac:dyDescent="0.2">
      <c r="S9957" s="28" t="s">
        <v>177</v>
      </c>
      <c r="T9957" s="5">
        <v>2018</v>
      </c>
      <c r="U9957" s="233">
        <v>43193</v>
      </c>
      <c r="V9957" s="233" t="str">
        <f t="shared" si="315"/>
        <v>0403</v>
      </c>
      <c r="W9957" s="4">
        <f t="shared" si="316"/>
        <v>2018</v>
      </c>
    </row>
    <row r="9958" spans="19:23" x14ac:dyDescent="0.2">
      <c r="S9958" s="28" t="s">
        <v>178</v>
      </c>
      <c r="T9958" s="5">
        <v>2018</v>
      </c>
      <c r="U9958" s="233">
        <v>43194</v>
      </c>
      <c r="V9958" s="233" t="str">
        <f t="shared" si="315"/>
        <v>0404</v>
      </c>
      <c r="W9958" s="4">
        <f t="shared" si="316"/>
        <v>2018</v>
      </c>
    </row>
    <row r="9959" spans="19:23" x14ac:dyDescent="0.2">
      <c r="S9959" s="28" t="s">
        <v>179</v>
      </c>
      <c r="T9959" s="5">
        <v>2018</v>
      </c>
      <c r="U9959" s="233">
        <v>43195</v>
      </c>
      <c r="V9959" s="233" t="str">
        <f t="shared" si="315"/>
        <v>0405</v>
      </c>
      <c r="W9959" s="4">
        <f t="shared" si="316"/>
        <v>2018</v>
      </c>
    </row>
    <row r="9960" spans="19:23" x14ac:dyDescent="0.2">
      <c r="S9960" s="28" t="s">
        <v>180</v>
      </c>
      <c r="T9960" s="5">
        <v>2018</v>
      </c>
      <c r="U9960" s="233">
        <v>43196</v>
      </c>
      <c r="V9960" s="233" t="str">
        <f t="shared" si="315"/>
        <v>0406</v>
      </c>
      <c r="W9960" s="4">
        <f t="shared" si="316"/>
        <v>2018</v>
      </c>
    </row>
    <row r="9961" spans="19:23" x14ac:dyDescent="0.2">
      <c r="S9961" s="28" t="s">
        <v>181</v>
      </c>
      <c r="T9961" s="5">
        <v>2018</v>
      </c>
      <c r="U9961" s="233">
        <v>43197</v>
      </c>
      <c r="V9961" s="233" t="str">
        <f t="shared" si="315"/>
        <v>0407</v>
      </c>
      <c r="W9961" s="4">
        <f t="shared" si="316"/>
        <v>2018</v>
      </c>
    </row>
    <row r="9962" spans="19:23" x14ac:dyDescent="0.2">
      <c r="S9962" s="28" t="s">
        <v>182</v>
      </c>
      <c r="T9962" s="5">
        <v>2018</v>
      </c>
      <c r="U9962" s="233">
        <v>43198</v>
      </c>
      <c r="V9962" s="233" t="str">
        <f t="shared" si="315"/>
        <v>0408</v>
      </c>
      <c r="W9962" s="4">
        <f t="shared" si="316"/>
        <v>2018</v>
      </c>
    </row>
    <row r="9963" spans="19:23" x14ac:dyDescent="0.2">
      <c r="S9963" s="28" t="s">
        <v>183</v>
      </c>
      <c r="T9963" s="5">
        <v>2018</v>
      </c>
      <c r="U9963" s="233">
        <v>43199</v>
      </c>
      <c r="V9963" s="233" t="str">
        <f t="shared" si="315"/>
        <v>0409</v>
      </c>
      <c r="W9963" s="4">
        <f t="shared" si="316"/>
        <v>2018</v>
      </c>
    </row>
    <row r="9964" spans="19:23" x14ac:dyDescent="0.2">
      <c r="S9964" s="28" t="s">
        <v>184</v>
      </c>
      <c r="T9964" s="5">
        <v>2018</v>
      </c>
      <c r="U9964" s="233">
        <v>43200</v>
      </c>
      <c r="V9964" s="233" t="str">
        <f t="shared" si="315"/>
        <v>0410</v>
      </c>
      <c r="W9964" s="4">
        <f t="shared" si="316"/>
        <v>2018</v>
      </c>
    </row>
    <row r="9965" spans="19:23" x14ac:dyDescent="0.2">
      <c r="S9965" s="28" t="s">
        <v>185</v>
      </c>
      <c r="T9965" s="5">
        <v>2018</v>
      </c>
      <c r="U9965" s="233">
        <v>43201</v>
      </c>
      <c r="V9965" s="233" t="str">
        <f t="shared" si="315"/>
        <v>0411</v>
      </c>
      <c r="W9965" s="4">
        <f t="shared" si="316"/>
        <v>2018</v>
      </c>
    </row>
    <row r="9966" spans="19:23" x14ac:dyDescent="0.2">
      <c r="S9966" s="28" t="s">
        <v>186</v>
      </c>
      <c r="T9966" s="5">
        <v>2018</v>
      </c>
      <c r="U9966" s="233">
        <v>43202</v>
      </c>
      <c r="V9966" s="233" t="str">
        <f t="shared" si="315"/>
        <v>0412</v>
      </c>
      <c r="W9966" s="4">
        <f t="shared" si="316"/>
        <v>2018</v>
      </c>
    </row>
    <row r="9967" spans="19:23" x14ac:dyDescent="0.2">
      <c r="S9967" s="28" t="s">
        <v>187</v>
      </c>
      <c r="T9967" s="5">
        <v>2018</v>
      </c>
      <c r="U9967" s="233">
        <v>43203</v>
      </c>
      <c r="V9967" s="233" t="str">
        <f t="shared" si="315"/>
        <v>0413</v>
      </c>
      <c r="W9967" s="4">
        <f t="shared" si="316"/>
        <v>2018</v>
      </c>
    </row>
    <row r="9968" spans="19:23" x14ac:dyDescent="0.2">
      <c r="S9968" s="28" t="s">
        <v>188</v>
      </c>
      <c r="T9968" s="5">
        <v>2018</v>
      </c>
      <c r="U9968" s="233">
        <v>43204</v>
      </c>
      <c r="V9968" s="233" t="str">
        <f t="shared" si="315"/>
        <v>0414</v>
      </c>
      <c r="W9968" s="4">
        <f t="shared" si="316"/>
        <v>2018</v>
      </c>
    </row>
    <row r="9969" spans="19:23" x14ac:dyDescent="0.2">
      <c r="S9969" s="28" t="s">
        <v>189</v>
      </c>
      <c r="T9969" s="5">
        <v>2018</v>
      </c>
      <c r="U9969" s="233">
        <v>43205</v>
      </c>
      <c r="V9969" s="233" t="str">
        <f t="shared" si="315"/>
        <v>0415</v>
      </c>
      <c r="W9969" s="4">
        <f t="shared" si="316"/>
        <v>2018</v>
      </c>
    </row>
    <row r="9970" spans="19:23" x14ac:dyDescent="0.2">
      <c r="S9970" s="28" t="s">
        <v>190</v>
      </c>
      <c r="T9970" s="5">
        <v>2018</v>
      </c>
      <c r="U9970" s="233">
        <v>43206</v>
      </c>
      <c r="V9970" s="233" t="str">
        <f t="shared" si="315"/>
        <v>0416</v>
      </c>
      <c r="W9970" s="4">
        <f t="shared" si="316"/>
        <v>2018</v>
      </c>
    </row>
    <row r="9971" spans="19:23" x14ac:dyDescent="0.2">
      <c r="S9971" s="28" t="s">
        <v>191</v>
      </c>
      <c r="T9971" s="5">
        <v>2018</v>
      </c>
      <c r="U9971" s="233">
        <v>43207</v>
      </c>
      <c r="V9971" s="233" t="str">
        <f t="shared" si="315"/>
        <v>0417</v>
      </c>
      <c r="W9971" s="4">
        <f t="shared" si="316"/>
        <v>2018</v>
      </c>
    </row>
    <row r="9972" spans="19:23" x14ac:dyDescent="0.2">
      <c r="S9972" s="28" t="s">
        <v>192</v>
      </c>
      <c r="T9972" s="5">
        <v>2018</v>
      </c>
      <c r="U9972" s="233">
        <v>43208</v>
      </c>
      <c r="V9972" s="233" t="str">
        <f t="shared" si="315"/>
        <v>0418</v>
      </c>
      <c r="W9972" s="4">
        <f t="shared" si="316"/>
        <v>2018</v>
      </c>
    </row>
    <row r="9973" spans="19:23" x14ac:dyDescent="0.2">
      <c r="S9973" s="28" t="s">
        <v>193</v>
      </c>
      <c r="T9973" s="5">
        <v>2018</v>
      </c>
      <c r="U9973" s="233">
        <v>43209</v>
      </c>
      <c r="V9973" s="233" t="str">
        <f t="shared" si="315"/>
        <v>0419</v>
      </c>
      <c r="W9973" s="4">
        <f t="shared" si="316"/>
        <v>2018</v>
      </c>
    </row>
    <row r="9974" spans="19:23" x14ac:dyDescent="0.2">
      <c r="S9974" s="28" t="s">
        <v>194</v>
      </c>
      <c r="T9974" s="5">
        <v>2018</v>
      </c>
      <c r="U9974" s="233">
        <v>43210</v>
      </c>
      <c r="V9974" s="233" t="str">
        <f t="shared" si="315"/>
        <v>0420</v>
      </c>
      <c r="W9974" s="4">
        <f t="shared" si="316"/>
        <v>2018</v>
      </c>
    </row>
    <row r="9975" spans="19:23" x14ac:dyDescent="0.2">
      <c r="S9975" s="28" t="s">
        <v>195</v>
      </c>
      <c r="T9975" s="5">
        <v>2018</v>
      </c>
      <c r="U9975" s="233">
        <v>43211</v>
      </c>
      <c r="V9975" s="233" t="str">
        <f t="shared" si="315"/>
        <v>0421</v>
      </c>
      <c r="W9975" s="4">
        <f t="shared" si="316"/>
        <v>2018</v>
      </c>
    </row>
    <row r="9976" spans="19:23" x14ac:dyDescent="0.2">
      <c r="S9976" s="28" t="s">
        <v>196</v>
      </c>
      <c r="T9976" s="5">
        <v>2018</v>
      </c>
      <c r="U9976" s="233">
        <v>43212</v>
      </c>
      <c r="V9976" s="233" t="str">
        <f t="shared" si="315"/>
        <v>0422</v>
      </c>
      <c r="W9976" s="4">
        <f t="shared" si="316"/>
        <v>2018</v>
      </c>
    </row>
    <row r="9977" spans="19:23" x14ac:dyDescent="0.2">
      <c r="S9977" s="28" t="s">
        <v>197</v>
      </c>
      <c r="T9977" s="5">
        <v>2018</v>
      </c>
      <c r="U9977" s="233">
        <v>43213</v>
      </c>
      <c r="V9977" s="233" t="str">
        <f t="shared" si="315"/>
        <v>0423</v>
      </c>
      <c r="W9977" s="4">
        <f t="shared" si="316"/>
        <v>2018</v>
      </c>
    </row>
    <row r="9978" spans="19:23" x14ac:dyDescent="0.2">
      <c r="S9978" s="28" t="s">
        <v>198</v>
      </c>
      <c r="T9978" s="5">
        <v>2018</v>
      </c>
      <c r="U9978" s="233">
        <v>43214</v>
      </c>
      <c r="V9978" s="233" t="str">
        <f t="shared" si="315"/>
        <v>0424</v>
      </c>
      <c r="W9978" s="4">
        <f t="shared" si="316"/>
        <v>2018</v>
      </c>
    </row>
    <row r="9979" spans="19:23" x14ac:dyDescent="0.2">
      <c r="S9979" s="28" t="s">
        <v>199</v>
      </c>
      <c r="T9979" s="5">
        <v>2018</v>
      </c>
      <c r="U9979" s="233">
        <v>43215</v>
      </c>
      <c r="V9979" s="233" t="str">
        <f t="shared" si="315"/>
        <v>0425</v>
      </c>
      <c r="W9979" s="4">
        <f t="shared" si="316"/>
        <v>2018</v>
      </c>
    </row>
    <row r="9980" spans="19:23" x14ac:dyDescent="0.2">
      <c r="S9980" s="28" t="s">
        <v>200</v>
      </c>
      <c r="T9980" s="5">
        <v>2018</v>
      </c>
      <c r="U9980" s="233">
        <v>43216</v>
      </c>
      <c r="V9980" s="233" t="str">
        <f t="shared" si="315"/>
        <v>0426</v>
      </c>
      <c r="W9980" s="4">
        <f t="shared" si="316"/>
        <v>2018</v>
      </c>
    </row>
    <row r="9981" spans="19:23" x14ac:dyDescent="0.2">
      <c r="S9981" s="28" t="s">
        <v>201</v>
      </c>
      <c r="T9981" s="5">
        <v>2018</v>
      </c>
      <c r="U9981" s="233">
        <v>43217</v>
      </c>
      <c r="V9981" s="233" t="str">
        <f t="shared" si="315"/>
        <v>0427</v>
      </c>
      <c r="W9981" s="4">
        <f t="shared" si="316"/>
        <v>2018</v>
      </c>
    </row>
    <row r="9982" spans="19:23" x14ac:dyDescent="0.2">
      <c r="S9982" s="28" t="s">
        <v>202</v>
      </c>
      <c r="T9982" s="5">
        <v>2018</v>
      </c>
      <c r="U9982" s="233">
        <v>43218</v>
      </c>
      <c r="V9982" s="233" t="str">
        <f t="shared" si="315"/>
        <v>0428</v>
      </c>
      <c r="W9982" s="4">
        <f t="shared" si="316"/>
        <v>2018</v>
      </c>
    </row>
    <row r="9983" spans="19:23" x14ac:dyDescent="0.2">
      <c r="S9983" s="28" t="s">
        <v>203</v>
      </c>
      <c r="T9983" s="5">
        <v>2018</v>
      </c>
      <c r="U9983" s="233">
        <v>43219</v>
      </c>
      <c r="V9983" s="233" t="str">
        <f t="shared" si="315"/>
        <v>0429</v>
      </c>
      <c r="W9983" s="4">
        <f t="shared" si="316"/>
        <v>2018</v>
      </c>
    </row>
    <row r="9984" spans="19:23" x14ac:dyDescent="0.2">
      <c r="S9984" s="28" t="s">
        <v>204</v>
      </c>
      <c r="T9984" s="5">
        <v>2018</v>
      </c>
      <c r="U9984" s="233">
        <v>43220</v>
      </c>
      <c r="V9984" s="233" t="str">
        <f t="shared" si="315"/>
        <v>0430</v>
      </c>
      <c r="W9984" s="4">
        <f t="shared" si="316"/>
        <v>2018</v>
      </c>
    </row>
    <row r="9985" spans="19:23" x14ac:dyDescent="0.2">
      <c r="S9985" s="28" t="s">
        <v>205</v>
      </c>
      <c r="T9985" s="5">
        <v>2018</v>
      </c>
      <c r="U9985" s="233">
        <v>43221</v>
      </c>
      <c r="V9985" s="233" t="str">
        <f t="shared" si="315"/>
        <v>0501</v>
      </c>
      <c r="W9985" s="4">
        <f t="shared" si="316"/>
        <v>2018</v>
      </c>
    </row>
    <row r="9986" spans="19:23" x14ac:dyDescent="0.2">
      <c r="S9986" s="28" t="s">
        <v>206</v>
      </c>
      <c r="T9986" s="5">
        <v>2018</v>
      </c>
      <c r="U9986" s="233">
        <v>43222</v>
      </c>
      <c r="V9986" s="233" t="str">
        <f t="shared" si="315"/>
        <v>0502</v>
      </c>
      <c r="W9986" s="4">
        <f t="shared" si="316"/>
        <v>2018</v>
      </c>
    </row>
    <row r="9987" spans="19:23" x14ac:dyDescent="0.2">
      <c r="S9987" s="28" t="s">
        <v>207</v>
      </c>
      <c r="T9987" s="5">
        <v>2018</v>
      </c>
      <c r="U9987" s="233">
        <v>43223</v>
      </c>
      <c r="V9987" s="233" t="str">
        <f t="shared" si="315"/>
        <v>0503</v>
      </c>
      <c r="W9987" s="4">
        <f t="shared" si="316"/>
        <v>2018</v>
      </c>
    </row>
    <row r="9988" spans="19:23" x14ac:dyDescent="0.2">
      <c r="S9988" s="28" t="s">
        <v>208</v>
      </c>
      <c r="T9988" s="5">
        <v>2018</v>
      </c>
      <c r="U9988" s="233">
        <v>43224</v>
      </c>
      <c r="V9988" s="233" t="str">
        <f t="shared" ref="V9988:V10051" si="317">TEXT(MONTH(U9988),"00") &amp;TEXT(DAY(U9988),"00")</f>
        <v>0504</v>
      </c>
      <c r="W9988" s="4">
        <f t="shared" ref="W9988:W10051" si="318">YEAR(U9988)</f>
        <v>2018</v>
      </c>
    </row>
    <row r="9989" spans="19:23" x14ac:dyDescent="0.2">
      <c r="S9989" s="28" t="s">
        <v>209</v>
      </c>
      <c r="T9989" s="5">
        <v>2018</v>
      </c>
      <c r="U9989" s="233">
        <v>43225</v>
      </c>
      <c r="V9989" s="233" t="str">
        <f t="shared" si="317"/>
        <v>0505</v>
      </c>
      <c r="W9989" s="4">
        <f t="shared" si="318"/>
        <v>2018</v>
      </c>
    </row>
    <row r="9990" spans="19:23" x14ac:dyDescent="0.2">
      <c r="S9990" s="28" t="s">
        <v>210</v>
      </c>
      <c r="T9990" s="5">
        <v>2018</v>
      </c>
      <c r="U9990" s="233">
        <v>43226</v>
      </c>
      <c r="V9990" s="233" t="str">
        <f t="shared" si="317"/>
        <v>0506</v>
      </c>
      <c r="W9990" s="4">
        <f t="shared" si="318"/>
        <v>2018</v>
      </c>
    </row>
    <row r="9991" spans="19:23" x14ac:dyDescent="0.2">
      <c r="S9991" s="28" t="s">
        <v>211</v>
      </c>
      <c r="T9991" s="5">
        <v>2018</v>
      </c>
      <c r="U9991" s="233">
        <v>43227</v>
      </c>
      <c r="V9991" s="233" t="str">
        <f t="shared" si="317"/>
        <v>0507</v>
      </c>
      <c r="W9991" s="4">
        <f t="shared" si="318"/>
        <v>2018</v>
      </c>
    </row>
    <row r="9992" spans="19:23" x14ac:dyDescent="0.2">
      <c r="S9992" s="28" t="s">
        <v>212</v>
      </c>
      <c r="T9992" s="5">
        <v>2018</v>
      </c>
      <c r="U9992" s="233">
        <v>43228</v>
      </c>
      <c r="V9992" s="233" t="str">
        <f t="shared" si="317"/>
        <v>0508</v>
      </c>
      <c r="W9992" s="4">
        <f t="shared" si="318"/>
        <v>2018</v>
      </c>
    </row>
    <row r="9993" spans="19:23" x14ac:dyDescent="0.2">
      <c r="S9993" s="28" t="s">
        <v>213</v>
      </c>
      <c r="T9993" s="5">
        <v>2018</v>
      </c>
      <c r="U9993" s="233">
        <v>43229</v>
      </c>
      <c r="V9993" s="233" t="str">
        <f t="shared" si="317"/>
        <v>0509</v>
      </c>
      <c r="W9993" s="4">
        <f t="shared" si="318"/>
        <v>2018</v>
      </c>
    </row>
    <row r="9994" spans="19:23" x14ac:dyDescent="0.2">
      <c r="S9994" s="28" t="s">
        <v>214</v>
      </c>
      <c r="T9994" s="5">
        <v>2018</v>
      </c>
      <c r="U9994" s="233">
        <v>43230</v>
      </c>
      <c r="V9994" s="233" t="str">
        <f t="shared" si="317"/>
        <v>0510</v>
      </c>
      <c r="W9994" s="4">
        <f t="shared" si="318"/>
        <v>2018</v>
      </c>
    </row>
    <row r="9995" spans="19:23" x14ac:dyDescent="0.2">
      <c r="S9995" s="28" t="s">
        <v>215</v>
      </c>
      <c r="T9995" s="5">
        <v>2018</v>
      </c>
      <c r="U9995" s="233">
        <v>43231</v>
      </c>
      <c r="V9995" s="233" t="str">
        <f t="shared" si="317"/>
        <v>0511</v>
      </c>
      <c r="W9995" s="4">
        <f t="shared" si="318"/>
        <v>2018</v>
      </c>
    </row>
    <row r="9996" spans="19:23" x14ac:dyDescent="0.2">
      <c r="S9996" s="28" t="s">
        <v>216</v>
      </c>
      <c r="T9996" s="5">
        <v>2018</v>
      </c>
      <c r="U9996" s="233">
        <v>43232</v>
      </c>
      <c r="V9996" s="233" t="str">
        <f t="shared" si="317"/>
        <v>0512</v>
      </c>
      <c r="W9996" s="4">
        <f t="shared" si="318"/>
        <v>2018</v>
      </c>
    </row>
    <row r="9997" spans="19:23" x14ac:dyDescent="0.2">
      <c r="S9997" s="28" t="s">
        <v>217</v>
      </c>
      <c r="T9997" s="5">
        <v>2018</v>
      </c>
      <c r="U9997" s="233">
        <v>43233</v>
      </c>
      <c r="V9997" s="233" t="str">
        <f t="shared" si="317"/>
        <v>0513</v>
      </c>
      <c r="W9997" s="4">
        <f t="shared" si="318"/>
        <v>2018</v>
      </c>
    </row>
    <row r="9998" spans="19:23" x14ac:dyDescent="0.2">
      <c r="S9998" s="28" t="s">
        <v>218</v>
      </c>
      <c r="T9998" s="5">
        <v>2018</v>
      </c>
      <c r="U9998" s="233">
        <v>43234</v>
      </c>
      <c r="V9998" s="233" t="str">
        <f t="shared" si="317"/>
        <v>0514</v>
      </c>
      <c r="W9998" s="4">
        <f t="shared" si="318"/>
        <v>2018</v>
      </c>
    </row>
    <row r="9999" spans="19:23" x14ac:dyDescent="0.2">
      <c r="S9999" s="28" t="s">
        <v>219</v>
      </c>
      <c r="T9999" s="5">
        <v>2018</v>
      </c>
      <c r="U9999" s="233">
        <v>43235</v>
      </c>
      <c r="V9999" s="233" t="str">
        <f t="shared" si="317"/>
        <v>0515</v>
      </c>
      <c r="W9999" s="4">
        <f t="shared" si="318"/>
        <v>2018</v>
      </c>
    </row>
    <row r="10000" spans="19:23" x14ac:dyDescent="0.2">
      <c r="S10000" s="28" t="s">
        <v>220</v>
      </c>
      <c r="T10000" s="5">
        <v>2018</v>
      </c>
      <c r="U10000" s="233">
        <v>43236</v>
      </c>
      <c r="V10000" s="233" t="str">
        <f t="shared" si="317"/>
        <v>0516</v>
      </c>
      <c r="W10000" s="4">
        <f t="shared" si="318"/>
        <v>2018</v>
      </c>
    </row>
    <row r="10001" spans="19:23" x14ac:dyDescent="0.2">
      <c r="S10001" s="28" t="s">
        <v>221</v>
      </c>
      <c r="T10001" s="5">
        <v>2018</v>
      </c>
      <c r="U10001" s="233">
        <v>43237</v>
      </c>
      <c r="V10001" s="233" t="str">
        <f t="shared" si="317"/>
        <v>0517</v>
      </c>
      <c r="W10001" s="4">
        <f t="shared" si="318"/>
        <v>2018</v>
      </c>
    </row>
    <row r="10002" spans="19:23" x14ac:dyDescent="0.2">
      <c r="S10002" s="28" t="s">
        <v>222</v>
      </c>
      <c r="T10002" s="5">
        <v>2018</v>
      </c>
      <c r="U10002" s="233">
        <v>43238</v>
      </c>
      <c r="V10002" s="233" t="str">
        <f t="shared" si="317"/>
        <v>0518</v>
      </c>
      <c r="W10002" s="4">
        <f t="shared" si="318"/>
        <v>2018</v>
      </c>
    </row>
    <row r="10003" spans="19:23" x14ac:dyDescent="0.2">
      <c r="S10003" s="28" t="s">
        <v>223</v>
      </c>
      <c r="T10003" s="5">
        <v>2018</v>
      </c>
      <c r="U10003" s="233">
        <v>43239</v>
      </c>
      <c r="V10003" s="233" t="str">
        <f t="shared" si="317"/>
        <v>0519</v>
      </c>
      <c r="W10003" s="4">
        <f t="shared" si="318"/>
        <v>2018</v>
      </c>
    </row>
    <row r="10004" spans="19:23" x14ac:dyDescent="0.2">
      <c r="S10004" s="28" t="s">
        <v>224</v>
      </c>
      <c r="T10004" s="5">
        <v>2018</v>
      </c>
      <c r="U10004" s="233">
        <v>43240</v>
      </c>
      <c r="V10004" s="233" t="str">
        <f t="shared" si="317"/>
        <v>0520</v>
      </c>
      <c r="W10004" s="4">
        <f t="shared" si="318"/>
        <v>2018</v>
      </c>
    </row>
    <row r="10005" spans="19:23" x14ac:dyDescent="0.2">
      <c r="S10005" s="28" t="s">
        <v>225</v>
      </c>
      <c r="T10005" s="5">
        <v>2018</v>
      </c>
      <c r="U10005" s="233">
        <v>43241</v>
      </c>
      <c r="V10005" s="233" t="str">
        <f t="shared" si="317"/>
        <v>0521</v>
      </c>
      <c r="W10005" s="4">
        <f t="shared" si="318"/>
        <v>2018</v>
      </c>
    </row>
    <row r="10006" spans="19:23" x14ac:dyDescent="0.2">
      <c r="S10006" s="28" t="s">
        <v>226</v>
      </c>
      <c r="T10006" s="5">
        <v>2018</v>
      </c>
      <c r="U10006" s="233">
        <v>43242</v>
      </c>
      <c r="V10006" s="233" t="str">
        <f t="shared" si="317"/>
        <v>0522</v>
      </c>
      <c r="W10006" s="4">
        <f t="shared" si="318"/>
        <v>2018</v>
      </c>
    </row>
    <row r="10007" spans="19:23" x14ac:dyDescent="0.2">
      <c r="S10007" s="28" t="s">
        <v>227</v>
      </c>
      <c r="T10007" s="5">
        <v>2018</v>
      </c>
      <c r="U10007" s="233">
        <v>43243</v>
      </c>
      <c r="V10007" s="233" t="str">
        <f t="shared" si="317"/>
        <v>0523</v>
      </c>
      <c r="W10007" s="4">
        <f t="shared" si="318"/>
        <v>2018</v>
      </c>
    </row>
    <row r="10008" spans="19:23" x14ac:dyDescent="0.2">
      <c r="S10008" s="28" t="s">
        <v>228</v>
      </c>
      <c r="T10008" s="5">
        <v>2018</v>
      </c>
      <c r="U10008" s="233">
        <v>43244</v>
      </c>
      <c r="V10008" s="233" t="str">
        <f t="shared" si="317"/>
        <v>0524</v>
      </c>
      <c r="W10008" s="4">
        <f t="shared" si="318"/>
        <v>2018</v>
      </c>
    </row>
    <row r="10009" spans="19:23" x14ac:dyDescent="0.2">
      <c r="S10009" s="28" t="s">
        <v>229</v>
      </c>
      <c r="T10009" s="5">
        <v>2018</v>
      </c>
      <c r="U10009" s="233">
        <v>43245</v>
      </c>
      <c r="V10009" s="233" t="str">
        <f t="shared" si="317"/>
        <v>0525</v>
      </c>
      <c r="W10009" s="4">
        <f t="shared" si="318"/>
        <v>2018</v>
      </c>
    </row>
    <row r="10010" spans="19:23" x14ac:dyDescent="0.2">
      <c r="S10010" s="28" t="s">
        <v>230</v>
      </c>
      <c r="T10010" s="5">
        <v>2018</v>
      </c>
      <c r="U10010" s="233">
        <v>43246</v>
      </c>
      <c r="V10010" s="233" t="str">
        <f t="shared" si="317"/>
        <v>0526</v>
      </c>
      <c r="W10010" s="4">
        <f t="shared" si="318"/>
        <v>2018</v>
      </c>
    </row>
    <row r="10011" spans="19:23" x14ac:dyDescent="0.2">
      <c r="S10011" s="28" t="s">
        <v>231</v>
      </c>
      <c r="T10011" s="5">
        <v>2018</v>
      </c>
      <c r="U10011" s="233">
        <v>43247</v>
      </c>
      <c r="V10011" s="233" t="str">
        <f t="shared" si="317"/>
        <v>0527</v>
      </c>
      <c r="W10011" s="4">
        <f t="shared" si="318"/>
        <v>2018</v>
      </c>
    </row>
    <row r="10012" spans="19:23" x14ac:dyDescent="0.2">
      <c r="S10012" s="28" t="s">
        <v>232</v>
      </c>
      <c r="T10012" s="5">
        <v>2018</v>
      </c>
      <c r="U10012" s="233">
        <v>43248</v>
      </c>
      <c r="V10012" s="233" t="str">
        <f t="shared" si="317"/>
        <v>0528</v>
      </c>
      <c r="W10012" s="4">
        <f t="shared" si="318"/>
        <v>2018</v>
      </c>
    </row>
    <row r="10013" spans="19:23" x14ac:dyDescent="0.2">
      <c r="S10013" s="28" t="s">
        <v>233</v>
      </c>
      <c r="T10013" s="5">
        <v>2018</v>
      </c>
      <c r="U10013" s="233">
        <v>43249</v>
      </c>
      <c r="V10013" s="233" t="str">
        <f t="shared" si="317"/>
        <v>0529</v>
      </c>
      <c r="W10013" s="4">
        <f t="shared" si="318"/>
        <v>2018</v>
      </c>
    </row>
    <row r="10014" spans="19:23" x14ac:dyDescent="0.2">
      <c r="S10014" s="28" t="s">
        <v>234</v>
      </c>
      <c r="T10014" s="5">
        <v>2018</v>
      </c>
      <c r="U10014" s="233">
        <v>43250</v>
      </c>
      <c r="V10014" s="233" t="str">
        <f t="shared" si="317"/>
        <v>0530</v>
      </c>
      <c r="W10014" s="4">
        <f t="shared" si="318"/>
        <v>2018</v>
      </c>
    </row>
    <row r="10015" spans="19:23" x14ac:dyDescent="0.2">
      <c r="S10015" s="28" t="s">
        <v>235</v>
      </c>
      <c r="T10015" s="5">
        <v>2018</v>
      </c>
      <c r="U10015" s="233">
        <v>43251</v>
      </c>
      <c r="V10015" s="233" t="str">
        <f t="shared" si="317"/>
        <v>0531</v>
      </c>
      <c r="W10015" s="4">
        <f t="shared" si="318"/>
        <v>2018</v>
      </c>
    </row>
    <row r="10016" spans="19:23" x14ac:dyDescent="0.2">
      <c r="S10016" s="28" t="s">
        <v>236</v>
      </c>
      <c r="T10016" s="5">
        <v>2018</v>
      </c>
      <c r="U10016" s="233">
        <v>43252</v>
      </c>
      <c r="V10016" s="233" t="str">
        <f t="shared" si="317"/>
        <v>0601</v>
      </c>
      <c r="W10016" s="4">
        <f t="shared" si="318"/>
        <v>2018</v>
      </c>
    </row>
    <row r="10017" spans="19:23" x14ac:dyDescent="0.2">
      <c r="S10017" s="28" t="s">
        <v>237</v>
      </c>
      <c r="T10017" s="5">
        <v>2018</v>
      </c>
      <c r="U10017" s="233">
        <v>43253</v>
      </c>
      <c r="V10017" s="233" t="str">
        <f t="shared" si="317"/>
        <v>0602</v>
      </c>
      <c r="W10017" s="4">
        <f t="shared" si="318"/>
        <v>2018</v>
      </c>
    </row>
    <row r="10018" spans="19:23" x14ac:dyDescent="0.2">
      <c r="S10018" s="28" t="s">
        <v>238</v>
      </c>
      <c r="T10018" s="5">
        <v>2018</v>
      </c>
      <c r="U10018" s="233">
        <v>43254</v>
      </c>
      <c r="V10018" s="233" t="str">
        <f t="shared" si="317"/>
        <v>0603</v>
      </c>
      <c r="W10018" s="4">
        <f t="shared" si="318"/>
        <v>2018</v>
      </c>
    </row>
    <row r="10019" spans="19:23" x14ac:dyDescent="0.2">
      <c r="S10019" s="28" t="s">
        <v>239</v>
      </c>
      <c r="T10019" s="5">
        <v>2018</v>
      </c>
      <c r="U10019" s="233">
        <v>43255</v>
      </c>
      <c r="V10019" s="233" t="str">
        <f t="shared" si="317"/>
        <v>0604</v>
      </c>
      <c r="W10019" s="4">
        <f t="shared" si="318"/>
        <v>2018</v>
      </c>
    </row>
    <row r="10020" spans="19:23" x14ac:dyDescent="0.2">
      <c r="S10020" s="28" t="s">
        <v>240</v>
      </c>
      <c r="T10020" s="5">
        <v>2018</v>
      </c>
      <c r="U10020" s="233">
        <v>43256</v>
      </c>
      <c r="V10020" s="233" t="str">
        <f t="shared" si="317"/>
        <v>0605</v>
      </c>
      <c r="W10020" s="4">
        <f t="shared" si="318"/>
        <v>2018</v>
      </c>
    </row>
    <row r="10021" spans="19:23" x14ac:dyDescent="0.2">
      <c r="S10021" s="28" t="s">
        <v>241</v>
      </c>
      <c r="T10021" s="5">
        <v>2018</v>
      </c>
      <c r="U10021" s="233">
        <v>43257</v>
      </c>
      <c r="V10021" s="233" t="str">
        <f t="shared" si="317"/>
        <v>0606</v>
      </c>
      <c r="W10021" s="4">
        <f t="shared" si="318"/>
        <v>2018</v>
      </c>
    </row>
    <row r="10022" spans="19:23" x14ac:dyDescent="0.2">
      <c r="S10022" s="28" t="s">
        <v>242</v>
      </c>
      <c r="T10022" s="5">
        <v>2018</v>
      </c>
      <c r="U10022" s="233">
        <v>43258</v>
      </c>
      <c r="V10022" s="233" t="str">
        <f t="shared" si="317"/>
        <v>0607</v>
      </c>
      <c r="W10022" s="4">
        <f t="shared" si="318"/>
        <v>2018</v>
      </c>
    </row>
    <row r="10023" spans="19:23" x14ac:dyDescent="0.2">
      <c r="S10023" s="28" t="s">
        <v>243</v>
      </c>
      <c r="T10023" s="5">
        <v>2018</v>
      </c>
      <c r="U10023" s="233">
        <v>43259</v>
      </c>
      <c r="V10023" s="233" t="str">
        <f t="shared" si="317"/>
        <v>0608</v>
      </c>
      <c r="W10023" s="4">
        <f t="shared" si="318"/>
        <v>2018</v>
      </c>
    </row>
    <row r="10024" spans="19:23" x14ac:dyDescent="0.2">
      <c r="S10024" s="28" t="s">
        <v>244</v>
      </c>
      <c r="T10024" s="5">
        <v>2018</v>
      </c>
      <c r="U10024" s="233">
        <v>43260</v>
      </c>
      <c r="V10024" s="233" t="str">
        <f t="shared" si="317"/>
        <v>0609</v>
      </c>
      <c r="W10024" s="4">
        <f t="shared" si="318"/>
        <v>2018</v>
      </c>
    </row>
    <row r="10025" spans="19:23" x14ac:dyDescent="0.2">
      <c r="S10025" s="28" t="s">
        <v>245</v>
      </c>
      <c r="T10025" s="5">
        <v>2018</v>
      </c>
      <c r="U10025" s="233">
        <v>43261</v>
      </c>
      <c r="V10025" s="233" t="str">
        <f t="shared" si="317"/>
        <v>0610</v>
      </c>
      <c r="W10025" s="4">
        <f t="shared" si="318"/>
        <v>2018</v>
      </c>
    </row>
    <row r="10026" spans="19:23" x14ac:dyDescent="0.2">
      <c r="S10026" s="28" t="s">
        <v>246</v>
      </c>
      <c r="T10026" s="5">
        <v>2018</v>
      </c>
      <c r="U10026" s="233">
        <v>43262</v>
      </c>
      <c r="V10026" s="233" t="str">
        <f t="shared" si="317"/>
        <v>0611</v>
      </c>
      <c r="W10026" s="4">
        <f t="shared" si="318"/>
        <v>2018</v>
      </c>
    </row>
    <row r="10027" spans="19:23" x14ac:dyDescent="0.2">
      <c r="S10027" s="28" t="s">
        <v>247</v>
      </c>
      <c r="T10027" s="5">
        <v>2018</v>
      </c>
      <c r="U10027" s="233">
        <v>43263</v>
      </c>
      <c r="V10027" s="233" t="str">
        <f t="shared" si="317"/>
        <v>0612</v>
      </c>
      <c r="W10027" s="4">
        <f t="shared" si="318"/>
        <v>2018</v>
      </c>
    </row>
    <row r="10028" spans="19:23" x14ac:dyDescent="0.2">
      <c r="S10028" s="28" t="s">
        <v>248</v>
      </c>
      <c r="T10028" s="5">
        <v>2018</v>
      </c>
      <c r="U10028" s="233">
        <v>43264</v>
      </c>
      <c r="V10028" s="233" t="str">
        <f t="shared" si="317"/>
        <v>0613</v>
      </c>
      <c r="W10028" s="4">
        <f t="shared" si="318"/>
        <v>2018</v>
      </c>
    </row>
    <row r="10029" spans="19:23" x14ac:dyDescent="0.2">
      <c r="S10029" s="28" t="s">
        <v>249</v>
      </c>
      <c r="T10029" s="5">
        <v>2018</v>
      </c>
      <c r="U10029" s="233">
        <v>43265</v>
      </c>
      <c r="V10029" s="233" t="str">
        <f t="shared" si="317"/>
        <v>0614</v>
      </c>
      <c r="W10029" s="4">
        <f t="shared" si="318"/>
        <v>2018</v>
      </c>
    </row>
    <row r="10030" spans="19:23" x14ac:dyDescent="0.2">
      <c r="S10030" s="28" t="s">
        <v>250</v>
      </c>
      <c r="T10030" s="5">
        <v>2018</v>
      </c>
      <c r="U10030" s="233">
        <v>43266</v>
      </c>
      <c r="V10030" s="233" t="str">
        <f t="shared" si="317"/>
        <v>0615</v>
      </c>
      <c r="W10030" s="4">
        <f t="shared" si="318"/>
        <v>2018</v>
      </c>
    </row>
    <row r="10031" spans="19:23" x14ac:dyDescent="0.2">
      <c r="S10031" s="28" t="s">
        <v>251</v>
      </c>
      <c r="T10031" s="5">
        <v>2018</v>
      </c>
      <c r="U10031" s="233">
        <v>43267</v>
      </c>
      <c r="V10031" s="233" t="str">
        <f t="shared" si="317"/>
        <v>0616</v>
      </c>
      <c r="W10031" s="4">
        <f t="shared" si="318"/>
        <v>2018</v>
      </c>
    </row>
    <row r="10032" spans="19:23" x14ac:dyDescent="0.2">
      <c r="S10032" s="28" t="s">
        <v>252</v>
      </c>
      <c r="T10032" s="5">
        <v>2018</v>
      </c>
      <c r="U10032" s="233">
        <v>43268</v>
      </c>
      <c r="V10032" s="233" t="str">
        <f t="shared" si="317"/>
        <v>0617</v>
      </c>
      <c r="W10032" s="4">
        <f t="shared" si="318"/>
        <v>2018</v>
      </c>
    </row>
    <row r="10033" spans="19:23" x14ac:dyDescent="0.2">
      <c r="S10033" s="28" t="s">
        <v>253</v>
      </c>
      <c r="T10033" s="5">
        <v>2018</v>
      </c>
      <c r="U10033" s="233">
        <v>43269</v>
      </c>
      <c r="V10033" s="233" t="str">
        <f t="shared" si="317"/>
        <v>0618</v>
      </c>
      <c r="W10033" s="4">
        <f t="shared" si="318"/>
        <v>2018</v>
      </c>
    </row>
    <row r="10034" spans="19:23" x14ac:dyDescent="0.2">
      <c r="S10034" s="28" t="s">
        <v>254</v>
      </c>
      <c r="T10034" s="5">
        <v>2018</v>
      </c>
      <c r="U10034" s="233">
        <v>43270</v>
      </c>
      <c r="V10034" s="233" t="str">
        <f t="shared" si="317"/>
        <v>0619</v>
      </c>
      <c r="W10034" s="4">
        <f t="shared" si="318"/>
        <v>2018</v>
      </c>
    </row>
    <row r="10035" spans="19:23" x14ac:dyDescent="0.2">
      <c r="S10035" s="28" t="s">
        <v>255</v>
      </c>
      <c r="T10035" s="5">
        <v>2018</v>
      </c>
      <c r="U10035" s="233">
        <v>43271</v>
      </c>
      <c r="V10035" s="233" t="str">
        <f t="shared" si="317"/>
        <v>0620</v>
      </c>
      <c r="W10035" s="4">
        <f t="shared" si="318"/>
        <v>2018</v>
      </c>
    </row>
    <row r="10036" spans="19:23" x14ac:dyDescent="0.2">
      <c r="S10036" s="28" t="s">
        <v>256</v>
      </c>
      <c r="T10036" s="5">
        <v>2018</v>
      </c>
      <c r="U10036" s="233">
        <v>43272</v>
      </c>
      <c r="V10036" s="233" t="str">
        <f t="shared" si="317"/>
        <v>0621</v>
      </c>
      <c r="W10036" s="4">
        <f t="shared" si="318"/>
        <v>2018</v>
      </c>
    </row>
    <row r="10037" spans="19:23" x14ac:dyDescent="0.2">
      <c r="S10037" s="28" t="s">
        <v>257</v>
      </c>
      <c r="T10037" s="5">
        <v>2018</v>
      </c>
      <c r="U10037" s="233">
        <v>43273</v>
      </c>
      <c r="V10037" s="233" t="str">
        <f t="shared" si="317"/>
        <v>0622</v>
      </c>
      <c r="W10037" s="4">
        <f t="shared" si="318"/>
        <v>2018</v>
      </c>
    </row>
    <row r="10038" spans="19:23" x14ac:dyDescent="0.2">
      <c r="S10038" s="28" t="s">
        <v>258</v>
      </c>
      <c r="T10038" s="5">
        <v>2018</v>
      </c>
      <c r="U10038" s="233">
        <v>43274</v>
      </c>
      <c r="V10038" s="233" t="str">
        <f t="shared" si="317"/>
        <v>0623</v>
      </c>
      <c r="W10038" s="4">
        <f t="shared" si="318"/>
        <v>2018</v>
      </c>
    </row>
    <row r="10039" spans="19:23" x14ac:dyDescent="0.2">
      <c r="S10039" s="28" t="s">
        <v>259</v>
      </c>
      <c r="T10039" s="5">
        <v>2018</v>
      </c>
      <c r="U10039" s="233">
        <v>43275</v>
      </c>
      <c r="V10039" s="233" t="str">
        <f t="shared" si="317"/>
        <v>0624</v>
      </c>
      <c r="W10039" s="4">
        <f t="shared" si="318"/>
        <v>2018</v>
      </c>
    </row>
    <row r="10040" spans="19:23" x14ac:dyDescent="0.2">
      <c r="S10040" s="28" t="s">
        <v>260</v>
      </c>
      <c r="T10040" s="5">
        <v>2018</v>
      </c>
      <c r="U10040" s="233">
        <v>43276</v>
      </c>
      <c r="V10040" s="233" t="str">
        <f t="shared" si="317"/>
        <v>0625</v>
      </c>
      <c r="W10040" s="4">
        <f t="shared" si="318"/>
        <v>2018</v>
      </c>
    </row>
    <row r="10041" spans="19:23" x14ac:dyDescent="0.2">
      <c r="S10041" s="28" t="s">
        <v>261</v>
      </c>
      <c r="T10041" s="5">
        <v>2018</v>
      </c>
      <c r="U10041" s="233">
        <v>43277</v>
      </c>
      <c r="V10041" s="233" t="str">
        <f t="shared" si="317"/>
        <v>0626</v>
      </c>
      <c r="W10041" s="4">
        <f t="shared" si="318"/>
        <v>2018</v>
      </c>
    </row>
    <row r="10042" spans="19:23" x14ac:dyDescent="0.2">
      <c r="S10042" s="28" t="s">
        <v>262</v>
      </c>
      <c r="T10042" s="5">
        <v>2018</v>
      </c>
      <c r="U10042" s="233">
        <v>43278</v>
      </c>
      <c r="V10042" s="233" t="str">
        <f t="shared" si="317"/>
        <v>0627</v>
      </c>
      <c r="W10042" s="4">
        <f t="shared" si="318"/>
        <v>2018</v>
      </c>
    </row>
    <row r="10043" spans="19:23" x14ac:dyDescent="0.2">
      <c r="S10043" s="28" t="s">
        <v>263</v>
      </c>
      <c r="T10043" s="5">
        <v>2018</v>
      </c>
      <c r="U10043" s="233">
        <v>43279</v>
      </c>
      <c r="V10043" s="233" t="str">
        <f t="shared" si="317"/>
        <v>0628</v>
      </c>
      <c r="W10043" s="4">
        <f t="shared" si="318"/>
        <v>2018</v>
      </c>
    </row>
    <row r="10044" spans="19:23" x14ac:dyDescent="0.2">
      <c r="S10044" s="28" t="s">
        <v>264</v>
      </c>
      <c r="T10044" s="5">
        <v>2018</v>
      </c>
      <c r="U10044" s="233">
        <v>43280</v>
      </c>
      <c r="V10044" s="233" t="str">
        <f t="shared" si="317"/>
        <v>0629</v>
      </c>
      <c r="W10044" s="4">
        <f t="shared" si="318"/>
        <v>2018</v>
      </c>
    </row>
    <row r="10045" spans="19:23" x14ac:dyDescent="0.2">
      <c r="S10045" s="28" t="s">
        <v>265</v>
      </c>
      <c r="T10045" s="5">
        <v>2018</v>
      </c>
      <c r="U10045" s="233">
        <v>43281</v>
      </c>
      <c r="V10045" s="233" t="str">
        <f t="shared" si="317"/>
        <v>0630</v>
      </c>
      <c r="W10045" s="4">
        <f t="shared" si="318"/>
        <v>2018</v>
      </c>
    </row>
    <row r="10046" spans="19:23" x14ac:dyDescent="0.2">
      <c r="S10046" s="28" t="s">
        <v>266</v>
      </c>
      <c r="T10046" s="5">
        <v>2018</v>
      </c>
      <c r="U10046" s="233">
        <v>43282</v>
      </c>
      <c r="V10046" s="233" t="str">
        <f t="shared" si="317"/>
        <v>0701</v>
      </c>
      <c r="W10046" s="4">
        <f t="shared" si="318"/>
        <v>2018</v>
      </c>
    </row>
    <row r="10047" spans="19:23" x14ac:dyDescent="0.2">
      <c r="S10047" s="28" t="s">
        <v>267</v>
      </c>
      <c r="T10047" s="5">
        <v>2018</v>
      </c>
      <c r="U10047" s="233">
        <v>43283</v>
      </c>
      <c r="V10047" s="233" t="str">
        <f t="shared" si="317"/>
        <v>0702</v>
      </c>
      <c r="W10047" s="4">
        <f t="shared" si="318"/>
        <v>2018</v>
      </c>
    </row>
    <row r="10048" spans="19:23" x14ac:dyDescent="0.2">
      <c r="S10048" s="28" t="s">
        <v>268</v>
      </c>
      <c r="T10048" s="5">
        <v>2018</v>
      </c>
      <c r="U10048" s="233">
        <v>43284</v>
      </c>
      <c r="V10048" s="233" t="str">
        <f t="shared" si="317"/>
        <v>0703</v>
      </c>
      <c r="W10048" s="4">
        <f t="shared" si="318"/>
        <v>2018</v>
      </c>
    </row>
    <row r="10049" spans="19:23" x14ac:dyDescent="0.2">
      <c r="S10049" s="28" t="s">
        <v>269</v>
      </c>
      <c r="T10049" s="5">
        <v>2018</v>
      </c>
      <c r="U10049" s="233">
        <v>43285</v>
      </c>
      <c r="V10049" s="233" t="str">
        <f t="shared" si="317"/>
        <v>0704</v>
      </c>
      <c r="W10049" s="4">
        <f t="shared" si="318"/>
        <v>2018</v>
      </c>
    </row>
    <row r="10050" spans="19:23" x14ac:dyDescent="0.2">
      <c r="S10050" s="28" t="s">
        <v>270</v>
      </c>
      <c r="T10050" s="5">
        <v>2018</v>
      </c>
      <c r="U10050" s="233">
        <v>43286</v>
      </c>
      <c r="V10050" s="233" t="str">
        <f t="shared" si="317"/>
        <v>0705</v>
      </c>
      <c r="W10050" s="4">
        <f t="shared" si="318"/>
        <v>2018</v>
      </c>
    </row>
    <row r="10051" spans="19:23" x14ac:dyDescent="0.2">
      <c r="S10051" s="28" t="s">
        <v>271</v>
      </c>
      <c r="T10051" s="5">
        <v>2018</v>
      </c>
      <c r="U10051" s="233">
        <v>43287</v>
      </c>
      <c r="V10051" s="233" t="str">
        <f t="shared" si="317"/>
        <v>0706</v>
      </c>
      <c r="W10051" s="4">
        <f t="shared" si="318"/>
        <v>2018</v>
      </c>
    </row>
    <row r="10052" spans="19:23" x14ac:dyDescent="0.2">
      <c r="S10052" s="28" t="s">
        <v>272</v>
      </c>
      <c r="T10052" s="5">
        <v>2018</v>
      </c>
      <c r="U10052" s="233">
        <v>43288</v>
      </c>
      <c r="V10052" s="233" t="str">
        <f t="shared" ref="V10052:V10115" si="319">TEXT(MONTH(U10052),"00") &amp;TEXT(DAY(U10052),"00")</f>
        <v>0707</v>
      </c>
      <c r="W10052" s="4">
        <f t="shared" ref="W10052:W10115" si="320">YEAR(U10052)</f>
        <v>2018</v>
      </c>
    </row>
    <row r="10053" spans="19:23" x14ac:dyDescent="0.2">
      <c r="S10053" s="28" t="s">
        <v>273</v>
      </c>
      <c r="T10053" s="5">
        <v>2018</v>
      </c>
      <c r="U10053" s="233">
        <v>43289</v>
      </c>
      <c r="V10053" s="233" t="str">
        <f t="shared" si="319"/>
        <v>0708</v>
      </c>
      <c r="W10053" s="4">
        <f t="shared" si="320"/>
        <v>2018</v>
      </c>
    </row>
    <row r="10054" spans="19:23" x14ac:dyDescent="0.2">
      <c r="S10054" s="28" t="s">
        <v>274</v>
      </c>
      <c r="T10054" s="5">
        <v>2018</v>
      </c>
      <c r="U10054" s="233">
        <v>43290</v>
      </c>
      <c r="V10054" s="233" t="str">
        <f t="shared" si="319"/>
        <v>0709</v>
      </c>
      <c r="W10054" s="4">
        <f t="shared" si="320"/>
        <v>2018</v>
      </c>
    </row>
    <row r="10055" spans="19:23" x14ac:dyDescent="0.2">
      <c r="S10055" s="28" t="s">
        <v>275</v>
      </c>
      <c r="T10055" s="5">
        <v>2018</v>
      </c>
      <c r="U10055" s="233">
        <v>43291</v>
      </c>
      <c r="V10055" s="233" t="str">
        <f t="shared" si="319"/>
        <v>0710</v>
      </c>
      <c r="W10055" s="4">
        <f t="shared" si="320"/>
        <v>2018</v>
      </c>
    </row>
    <row r="10056" spans="19:23" x14ac:dyDescent="0.2">
      <c r="S10056" s="28" t="s">
        <v>276</v>
      </c>
      <c r="T10056" s="5">
        <v>2018</v>
      </c>
      <c r="U10056" s="233">
        <v>43292</v>
      </c>
      <c r="V10056" s="233" t="str">
        <f t="shared" si="319"/>
        <v>0711</v>
      </c>
      <c r="W10056" s="4">
        <f t="shared" si="320"/>
        <v>2018</v>
      </c>
    </row>
    <row r="10057" spans="19:23" x14ac:dyDescent="0.2">
      <c r="S10057" s="28" t="s">
        <v>277</v>
      </c>
      <c r="T10057" s="5">
        <v>2018</v>
      </c>
      <c r="U10057" s="233">
        <v>43293</v>
      </c>
      <c r="V10057" s="233" t="str">
        <f t="shared" si="319"/>
        <v>0712</v>
      </c>
      <c r="W10057" s="4">
        <f t="shared" si="320"/>
        <v>2018</v>
      </c>
    </row>
    <row r="10058" spans="19:23" x14ac:dyDescent="0.2">
      <c r="S10058" s="28" t="s">
        <v>278</v>
      </c>
      <c r="T10058" s="5">
        <v>2018</v>
      </c>
      <c r="U10058" s="233">
        <v>43294</v>
      </c>
      <c r="V10058" s="233" t="str">
        <f t="shared" si="319"/>
        <v>0713</v>
      </c>
      <c r="W10058" s="4">
        <f t="shared" si="320"/>
        <v>2018</v>
      </c>
    </row>
    <row r="10059" spans="19:23" x14ac:dyDescent="0.2">
      <c r="S10059" s="28" t="s">
        <v>279</v>
      </c>
      <c r="T10059" s="5">
        <v>2018</v>
      </c>
      <c r="U10059" s="233">
        <v>43295</v>
      </c>
      <c r="V10059" s="233" t="str">
        <f t="shared" si="319"/>
        <v>0714</v>
      </c>
      <c r="W10059" s="4">
        <f t="shared" si="320"/>
        <v>2018</v>
      </c>
    </row>
    <row r="10060" spans="19:23" x14ac:dyDescent="0.2">
      <c r="S10060" s="28" t="s">
        <v>280</v>
      </c>
      <c r="T10060" s="5">
        <v>2018</v>
      </c>
      <c r="U10060" s="233">
        <v>43296</v>
      </c>
      <c r="V10060" s="233" t="str">
        <f t="shared" si="319"/>
        <v>0715</v>
      </c>
      <c r="W10060" s="4">
        <f t="shared" si="320"/>
        <v>2018</v>
      </c>
    </row>
    <row r="10061" spans="19:23" x14ac:dyDescent="0.2">
      <c r="S10061" s="28" t="s">
        <v>281</v>
      </c>
      <c r="T10061" s="5">
        <v>2018</v>
      </c>
      <c r="U10061" s="233">
        <v>43297</v>
      </c>
      <c r="V10061" s="233" t="str">
        <f t="shared" si="319"/>
        <v>0716</v>
      </c>
      <c r="W10061" s="4">
        <f t="shared" si="320"/>
        <v>2018</v>
      </c>
    </row>
    <row r="10062" spans="19:23" x14ac:dyDescent="0.2">
      <c r="S10062" s="28" t="s">
        <v>282</v>
      </c>
      <c r="T10062" s="5">
        <v>2018</v>
      </c>
      <c r="U10062" s="233">
        <v>43298</v>
      </c>
      <c r="V10062" s="233" t="str">
        <f t="shared" si="319"/>
        <v>0717</v>
      </c>
      <c r="W10062" s="4">
        <f t="shared" si="320"/>
        <v>2018</v>
      </c>
    </row>
    <row r="10063" spans="19:23" x14ac:dyDescent="0.2">
      <c r="S10063" s="28" t="s">
        <v>283</v>
      </c>
      <c r="T10063" s="5">
        <v>2018</v>
      </c>
      <c r="U10063" s="233">
        <v>43299</v>
      </c>
      <c r="V10063" s="233" t="str">
        <f t="shared" si="319"/>
        <v>0718</v>
      </c>
      <c r="W10063" s="4">
        <f t="shared" si="320"/>
        <v>2018</v>
      </c>
    </row>
    <row r="10064" spans="19:23" x14ac:dyDescent="0.2">
      <c r="S10064" s="28" t="s">
        <v>284</v>
      </c>
      <c r="T10064" s="5">
        <v>2018</v>
      </c>
      <c r="U10064" s="233">
        <v>43300</v>
      </c>
      <c r="V10064" s="233" t="str">
        <f t="shared" si="319"/>
        <v>0719</v>
      </c>
      <c r="W10064" s="4">
        <f t="shared" si="320"/>
        <v>2018</v>
      </c>
    </row>
    <row r="10065" spans="19:23" x14ac:dyDescent="0.2">
      <c r="S10065" s="28" t="s">
        <v>285</v>
      </c>
      <c r="T10065" s="5">
        <v>2018</v>
      </c>
      <c r="U10065" s="233">
        <v>43301</v>
      </c>
      <c r="V10065" s="233" t="str">
        <f t="shared" si="319"/>
        <v>0720</v>
      </c>
      <c r="W10065" s="4">
        <f t="shared" si="320"/>
        <v>2018</v>
      </c>
    </row>
    <row r="10066" spans="19:23" x14ac:dyDescent="0.2">
      <c r="S10066" s="28" t="s">
        <v>286</v>
      </c>
      <c r="T10066" s="5">
        <v>2018</v>
      </c>
      <c r="U10066" s="233">
        <v>43302</v>
      </c>
      <c r="V10066" s="233" t="str">
        <f t="shared" si="319"/>
        <v>0721</v>
      </c>
      <c r="W10066" s="4">
        <f t="shared" si="320"/>
        <v>2018</v>
      </c>
    </row>
    <row r="10067" spans="19:23" x14ac:dyDescent="0.2">
      <c r="S10067" s="28" t="s">
        <v>287</v>
      </c>
      <c r="T10067" s="5">
        <v>2018</v>
      </c>
      <c r="U10067" s="233">
        <v>43303</v>
      </c>
      <c r="V10067" s="233" t="str">
        <f t="shared" si="319"/>
        <v>0722</v>
      </c>
      <c r="W10067" s="4">
        <f t="shared" si="320"/>
        <v>2018</v>
      </c>
    </row>
    <row r="10068" spans="19:23" x14ac:dyDescent="0.2">
      <c r="S10068" s="28" t="s">
        <v>288</v>
      </c>
      <c r="T10068" s="5">
        <v>2018</v>
      </c>
      <c r="U10068" s="233">
        <v>43304</v>
      </c>
      <c r="V10068" s="233" t="str">
        <f t="shared" si="319"/>
        <v>0723</v>
      </c>
      <c r="W10068" s="4">
        <f t="shared" si="320"/>
        <v>2018</v>
      </c>
    </row>
    <row r="10069" spans="19:23" x14ac:dyDescent="0.2">
      <c r="S10069" s="28" t="s">
        <v>289</v>
      </c>
      <c r="T10069" s="5">
        <v>2018</v>
      </c>
      <c r="U10069" s="233">
        <v>43305</v>
      </c>
      <c r="V10069" s="233" t="str">
        <f t="shared" si="319"/>
        <v>0724</v>
      </c>
      <c r="W10069" s="4">
        <f t="shared" si="320"/>
        <v>2018</v>
      </c>
    </row>
    <row r="10070" spans="19:23" x14ac:dyDescent="0.2">
      <c r="S10070" s="28" t="s">
        <v>290</v>
      </c>
      <c r="T10070" s="5">
        <v>2018</v>
      </c>
      <c r="U10070" s="233">
        <v>43306</v>
      </c>
      <c r="V10070" s="233" t="str">
        <f t="shared" si="319"/>
        <v>0725</v>
      </c>
      <c r="W10070" s="4">
        <f t="shared" si="320"/>
        <v>2018</v>
      </c>
    </row>
    <row r="10071" spans="19:23" x14ac:dyDescent="0.2">
      <c r="S10071" s="28" t="s">
        <v>291</v>
      </c>
      <c r="T10071" s="5">
        <v>2018</v>
      </c>
      <c r="U10071" s="233">
        <v>43307</v>
      </c>
      <c r="V10071" s="233" t="str">
        <f t="shared" si="319"/>
        <v>0726</v>
      </c>
      <c r="W10071" s="4">
        <f t="shared" si="320"/>
        <v>2018</v>
      </c>
    </row>
    <row r="10072" spans="19:23" x14ac:dyDescent="0.2">
      <c r="S10072" s="28" t="s">
        <v>292</v>
      </c>
      <c r="T10072" s="5">
        <v>2018</v>
      </c>
      <c r="U10072" s="233">
        <v>43308</v>
      </c>
      <c r="V10072" s="233" t="str">
        <f t="shared" si="319"/>
        <v>0727</v>
      </c>
      <c r="W10072" s="4">
        <f t="shared" si="320"/>
        <v>2018</v>
      </c>
    </row>
    <row r="10073" spans="19:23" x14ac:dyDescent="0.2">
      <c r="S10073" s="28" t="s">
        <v>293</v>
      </c>
      <c r="T10073" s="5">
        <v>2018</v>
      </c>
      <c r="U10073" s="233">
        <v>43309</v>
      </c>
      <c r="V10073" s="233" t="str">
        <f t="shared" si="319"/>
        <v>0728</v>
      </c>
      <c r="W10073" s="4">
        <f t="shared" si="320"/>
        <v>2018</v>
      </c>
    </row>
    <row r="10074" spans="19:23" x14ac:dyDescent="0.2">
      <c r="S10074" s="28" t="s">
        <v>294</v>
      </c>
      <c r="T10074" s="5">
        <v>2018</v>
      </c>
      <c r="U10074" s="233">
        <v>43310</v>
      </c>
      <c r="V10074" s="233" t="str">
        <f t="shared" si="319"/>
        <v>0729</v>
      </c>
      <c r="W10074" s="4">
        <f t="shared" si="320"/>
        <v>2018</v>
      </c>
    </row>
    <row r="10075" spans="19:23" x14ac:dyDescent="0.2">
      <c r="S10075" s="28" t="s">
        <v>295</v>
      </c>
      <c r="T10075" s="5">
        <v>2018</v>
      </c>
      <c r="U10075" s="233">
        <v>43311</v>
      </c>
      <c r="V10075" s="233" t="str">
        <f t="shared" si="319"/>
        <v>0730</v>
      </c>
      <c r="W10075" s="4">
        <f t="shared" si="320"/>
        <v>2018</v>
      </c>
    </row>
    <row r="10076" spans="19:23" x14ac:dyDescent="0.2">
      <c r="S10076" s="28" t="s">
        <v>296</v>
      </c>
      <c r="T10076" s="5">
        <v>2018</v>
      </c>
      <c r="U10076" s="233">
        <v>43312</v>
      </c>
      <c r="V10076" s="233" t="str">
        <f t="shared" si="319"/>
        <v>0731</v>
      </c>
      <c r="W10076" s="4">
        <f t="shared" si="320"/>
        <v>2018</v>
      </c>
    </row>
    <row r="10077" spans="19:23" x14ac:dyDescent="0.2">
      <c r="S10077" s="28" t="s">
        <v>297</v>
      </c>
      <c r="T10077" s="5">
        <v>2018</v>
      </c>
      <c r="U10077" s="233">
        <v>43313</v>
      </c>
      <c r="V10077" s="233" t="str">
        <f t="shared" si="319"/>
        <v>0801</v>
      </c>
      <c r="W10077" s="4">
        <f t="shared" si="320"/>
        <v>2018</v>
      </c>
    </row>
    <row r="10078" spans="19:23" x14ac:dyDescent="0.2">
      <c r="S10078" s="28" t="s">
        <v>298</v>
      </c>
      <c r="T10078" s="5">
        <v>2018</v>
      </c>
      <c r="U10078" s="233">
        <v>43314</v>
      </c>
      <c r="V10078" s="233" t="str">
        <f t="shared" si="319"/>
        <v>0802</v>
      </c>
      <c r="W10078" s="4">
        <f t="shared" si="320"/>
        <v>2018</v>
      </c>
    </row>
    <row r="10079" spans="19:23" x14ac:dyDescent="0.2">
      <c r="S10079" s="28" t="s">
        <v>299</v>
      </c>
      <c r="T10079" s="5">
        <v>2018</v>
      </c>
      <c r="U10079" s="233">
        <v>43315</v>
      </c>
      <c r="V10079" s="233" t="str">
        <f t="shared" si="319"/>
        <v>0803</v>
      </c>
      <c r="W10079" s="4">
        <f t="shared" si="320"/>
        <v>2018</v>
      </c>
    </row>
    <row r="10080" spans="19:23" x14ac:dyDescent="0.2">
      <c r="S10080" s="28" t="s">
        <v>300</v>
      </c>
      <c r="T10080" s="5">
        <v>2018</v>
      </c>
      <c r="U10080" s="233">
        <v>43316</v>
      </c>
      <c r="V10080" s="233" t="str">
        <f t="shared" si="319"/>
        <v>0804</v>
      </c>
      <c r="W10080" s="4">
        <f t="shared" si="320"/>
        <v>2018</v>
      </c>
    </row>
    <row r="10081" spans="19:23" x14ac:dyDescent="0.2">
      <c r="S10081" s="28" t="s">
        <v>301</v>
      </c>
      <c r="T10081" s="5">
        <v>2018</v>
      </c>
      <c r="U10081" s="233">
        <v>43317</v>
      </c>
      <c r="V10081" s="233" t="str">
        <f t="shared" si="319"/>
        <v>0805</v>
      </c>
      <c r="W10081" s="4">
        <f t="shared" si="320"/>
        <v>2018</v>
      </c>
    </row>
    <row r="10082" spans="19:23" x14ac:dyDescent="0.2">
      <c r="S10082" s="28" t="s">
        <v>302</v>
      </c>
      <c r="T10082" s="5">
        <v>2018</v>
      </c>
      <c r="U10082" s="233">
        <v>43318</v>
      </c>
      <c r="V10082" s="233" t="str">
        <f t="shared" si="319"/>
        <v>0806</v>
      </c>
      <c r="W10082" s="4">
        <f t="shared" si="320"/>
        <v>2018</v>
      </c>
    </row>
    <row r="10083" spans="19:23" x14ac:dyDescent="0.2">
      <c r="S10083" s="28" t="s">
        <v>303</v>
      </c>
      <c r="T10083" s="5">
        <v>2018</v>
      </c>
      <c r="U10083" s="233">
        <v>43319</v>
      </c>
      <c r="V10083" s="233" t="str">
        <f t="shared" si="319"/>
        <v>0807</v>
      </c>
      <c r="W10083" s="4">
        <f t="shared" si="320"/>
        <v>2018</v>
      </c>
    </row>
    <row r="10084" spans="19:23" x14ac:dyDescent="0.2">
      <c r="S10084" s="28" t="s">
        <v>304</v>
      </c>
      <c r="T10084" s="5">
        <v>2018</v>
      </c>
      <c r="U10084" s="233">
        <v>43320</v>
      </c>
      <c r="V10084" s="233" t="str">
        <f t="shared" si="319"/>
        <v>0808</v>
      </c>
      <c r="W10084" s="4">
        <f t="shared" si="320"/>
        <v>2018</v>
      </c>
    </row>
    <row r="10085" spans="19:23" x14ac:dyDescent="0.2">
      <c r="S10085" s="28" t="s">
        <v>305</v>
      </c>
      <c r="T10085" s="5">
        <v>2018</v>
      </c>
      <c r="U10085" s="233">
        <v>43321</v>
      </c>
      <c r="V10085" s="233" t="str">
        <f t="shared" si="319"/>
        <v>0809</v>
      </c>
      <c r="W10085" s="4">
        <f t="shared" si="320"/>
        <v>2018</v>
      </c>
    </row>
    <row r="10086" spans="19:23" x14ac:dyDescent="0.2">
      <c r="S10086" s="28" t="s">
        <v>306</v>
      </c>
      <c r="T10086" s="5">
        <v>2018</v>
      </c>
      <c r="U10086" s="233">
        <v>43322</v>
      </c>
      <c r="V10086" s="233" t="str">
        <f t="shared" si="319"/>
        <v>0810</v>
      </c>
      <c r="W10086" s="4">
        <f t="shared" si="320"/>
        <v>2018</v>
      </c>
    </row>
    <row r="10087" spans="19:23" x14ac:dyDescent="0.2">
      <c r="S10087" s="28" t="s">
        <v>307</v>
      </c>
      <c r="T10087" s="5">
        <v>2018</v>
      </c>
      <c r="U10087" s="233">
        <v>43323</v>
      </c>
      <c r="V10087" s="233" t="str">
        <f t="shared" si="319"/>
        <v>0811</v>
      </c>
      <c r="W10087" s="4">
        <f t="shared" si="320"/>
        <v>2018</v>
      </c>
    </row>
    <row r="10088" spans="19:23" x14ac:dyDescent="0.2">
      <c r="S10088" s="28" t="s">
        <v>308</v>
      </c>
      <c r="T10088" s="5">
        <v>2018</v>
      </c>
      <c r="U10088" s="233">
        <v>43324</v>
      </c>
      <c r="V10088" s="233" t="str">
        <f t="shared" si="319"/>
        <v>0812</v>
      </c>
      <c r="W10088" s="4">
        <f t="shared" si="320"/>
        <v>2018</v>
      </c>
    </row>
    <row r="10089" spans="19:23" x14ac:dyDescent="0.2">
      <c r="S10089" s="28" t="s">
        <v>309</v>
      </c>
      <c r="T10089" s="5">
        <v>2018</v>
      </c>
      <c r="U10089" s="233">
        <v>43325</v>
      </c>
      <c r="V10089" s="233" t="str">
        <f t="shared" si="319"/>
        <v>0813</v>
      </c>
      <c r="W10089" s="4">
        <f t="shared" si="320"/>
        <v>2018</v>
      </c>
    </row>
    <row r="10090" spans="19:23" x14ac:dyDescent="0.2">
      <c r="S10090" s="28" t="s">
        <v>310</v>
      </c>
      <c r="T10090" s="5">
        <v>2018</v>
      </c>
      <c r="U10090" s="233">
        <v>43326</v>
      </c>
      <c r="V10090" s="233" t="str">
        <f t="shared" si="319"/>
        <v>0814</v>
      </c>
      <c r="W10090" s="4">
        <f t="shared" si="320"/>
        <v>2018</v>
      </c>
    </row>
    <row r="10091" spans="19:23" x14ac:dyDescent="0.2">
      <c r="S10091" s="28" t="s">
        <v>311</v>
      </c>
      <c r="T10091" s="5">
        <v>2018</v>
      </c>
      <c r="U10091" s="233">
        <v>43327</v>
      </c>
      <c r="V10091" s="233" t="str">
        <f t="shared" si="319"/>
        <v>0815</v>
      </c>
      <c r="W10091" s="4">
        <f t="shared" si="320"/>
        <v>2018</v>
      </c>
    </row>
    <row r="10092" spans="19:23" x14ac:dyDescent="0.2">
      <c r="S10092" s="28" t="s">
        <v>312</v>
      </c>
      <c r="T10092" s="5">
        <v>2018</v>
      </c>
      <c r="U10092" s="233">
        <v>43328</v>
      </c>
      <c r="V10092" s="233" t="str">
        <f t="shared" si="319"/>
        <v>0816</v>
      </c>
      <c r="W10092" s="4">
        <f t="shared" si="320"/>
        <v>2018</v>
      </c>
    </row>
    <row r="10093" spans="19:23" x14ac:dyDescent="0.2">
      <c r="S10093" s="28" t="s">
        <v>313</v>
      </c>
      <c r="T10093" s="5">
        <v>2018</v>
      </c>
      <c r="U10093" s="233">
        <v>43329</v>
      </c>
      <c r="V10093" s="233" t="str">
        <f t="shared" si="319"/>
        <v>0817</v>
      </c>
      <c r="W10093" s="4">
        <f t="shared" si="320"/>
        <v>2018</v>
      </c>
    </row>
    <row r="10094" spans="19:23" x14ac:dyDescent="0.2">
      <c r="S10094" s="28" t="s">
        <v>314</v>
      </c>
      <c r="T10094" s="5">
        <v>2018</v>
      </c>
      <c r="U10094" s="233">
        <v>43330</v>
      </c>
      <c r="V10094" s="233" t="str">
        <f t="shared" si="319"/>
        <v>0818</v>
      </c>
      <c r="W10094" s="4">
        <f t="shared" si="320"/>
        <v>2018</v>
      </c>
    </row>
    <row r="10095" spans="19:23" x14ac:dyDescent="0.2">
      <c r="S10095" s="28" t="s">
        <v>315</v>
      </c>
      <c r="T10095" s="5">
        <v>2018</v>
      </c>
      <c r="U10095" s="233">
        <v>43331</v>
      </c>
      <c r="V10095" s="233" t="str">
        <f t="shared" si="319"/>
        <v>0819</v>
      </c>
      <c r="W10095" s="4">
        <f t="shared" si="320"/>
        <v>2018</v>
      </c>
    </row>
    <row r="10096" spans="19:23" x14ac:dyDescent="0.2">
      <c r="S10096" s="28" t="s">
        <v>316</v>
      </c>
      <c r="T10096" s="5">
        <v>2018</v>
      </c>
      <c r="U10096" s="233">
        <v>43332</v>
      </c>
      <c r="V10096" s="233" t="str">
        <f t="shared" si="319"/>
        <v>0820</v>
      </c>
      <c r="W10096" s="4">
        <f t="shared" si="320"/>
        <v>2018</v>
      </c>
    </row>
    <row r="10097" spans="19:23" x14ac:dyDescent="0.2">
      <c r="S10097" s="28" t="s">
        <v>317</v>
      </c>
      <c r="T10097" s="5">
        <v>2018</v>
      </c>
      <c r="U10097" s="233">
        <v>43333</v>
      </c>
      <c r="V10097" s="233" t="str">
        <f t="shared" si="319"/>
        <v>0821</v>
      </c>
      <c r="W10097" s="4">
        <f t="shared" si="320"/>
        <v>2018</v>
      </c>
    </row>
    <row r="10098" spans="19:23" x14ac:dyDescent="0.2">
      <c r="S10098" s="28" t="s">
        <v>318</v>
      </c>
      <c r="T10098" s="5">
        <v>2018</v>
      </c>
      <c r="U10098" s="233">
        <v>43334</v>
      </c>
      <c r="V10098" s="233" t="str">
        <f t="shared" si="319"/>
        <v>0822</v>
      </c>
      <c r="W10098" s="4">
        <f t="shared" si="320"/>
        <v>2018</v>
      </c>
    </row>
    <row r="10099" spans="19:23" x14ac:dyDescent="0.2">
      <c r="S10099" s="28" t="s">
        <v>319</v>
      </c>
      <c r="T10099" s="5">
        <v>2018</v>
      </c>
      <c r="U10099" s="233">
        <v>43335</v>
      </c>
      <c r="V10099" s="233" t="str">
        <f t="shared" si="319"/>
        <v>0823</v>
      </c>
      <c r="W10099" s="4">
        <f t="shared" si="320"/>
        <v>2018</v>
      </c>
    </row>
    <row r="10100" spans="19:23" x14ac:dyDescent="0.2">
      <c r="S10100" s="28" t="s">
        <v>320</v>
      </c>
      <c r="T10100" s="5">
        <v>2018</v>
      </c>
      <c r="U10100" s="233">
        <v>43336</v>
      </c>
      <c r="V10100" s="233" t="str">
        <f t="shared" si="319"/>
        <v>0824</v>
      </c>
      <c r="W10100" s="4">
        <f t="shared" si="320"/>
        <v>2018</v>
      </c>
    </row>
    <row r="10101" spans="19:23" x14ac:dyDescent="0.2">
      <c r="S10101" s="28" t="s">
        <v>321</v>
      </c>
      <c r="T10101" s="5">
        <v>2018</v>
      </c>
      <c r="U10101" s="233">
        <v>43337</v>
      </c>
      <c r="V10101" s="233" t="str">
        <f t="shared" si="319"/>
        <v>0825</v>
      </c>
      <c r="W10101" s="4">
        <f t="shared" si="320"/>
        <v>2018</v>
      </c>
    </row>
    <row r="10102" spans="19:23" x14ac:dyDescent="0.2">
      <c r="S10102" s="28" t="s">
        <v>322</v>
      </c>
      <c r="T10102" s="5">
        <v>2018</v>
      </c>
      <c r="U10102" s="233">
        <v>43338</v>
      </c>
      <c r="V10102" s="233" t="str">
        <f t="shared" si="319"/>
        <v>0826</v>
      </c>
      <c r="W10102" s="4">
        <f t="shared" si="320"/>
        <v>2018</v>
      </c>
    </row>
    <row r="10103" spans="19:23" x14ac:dyDescent="0.2">
      <c r="S10103" s="28" t="s">
        <v>323</v>
      </c>
      <c r="T10103" s="5">
        <v>2018</v>
      </c>
      <c r="U10103" s="233">
        <v>43339</v>
      </c>
      <c r="V10103" s="233" t="str">
        <f t="shared" si="319"/>
        <v>0827</v>
      </c>
      <c r="W10103" s="4">
        <f t="shared" si="320"/>
        <v>2018</v>
      </c>
    </row>
    <row r="10104" spans="19:23" x14ac:dyDescent="0.2">
      <c r="S10104" s="28" t="s">
        <v>324</v>
      </c>
      <c r="T10104" s="5">
        <v>2018</v>
      </c>
      <c r="U10104" s="233">
        <v>43340</v>
      </c>
      <c r="V10104" s="233" t="str">
        <f t="shared" si="319"/>
        <v>0828</v>
      </c>
      <c r="W10104" s="4">
        <f t="shared" si="320"/>
        <v>2018</v>
      </c>
    </row>
    <row r="10105" spans="19:23" x14ac:dyDescent="0.2">
      <c r="S10105" s="28" t="s">
        <v>325</v>
      </c>
      <c r="T10105" s="5">
        <v>2018</v>
      </c>
      <c r="U10105" s="233">
        <v>43341</v>
      </c>
      <c r="V10105" s="233" t="str">
        <f t="shared" si="319"/>
        <v>0829</v>
      </c>
      <c r="W10105" s="4">
        <f t="shared" si="320"/>
        <v>2018</v>
      </c>
    </row>
    <row r="10106" spans="19:23" x14ac:dyDescent="0.2">
      <c r="S10106" s="28" t="s">
        <v>326</v>
      </c>
      <c r="T10106" s="5">
        <v>2018</v>
      </c>
      <c r="U10106" s="233">
        <v>43342</v>
      </c>
      <c r="V10106" s="233" t="str">
        <f t="shared" si="319"/>
        <v>0830</v>
      </c>
      <c r="W10106" s="4">
        <f t="shared" si="320"/>
        <v>2018</v>
      </c>
    </row>
    <row r="10107" spans="19:23" x14ac:dyDescent="0.2">
      <c r="S10107" s="28" t="s">
        <v>327</v>
      </c>
      <c r="T10107" s="5">
        <v>2018</v>
      </c>
      <c r="U10107" s="233">
        <v>43343</v>
      </c>
      <c r="V10107" s="233" t="str">
        <f t="shared" si="319"/>
        <v>0831</v>
      </c>
      <c r="W10107" s="4">
        <f t="shared" si="320"/>
        <v>2018</v>
      </c>
    </row>
    <row r="10108" spans="19:23" x14ac:dyDescent="0.2">
      <c r="S10108" s="28" t="s">
        <v>328</v>
      </c>
      <c r="T10108" s="5">
        <v>2018</v>
      </c>
      <c r="U10108" s="233">
        <v>43344</v>
      </c>
      <c r="V10108" s="233" t="str">
        <f t="shared" si="319"/>
        <v>0901</v>
      </c>
      <c r="W10108" s="4">
        <f t="shared" si="320"/>
        <v>2018</v>
      </c>
    </row>
    <row r="10109" spans="19:23" x14ac:dyDescent="0.2">
      <c r="S10109" s="28" t="s">
        <v>329</v>
      </c>
      <c r="T10109" s="5">
        <v>2018</v>
      </c>
      <c r="U10109" s="233">
        <v>43345</v>
      </c>
      <c r="V10109" s="233" t="str">
        <f t="shared" si="319"/>
        <v>0902</v>
      </c>
      <c r="W10109" s="4">
        <f t="shared" si="320"/>
        <v>2018</v>
      </c>
    </row>
    <row r="10110" spans="19:23" x14ac:dyDescent="0.2">
      <c r="S10110" s="28" t="s">
        <v>330</v>
      </c>
      <c r="T10110" s="5">
        <v>2018</v>
      </c>
      <c r="U10110" s="233">
        <v>43346</v>
      </c>
      <c r="V10110" s="233" t="str">
        <f t="shared" si="319"/>
        <v>0903</v>
      </c>
      <c r="W10110" s="4">
        <f t="shared" si="320"/>
        <v>2018</v>
      </c>
    </row>
    <row r="10111" spans="19:23" x14ac:dyDescent="0.2">
      <c r="S10111" s="28" t="s">
        <v>331</v>
      </c>
      <c r="T10111" s="5">
        <v>2018</v>
      </c>
      <c r="U10111" s="233">
        <v>43347</v>
      </c>
      <c r="V10111" s="233" t="str">
        <f t="shared" si="319"/>
        <v>0904</v>
      </c>
      <c r="W10111" s="4">
        <f t="shared" si="320"/>
        <v>2018</v>
      </c>
    </row>
    <row r="10112" spans="19:23" x14ac:dyDescent="0.2">
      <c r="S10112" s="28" t="s">
        <v>332</v>
      </c>
      <c r="T10112" s="5">
        <v>2018</v>
      </c>
      <c r="U10112" s="233">
        <v>43348</v>
      </c>
      <c r="V10112" s="233" t="str">
        <f t="shared" si="319"/>
        <v>0905</v>
      </c>
      <c r="W10112" s="4">
        <f t="shared" si="320"/>
        <v>2018</v>
      </c>
    </row>
    <row r="10113" spans="19:23" x14ac:dyDescent="0.2">
      <c r="S10113" s="28" t="s">
        <v>333</v>
      </c>
      <c r="T10113" s="5">
        <v>2018</v>
      </c>
      <c r="U10113" s="233">
        <v>43349</v>
      </c>
      <c r="V10113" s="233" t="str">
        <f t="shared" si="319"/>
        <v>0906</v>
      </c>
      <c r="W10113" s="4">
        <f t="shared" si="320"/>
        <v>2018</v>
      </c>
    </row>
    <row r="10114" spans="19:23" x14ac:dyDescent="0.2">
      <c r="S10114" s="28" t="s">
        <v>334</v>
      </c>
      <c r="T10114" s="5">
        <v>2018</v>
      </c>
      <c r="U10114" s="233">
        <v>43350</v>
      </c>
      <c r="V10114" s="233" t="str">
        <f t="shared" si="319"/>
        <v>0907</v>
      </c>
      <c r="W10114" s="4">
        <f t="shared" si="320"/>
        <v>2018</v>
      </c>
    </row>
    <row r="10115" spans="19:23" x14ac:dyDescent="0.2">
      <c r="S10115" s="28" t="s">
        <v>335</v>
      </c>
      <c r="T10115" s="5">
        <v>2018</v>
      </c>
      <c r="U10115" s="233">
        <v>43351</v>
      </c>
      <c r="V10115" s="233" t="str">
        <f t="shared" si="319"/>
        <v>0908</v>
      </c>
      <c r="W10115" s="4">
        <f t="shared" si="320"/>
        <v>2018</v>
      </c>
    </row>
    <row r="10116" spans="19:23" x14ac:dyDescent="0.2">
      <c r="S10116" s="28" t="s">
        <v>336</v>
      </c>
      <c r="T10116" s="5">
        <v>2018</v>
      </c>
      <c r="U10116" s="233">
        <v>43352</v>
      </c>
      <c r="V10116" s="233" t="str">
        <f t="shared" ref="V10116:V10179" si="321">TEXT(MONTH(U10116),"00") &amp;TEXT(DAY(U10116),"00")</f>
        <v>0909</v>
      </c>
      <c r="W10116" s="4">
        <f t="shared" ref="W10116:W10179" si="322">YEAR(U10116)</f>
        <v>2018</v>
      </c>
    </row>
    <row r="10117" spans="19:23" x14ac:dyDescent="0.2">
      <c r="S10117" s="28" t="s">
        <v>337</v>
      </c>
      <c r="T10117" s="5">
        <v>2018</v>
      </c>
      <c r="U10117" s="233">
        <v>43353</v>
      </c>
      <c r="V10117" s="233" t="str">
        <f t="shared" si="321"/>
        <v>0910</v>
      </c>
      <c r="W10117" s="4">
        <f t="shared" si="322"/>
        <v>2018</v>
      </c>
    </row>
    <row r="10118" spans="19:23" x14ac:dyDescent="0.2">
      <c r="S10118" s="28" t="s">
        <v>338</v>
      </c>
      <c r="T10118" s="5">
        <v>2018</v>
      </c>
      <c r="U10118" s="233">
        <v>43354</v>
      </c>
      <c r="V10118" s="233" t="str">
        <f t="shared" si="321"/>
        <v>0911</v>
      </c>
      <c r="W10118" s="4">
        <f t="shared" si="322"/>
        <v>2018</v>
      </c>
    </row>
    <row r="10119" spans="19:23" x14ac:dyDescent="0.2">
      <c r="S10119" s="28" t="s">
        <v>339</v>
      </c>
      <c r="T10119" s="5">
        <v>2018</v>
      </c>
      <c r="U10119" s="233">
        <v>43355</v>
      </c>
      <c r="V10119" s="233" t="str">
        <f t="shared" si="321"/>
        <v>0912</v>
      </c>
      <c r="W10119" s="4">
        <f t="shared" si="322"/>
        <v>2018</v>
      </c>
    </row>
    <row r="10120" spans="19:23" x14ac:dyDescent="0.2">
      <c r="S10120" s="28" t="s">
        <v>340</v>
      </c>
      <c r="T10120" s="5">
        <v>2018</v>
      </c>
      <c r="U10120" s="233">
        <v>43356</v>
      </c>
      <c r="V10120" s="233" t="str">
        <f t="shared" si="321"/>
        <v>0913</v>
      </c>
      <c r="W10120" s="4">
        <f t="shared" si="322"/>
        <v>2018</v>
      </c>
    </row>
    <row r="10121" spans="19:23" x14ac:dyDescent="0.2">
      <c r="S10121" s="28" t="s">
        <v>341</v>
      </c>
      <c r="T10121" s="5">
        <v>2018</v>
      </c>
      <c r="U10121" s="233">
        <v>43357</v>
      </c>
      <c r="V10121" s="233" t="str">
        <f t="shared" si="321"/>
        <v>0914</v>
      </c>
      <c r="W10121" s="4">
        <f t="shared" si="322"/>
        <v>2018</v>
      </c>
    </row>
    <row r="10122" spans="19:23" x14ac:dyDescent="0.2">
      <c r="S10122" s="28" t="s">
        <v>342</v>
      </c>
      <c r="T10122" s="5">
        <v>2018</v>
      </c>
      <c r="U10122" s="233">
        <v>43358</v>
      </c>
      <c r="V10122" s="233" t="str">
        <f t="shared" si="321"/>
        <v>0915</v>
      </c>
      <c r="W10122" s="4">
        <f t="shared" si="322"/>
        <v>2018</v>
      </c>
    </row>
    <row r="10123" spans="19:23" x14ac:dyDescent="0.2">
      <c r="S10123" s="28" t="s">
        <v>343</v>
      </c>
      <c r="T10123" s="5">
        <v>2018</v>
      </c>
      <c r="U10123" s="233">
        <v>43359</v>
      </c>
      <c r="V10123" s="233" t="str">
        <f t="shared" si="321"/>
        <v>0916</v>
      </c>
      <c r="W10123" s="4">
        <f t="shared" si="322"/>
        <v>2018</v>
      </c>
    </row>
    <row r="10124" spans="19:23" x14ac:dyDescent="0.2">
      <c r="S10124" s="28" t="s">
        <v>344</v>
      </c>
      <c r="T10124" s="5">
        <v>2018</v>
      </c>
      <c r="U10124" s="233">
        <v>43360</v>
      </c>
      <c r="V10124" s="233" t="str">
        <f t="shared" si="321"/>
        <v>0917</v>
      </c>
      <c r="W10124" s="4">
        <f t="shared" si="322"/>
        <v>2018</v>
      </c>
    </row>
    <row r="10125" spans="19:23" x14ac:dyDescent="0.2">
      <c r="S10125" s="28" t="s">
        <v>345</v>
      </c>
      <c r="T10125" s="5">
        <v>2018</v>
      </c>
      <c r="U10125" s="233">
        <v>43361</v>
      </c>
      <c r="V10125" s="233" t="str">
        <f t="shared" si="321"/>
        <v>0918</v>
      </c>
      <c r="W10125" s="4">
        <f t="shared" si="322"/>
        <v>2018</v>
      </c>
    </row>
    <row r="10126" spans="19:23" x14ac:dyDescent="0.2">
      <c r="S10126" s="28" t="s">
        <v>346</v>
      </c>
      <c r="T10126" s="5">
        <v>2018</v>
      </c>
      <c r="U10126" s="233">
        <v>43362</v>
      </c>
      <c r="V10126" s="233" t="str">
        <f t="shared" si="321"/>
        <v>0919</v>
      </c>
      <c r="W10126" s="4">
        <f t="shared" si="322"/>
        <v>2018</v>
      </c>
    </row>
    <row r="10127" spans="19:23" x14ac:dyDescent="0.2">
      <c r="S10127" s="28" t="s">
        <v>347</v>
      </c>
      <c r="T10127" s="5">
        <v>2018</v>
      </c>
      <c r="U10127" s="233">
        <v>43363</v>
      </c>
      <c r="V10127" s="233" t="str">
        <f t="shared" si="321"/>
        <v>0920</v>
      </c>
      <c r="W10127" s="4">
        <f t="shared" si="322"/>
        <v>2018</v>
      </c>
    </row>
    <row r="10128" spans="19:23" x14ac:dyDescent="0.2">
      <c r="S10128" s="28" t="s">
        <v>348</v>
      </c>
      <c r="T10128" s="5">
        <v>2018</v>
      </c>
      <c r="U10128" s="233">
        <v>43364</v>
      </c>
      <c r="V10128" s="233" t="str">
        <f t="shared" si="321"/>
        <v>0921</v>
      </c>
      <c r="W10128" s="4">
        <f t="shared" si="322"/>
        <v>2018</v>
      </c>
    </row>
    <row r="10129" spans="19:23" x14ac:dyDescent="0.2">
      <c r="S10129" s="28" t="s">
        <v>349</v>
      </c>
      <c r="T10129" s="5">
        <v>2018</v>
      </c>
      <c r="U10129" s="233">
        <v>43365</v>
      </c>
      <c r="V10129" s="233" t="str">
        <f t="shared" si="321"/>
        <v>0922</v>
      </c>
      <c r="W10129" s="4">
        <f t="shared" si="322"/>
        <v>2018</v>
      </c>
    </row>
    <row r="10130" spans="19:23" x14ac:dyDescent="0.2">
      <c r="S10130" s="28" t="s">
        <v>350</v>
      </c>
      <c r="T10130" s="5">
        <v>2018</v>
      </c>
      <c r="U10130" s="233">
        <v>43366</v>
      </c>
      <c r="V10130" s="233" t="str">
        <f t="shared" si="321"/>
        <v>0923</v>
      </c>
      <c r="W10130" s="4">
        <f t="shared" si="322"/>
        <v>2018</v>
      </c>
    </row>
    <row r="10131" spans="19:23" x14ac:dyDescent="0.2">
      <c r="S10131" s="28" t="s">
        <v>351</v>
      </c>
      <c r="T10131" s="5">
        <v>2018</v>
      </c>
      <c r="U10131" s="233">
        <v>43367</v>
      </c>
      <c r="V10131" s="233" t="str">
        <f t="shared" si="321"/>
        <v>0924</v>
      </c>
      <c r="W10131" s="4">
        <f t="shared" si="322"/>
        <v>2018</v>
      </c>
    </row>
    <row r="10132" spans="19:23" x14ac:dyDescent="0.2">
      <c r="S10132" s="28" t="s">
        <v>352</v>
      </c>
      <c r="T10132" s="5">
        <v>2018</v>
      </c>
      <c r="U10132" s="233">
        <v>43368</v>
      </c>
      <c r="V10132" s="233" t="str">
        <f t="shared" si="321"/>
        <v>0925</v>
      </c>
      <c r="W10132" s="4">
        <f t="shared" si="322"/>
        <v>2018</v>
      </c>
    </row>
    <row r="10133" spans="19:23" x14ac:dyDescent="0.2">
      <c r="S10133" s="28" t="s">
        <v>353</v>
      </c>
      <c r="T10133" s="5">
        <v>2018</v>
      </c>
      <c r="U10133" s="233">
        <v>43369</v>
      </c>
      <c r="V10133" s="233" t="str">
        <f t="shared" si="321"/>
        <v>0926</v>
      </c>
      <c r="W10133" s="4">
        <f t="shared" si="322"/>
        <v>2018</v>
      </c>
    </row>
    <row r="10134" spans="19:23" x14ac:dyDescent="0.2">
      <c r="S10134" s="28" t="s">
        <v>354</v>
      </c>
      <c r="T10134" s="5">
        <v>2018</v>
      </c>
      <c r="U10134" s="233">
        <v>43370</v>
      </c>
      <c r="V10134" s="233" t="str">
        <f t="shared" si="321"/>
        <v>0927</v>
      </c>
      <c r="W10134" s="4">
        <f t="shared" si="322"/>
        <v>2018</v>
      </c>
    </row>
    <row r="10135" spans="19:23" x14ac:dyDescent="0.2">
      <c r="S10135" s="28" t="s">
        <v>355</v>
      </c>
      <c r="T10135" s="5">
        <v>2018</v>
      </c>
      <c r="U10135" s="233">
        <v>43371</v>
      </c>
      <c r="V10135" s="233" t="str">
        <f t="shared" si="321"/>
        <v>0928</v>
      </c>
      <c r="W10135" s="4">
        <f t="shared" si="322"/>
        <v>2018</v>
      </c>
    </row>
    <row r="10136" spans="19:23" x14ac:dyDescent="0.2">
      <c r="S10136" s="28" t="s">
        <v>356</v>
      </c>
      <c r="T10136" s="5">
        <v>2018</v>
      </c>
      <c r="U10136" s="233">
        <v>43372</v>
      </c>
      <c r="V10136" s="233" t="str">
        <f t="shared" si="321"/>
        <v>0929</v>
      </c>
      <c r="W10136" s="4">
        <f t="shared" si="322"/>
        <v>2018</v>
      </c>
    </row>
    <row r="10137" spans="19:23" x14ac:dyDescent="0.2">
      <c r="S10137" s="28" t="s">
        <v>357</v>
      </c>
      <c r="T10137" s="5">
        <v>2018</v>
      </c>
      <c r="U10137" s="233">
        <v>43373</v>
      </c>
      <c r="V10137" s="233" t="str">
        <f t="shared" si="321"/>
        <v>0930</v>
      </c>
      <c r="W10137" s="4">
        <f t="shared" si="322"/>
        <v>2018</v>
      </c>
    </row>
    <row r="10138" spans="19:23" x14ac:dyDescent="0.2">
      <c r="S10138" s="28" t="s">
        <v>358</v>
      </c>
      <c r="T10138" s="5">
        <v>2018</v>
      </c>
      <c r="U10138" s="233">
        <v>43374</v>
      </c>
      <c r="V10138" s="233" t="str">
        <f t="shared" si="321"/>
        <v>1001</v>
      </c>
      <c r="W10138" s="4">
        <f t="shared" si="322"/>
        <v>2018</v>
      </c>
    </row>
    <row r="10139" spans="19:23" x14ac:dyDescent="0.2">
      <c r="S10139" s="28" t="s">
        <v>359</v>
      </c>
      <c r="T10139" s="5">
        <v>2018</v>
      </c>
      <c r="U10139" s="233">
        <v>43375</v>
      </c>
      <c r="V10139" s="233" t="str">
        <f t="shared" si="321"/>
        <v>1002</v>
      </c>
      <c r="W10139" s="4">
        <f t="shared" si="322"/>
        <v>2018</v>
      </c>
    </row>
    <row r="10140" spans="19:23" x14ac:dyDescent="0.2">
      <c r="S10140" s="28" t="s">
        <v>360</v>
      </c>
      <c r="T10140" s="5">
        <v>2018</v>
      </c>
      <c r="U10140" s="233">
        <v>43376</v>
      </c>
      <c r="V10140" s="233" t="str">
        <f t="shared" si="321"/>
        <v>1003</v>
      </c>
      <c r="W10140" s="4">
        <f t="shared" si="322"/>
        <v>2018</v>
      </c>
    </row>
    <row r="10141" spans="19:23" x14ac:dyDescent="0.2">
      <c r="S10141" s="28" t="s">
        <v>361</v>
      </c>
      <c r="T10141" s="5">
        <v>2018</v>
      </c>
      <c r="U10141" s="233">
        <v>43377</v>
      </c>
      <c r="V10141" s="233" t="str">
        <f t="shared" si="321"/>
        <v>1004</v>
      </c>
      <c r="W10141" s="4">
        <f t="shared" si="322"/>
        <v>2018</v>
      </c>
    </row>
    <row r="10142" spans="19:23" x14ac:dyDescent="0.2">
      <c r="S10142" s="28" t="s">
        <v>362</v>
      </c>
      <c r="T10142" s="5">
        <v>2018</v>
      </c>
      <c r="U10142" s="233">
        <v>43378</v>
      </c>
      <c r="V10142" s="233" t="str">
        <f t="shared" si="321"/>
        <v>1005</v>
      </c>
      <c r="W10142" s="4">
        <f t="shared" si="322"/>
        <v>2018</v>
      </c>
    </row>
    <row r="10143" spans="19:23" x14ac:dyDescent="0.2">
      <c r="S10143" s="28" t="s">
        <v>363</v>
      </c>
      <c r="T10143" s="5">
        <v>2018</v>
      </c>
      <c r="U10143" s="233">
        <v>43379</v>
      </c>
      <c r="V10143" s="233" t="str">
        <f t="shared" si="321"/>
        <v>1006</v>
      </c>
      <c r="W10143" s="4">
        <f t="shared" si="322"/>
        <v>2018</v>
      </c>
    </row>
    <row r="10144" spans="19:23" x14ac:dyDescent="0.2">
      <c r="S10144" s="28" t="s">
        <v>364</v>
      </c>
      <c r="T10144" s="5">
        <v>2018</v>
      </c>
      <c r="U10144" s="233">
        <v>43380</v>
      </c>
      <c r="V10144" s="233" t="str">
        <f t="shared" si="321"/>
        <v>1007</v>
      </c>
      <c r="W10144" s="4">
        <f t="shared" si="322"/>
        <v>2018</v>
      </c>
    </row>
    <row r="10145" spans="19:23" x14ac:dyDescent="0.2">
      <c r="S10145" s="28" t="s">
        <v>365</v>
      </c>
      <c r="T10145" s="5">
        <v>2018</v>
      </c>
      <c r="U10145" s="233">
        <v>43381</v>
      </c>
      <c r="V10145" s="233" t="str">
        <f t="shared" si="321"/>
        <v>1008</v>
      </c>
      <c r="W10145" s="4">
        <f t="shared" si="322"/>
        <v>2018</v>
      </c>
    </row>
    <row r="10146" spans="19:23" x14ac:dyDescent="0.2">
      <c r="S10146" s="28" t="s">
        <v>366</v>
      </c>
      <c r="T10146" s="5">
        <v>2018</v>
      </c>
      <c r="U10146" s="233">
        <v>43382</v>
      </c>
      <c r="V10146" s="233" t="str">
        <f t="shared" si="321"/>
        <v>1009</v>
      </c>
      <c r="W10146" s="4">
        <f t="shared" si="322"/>
        <v>2018</v>
      </c>
    </row>
    <row r="10147" spans="19:23" x14ac:dyDescent="0.2">
      <c r="S10147" s="28" t="s">
        <v>367</v>
      </c>
      <c r="T10147" s="5">
        <v>2018</v>
      </c>
      <c r="U10147" s="233">
        <v>43383</v>
      </c>
      <c r="V10147" s="233" t="str">
        <f t="shared" si="321"/>
        <v>1010</v>
      </c>
      <c r="W10147" s="4">
        <f t="shared" si="322"/>
        <v>2018</v>
      </c>
    </row>
    <row r="10148" spans="19:23" x14ac:dyDescent="0.2">
      <c r="S10148" s="28" t="s">
        <v>368</v>
      </c>
      <c r="T10148" s="5">
        <v>2018</v>
      </c>
      <c r="U10148" s="233">
        <v>43384</v>
      </c>
      <c r="V10148" s="233" t="str">
        <f t="shared" si="321"/>
        <v>1011</v>
      </c>
      <c r="W10148" s="4">
        <f t="shared" si="322"/>
        <v>2018</v>
      </c>
    </row>
    <row r="10149" spans="19:23" x14ac:dyDescent="0.2">
      <c r="S10149" s="28" t="s">
        <v>369</v>
      </c>
      <c r="T10149" s="5">
        <v>2018</v>
      </c>
      <c r="U10149" s="233">
        <v>43385</v>
      </c>
      <c r="V10149" s="233" t="str">
        <f t="shared" si="321"/>
        <v>1012</v>
      </c>
      <c r="W10149" s="4">
        <f t="shared" si="322"/>
        <v>2018</v>
      </c>
    </row>
    <row r="10150" spans="19:23" x14ac:dyDescent="0.2">
      <c r="S10150" s="28" t="s">
        <v>370</v>
      </c>
      <c r="T10150" s="5">
        <v>2018</v>
      </c>
      <c r="U10150" s="233">
        <v>43386</v>
      </c>
      <c r="V10150" s="233" t="str">
        <f t="shared" si="321"/>
        <v>1013</v>
      </c>
      <c r="W10150" s="4">
        <f t="shared" si="322"/>
        <v>2018</v>
      </c>
    </row>
    <row r="10151" spans="19:23" x14ac:dyDescent="0.2">
      <c r="S10151" s="28" t="s">
        <v>371</v>
      </c>
      <c r="T10151" s="5">
        <v>2018</v>
      </c>
      <c r="U10151" s="233">
        <v>43387</v>
      </c>
      <c r="V10151" s="233" t="str">
        <f t="shared" si="321"/>
        <v>1014</v>
      </c>
      <c r="W10151" s="4">
        <f t="shared" si="322"/>
        <v>2018</v>
      </c>
    </row>
    <row r="10152" spans="19:23" x14ac:dyDescent="0.2">
      <c r="S10152" s="28" t="s">
        <v>372</v>
      </c>
      <c r="T10152" s="5">
        <v>2018</v>
      </c>
      <c r="U10152" s="233">
        <v>43388</v>
      </c>
      <c r="V10152" s="233" t="str">
        <f t="shared" si="321"/>
        <v>1015</v>
      </c>
      <c r="W10152" s="4">
        <f t="shared" si="322"/>
        <v>2018</v>
      </c>
    </row>
    <row r="10153" spans="19:23" x14ac:dyDescent="0.2">
      <c r="S10153" s="28" t="s">
        <v>373</v>
      </c>
      <c r="T10153" s="5">
        <v>2018</v>
      </c>
      <c r="U10153" s="233">
        <v>43389</v>
      </c>
      <c r="V10153" s="233" t="str">
        <f t="shared" si="321"/>
        <v>1016</v>
      </c>
      <c r="W10153" s="4">
        <f t="shared" si="322"/>
        <v>2018</v>
      </c>
    </row>
    <row r="10154" spans="19:23" x14ac:dyDescent="0.2">
      <c r="S10154" s="28" t="s">
        <v>374</v>
      </c>
      <c r="T10154" s="5">
        <v>2018</v>
      </c>
      <c r="U10154" s="233">
        <v>43390</v>
      </c>
      <c r="V10154" s="233" t="str">
        <f t="shared" si="321"/>
        <v>1017</v>
      </c>
      <c r="W10154" s="4">
        <f t="shared" si="322"/>
        <v>2018</v>
      </c>
    </row>
    <row r="10155" spans="19:23" x14ac:dyDescent="0.2">
      <c r="S10155" s="28" t="s">
        <v>375</v>
      </c>
      <c r="T10155" s="5">
        <v>2018</v>
      </c>
      <c r="U10155" s="233">
        <v>43391</v>
      </c>
      <c r="V10155" s="233" t="str">
        <f t="shared" si="321"/>
        <v>1018</v>
      </c>
      <c r="W10155" s="4">
        <f t="shared" si="322"/>
        <v>2018</v>
      </c>
    </row>
    <row r="10156" spans="19:23" x14ac:dyDescent="0.2">
      <c r="S10156" s="28" t="s">
        <v>376</v>
      </c>
      <c r="T10156" s="5">
        <v>2018</v>
      </c>
      <c r="U10156" s="233">
        <v>43392</v>
      </c>
      <c r="V10156" s="233" t="str">
        <f t="shared" si="321"/>
        <v>1019</v>
      </c>
      <c r="W10156" s="4">
        <f t="shared" si="322"/>
        <v>2018</v>
      </c>
    </row>
    <row r="10157" spans="19:23" x14ac:dyDescent="0.2">
      <c r="S10157" s="28" t="s">
        <v>377</v>
      </c>
      <c r="T10157" s="5">
        <v>2018</v>
      </c>
      <c r="U10157" s="233">
        <v>43393</v>
      </c>
      <c r="V10157" s="233" t="str">
        <f t="shared" si="321"/>
        <v>1020</v>
      </c>
      <c r="W10157" s="4">
        <f t="shared" si="322"/>
        <v>2018</v>
      </c>
    </row>
    <row r="10158" spans="19:23" x14ac:dyDescent="0.2">
      <c r="S10158" s="28" t="s">
        <v>378</v>
      </c>
      <c r="T10158" s="5">
        <v>2018</v>
      </c>
      <c r="U10158" s="233">
        <v>43394</v>
      </c>
      <c r="V10158" s="233" t="str">
        <f t="shared" si="321"/>
        <v>1021</v>
      </c>
      <c r="W10158" s="4">
        <f t="shared" si="322"/>
        <v>2018</v>
      </c>
    </row>
    <row r="10159" spans="19:23" x14ac:dyDescent="0.2">
      <c r="S10159" s="28" t="s">
        <v>379</v>
      </c>
      <c r="T10159" s="5">
        <v>2018</v>
      </c>
      <c r="U10159" s="233">
        <v>43395</v>
      </c>
      <c r="V10159" s="233" t="str">
        <f t="shared" si="321"/>
        <v>1022</v>
      </c>
      <c r="W10159" s="4">
        <f t="shared" si="322"/>
        <v>2018</v>
      </c>
    </row>
    <row r="10160" spans="19:23" x14ac:dyDescent="0.2">
      <c r="S10160" s="28" t="s">
        <v>380</v>
      </c>
      <c r="T10160" s="5">
        <v>2018</v>
      </c>
      <c r="U10160" s="233">
        <v>43396</v>
      </c>
      <c r="V10160" s="233" t="str">
        <f t="shared" si="321"/>
        <v>1023</v>
      </c>
      <c r="W10160" s="4">
        <f t="shared" si="322"/>
        <v>2018</v>
      </c>
    </row>
    <row r="10161" spans="19:23" x14ac:dyDescent="0.2">
      <c r="S10161" s="28" t="s">
        <v>381</v>
      </c>
      <c r="T10161" s="5">
        <v>2018</v>
      </c>
      <c r="U10161" s="233">
        <v>43397</v>
      </c>
      <c r="V10161" s="233" t="str">
        <f t="shared" si="321"/>
        <v>1024</v>
      </c>
      <c r="W10161" s="4">
        <f t="shared" si="322"/>
        <v>2018</v>
      </c>
    </row>
    <row r="10162" spans="19:23" x14ac:dyDescent="0.2">
      <c r="S10162" s="28" t="s">
        <v>382</v>
      </c>
      <c r="T10162" s="5">
        <v>2018</v>
      </c>
      <c r="U10162" s="233">
        <v>43398</v>
      </c>
      <c r="V10162" s="233" t="str">
        <f t="shared" si="321"/>
        <v>1025</v>
      </c>
      <c r="W10162" s="4">
        <f t="shared" si="322"/>
        <v>2018</v>
      </c>
    </row>
    <row r="10163" spans="19:23" x14ac:dyDescent="0.2">
      <c r="S10163" s="28" t="s">
        <v>383</v>
      </c>
      <c r="T10163" s="5">
        <v>2018</v>
      </c>
      <c r="U10163" s="233">
        <v>43399</v>
      </c>
      <c r="V10163" s="233" t="str">
        <f t="shared" si="321"/>
        <v>1026</v>
      </c>
      <c r="W10163" s="4">
        <f t="shared" si="322"/>
        <v>2018</v>
      </c>
    </row>
    <row r="10164" spans="19:23" x14ac:dyDescent="0.2">
      <c r="S10164" s="28" t="s">
        <v>384</v>
      </c>
      <c r="T10164" s="5">
        <v>2018</v>
      </c>
      <c r="U10164" s="233">
        <v>43400</v>
      </c>
      <c r="V10164" s="233" t="str">
        <f t="shared" si="321"/>
        <v>1027</v>
      </c>
      <c r="W10164" s="4">
        <f t="shared" si="322"/>
        <v>2018</v>
      </c>
    </row>
    <row r="10165" spans="19:23" x14ac:dyDescent="0.2">
      <c r="S10165" s="28" t="s">
        <v>385</v>
      </c>
      <c r="T10165" s="5">
        <v>2018</v>
      </c>
      <c r="U10165" s="233">
        <v>43401</v>
      </c>
      <c r="V10165" s="233" t="str">
        <f t="shared" si="321"/>
        <v>1028</v>
      </c>
      <c r="W10165" s="4">
        <f t="shared" si="322"/>
        <v>2018</v>
      </c>
    </row>
    <row r="10166" spans="19:23" x14ac:dyDescent="0.2">
      <c r="S10166" s="28" t="s">
        <v>386</v>
      </c>
      <c r="T10166" s="5">
        <v>2018</v>
      </c>
      <c r="U10166" s="233">
        <v>43402</v>
      </c>
      <c r="V10166" s="233" t="str">
        <f t="shared" si="321"/>
        <v>1029</v>
      </c>
      <c r="W10166" s="4">
        <f t="shared" si="322"/>
        <v>2018</v>
      </c>
    </row>
    <row r="10167" spans="19:23" x14ac:dyDescent="0.2">
      <c r="S10167" s="28" t="s">
        <v>387</v>
      </c>
      <c r="T10167" s="5">
        <v>2018</v>
      </c>
      <c r="U10167" s="233">
        <v>43403</v>
      </c>
      <c r="V10167" s="233" t="str">
        <f t="shared" si="321"/>
        <v>1030</v>
      </c>
      <c r="W10167" s="4">
        <f t="shared" si="322"/>
        <v>2018</v>
      </c>
    </row>
    <row r="10168" spans="19:23" x14ac:dyDescent="0.2">
      <c r="S10168" s="28" t="s">
        <v>388</v>
      </c>
      <c r="T10168" s="5">
        <v>2018</v>
      </c>
      <c r="U10168" s="233">
        <v>43404</v>
      </c>
      <c r="V10168" s="233" t="str">
        <f t="shared" si="321"/>
        <v>1031</v>
      </c>
      <c r="W10168" s="4">
        <f t="shared" si="322"/>
        <v>2018</v>
      </c>
    </row>
    <row r="10169" spans="19:23" x14ac:dyDescent="0.2">
      <c r="S10169" s="28" t="s">
        <v>389</v>
      </c>
      <c r="T10169" s="5">
        <v>2018</v>
      </c>
      <c r="U10169" s="233">
        <v>43405</v>
      </c>
      <c r="V10169" s="233" t="str">
        <f t="shared" si="321"/>
        <v>1101</v>
      </c>
      <c r="W10169" s="4">
        <f t="shared" si="322"/>
        <v>2018</v>
      </c>
    </row>
    <row r="10170" spans="19:23" x14ac:dyDescent="0.2">
      <c r="S10170" s="28" t="s">
        <v>390</v>
      </c>
      <c r="T10170" s="5">
        <v>2018</v>
      </c>
      <c r="U10170" s="233">
        <v>43406</v>
      </c>
      <c r="V10170" s="233" t="str">
        <f t="shared" si="321"/>
        <v>1102</v>
      </c>
      <c r="W10170" s="4">
        <f t="shared" si="322"/>
        <v>2018</v>
      </c>
    </row>
    <row r="10171" spans="19:23" x14ac:dyDescent="0.2">
      <c r="S10171" s="28" t="s">
        <v>391</v>
      </c>
      <c r="T10171" s="5">
        <v>2018</v>
      </c>
      <c r="U10171" s="233">
        <v>43407</v>
      </c>
      <c r="V10171" s="233" t="str">
        <f t="shared" si="321"/>
        <v>1103</v>
      </c>
      <c r="W10171" s="4">
        <f t="shared" si="322"/>
        <v>2018</v>
      </c>
    </row>
    <row r="10172" spans="19:23" x14ac:dyDescent="0.2">
      <c r="S10172" s="28" t="s">
        <v>392</v>
      </c>
      <c r="T10172" s="5">
        <v>2018</v>
      </c>
      <c r="U10172" s="233">
        <v>43408</v>
      </c>
      <c r="V10172" s="233" t="str">
        <f t="shared" si="321"/>
        <v>1104</v>
      </c>
      <c r="W10172" s="4">
        <f t="shared" si="322"/>
        <v>2018</v>
      </c>
    </row>
    <row r="10173" spans="19:23" x14ac:dyDescent="0.2">
      <c r="S10173" s="28" t="s">
        <v>393</v>
      </c>
      <c r="T10173" s="5">
        <v>2018</v>
      </c>
      <c r="U10173" s="233">
        <v>43409</v>
      </c>
      <c r="V10173" s="233" t="str">
        <f t="shared" si="321"/>
        <v>1105</v>
      </c>
      <c r="W10173" s="4">
        <f t="shared" si="322"/>
        <v>2018</v>
      </c>
    </row>
    <row r="10174" spans="19:23" x14ac:dyDescent="0.2">
      <c r="S10174" s="28" t="s">
        <v>394</v>
      </c>
      <c r="T10174" s="5">
        <v>2018</v>
      </c>
      <c r="U10174" s="233">
        <v>43410</v>
      </c>
      <c r="V10174" s="233" t="str">
        <f t="shared" si="321"/>
        <v>1106</v>
      </c>
      <c r="W10174" s="4">
        <f t="shared" si="322"/>
        <v>2018</v>
      </c>
    </row>
    <row r="10175" spans="19:23" x14ac:dyDescent="0.2">
      <c r="S10175" s="28" t="s">
        <v>395</v>
      </c>
      <c r="T10175" s="5">
        <v>2018</v>
      </c>
      <c r="U10175" s="233">
        <v>43411</v>
      </c>
      <c r="V10175" s="233" t="str">
        <f t="shared" si="321"/>
        <v>1107</v>
      </c>
      <c r="W10175" s="4">
        <f t="shared" si="322"/>
        <v>2018</v>
      </c>
    </row>
    <row r="10176" spans="19:23" x14ac:dyDescent="0.2">
      <c r="S10176" s="28" t="s">
        <v>396</v>
      </c>
      <c r="T10176" s="5">
        <v>2018</v>
      </c>
      <c r="U10176" s="233">
        <v>43412</v>
      </c>
      <c r="V10176" s="233" t="str">
        <f t="shared" si="321"/>
        <v>1108</v>
      </c>
      <c r="W10176" s="4">
        <f t="shared" si="322"/>
        <v>2018</v>
      </c>
    </row>
    <row r="10177" spans="19:23" x14ac:dyDescent="0.2">
      <c r="S10177" s="28" t="s">
        <v>397</v>
      </c>
      <c r="T10177" s="5">
        <v>2018</v>
      </c>
      <c r="U10177" s="233">
        <v>43413</v>
      </c>
      <c r="V10177" s="233" t="str">
        <f t="shared" si="321"/>
        <v>1109</v>
      </c>
      <c r="W10177" s="4">
        <f t="shared" si="322"/>
        <v>2018</v>
      </c>
    </row>
    <row r="10178" spans="19:23" x14ac:dyDescent="0.2">
      <c r="S10178" s="28" t="s">
        <v>398</v>
      </c>
      <c r="T10178" s="5">
        <v>2018</v>
      </c>
      <c r="U10178" s="233">
        <v>43414</v>
      </c>
      <c r="V10178" s="233" t="str">
        <f t="shared" si="321"/>
        <v>1110</v>
      </c>
      <c r="W10178" s="4">
        <f t="shared" si="322"/>
        <v>2018</v>
      </c>
    </row>
    <row r="10179" spans="19:23" x14ac:dyDescent="0.2">
      <c r="S10179" s="28" t="s">
        <v>399</v>
      </c>
      <c r="T10179" s="5">
        <v>2018</v>
      </c>
      <c r="U10179" s="233">
        <v>43415</v>
      </c>
      <c r="V10179" s="233" t="str">
        <f t="shared" si="321"/>
        <v>1111</v>
      </c>
      <c r="W10179" s="4">
        <f t="shared" si="322"/>
        <v>2018</v>
      </c>
    </row>
    <row r="10180" spans="19:23" x14ac:dyDescent="0.2">
      <c r="S10180" s="28" t="s">
        <v>400</v>
      </c>
      <c r="T10180" s="5">
        <v>2018</v>
      </c>
      <c r="U10180" s="233">
        <v>43416</v>
      </c>
      <c r="V10180" s="233" t="str">
        <f t="shared" ref="V10180:V10243" si="323">TEXT(MONTH(U10180),"00") &amp;TEXT(DAY(U10180),"00")</f>
        <v>1112</v>
      </c>
      <c r="W10180" s="4">
        <f t="shared" ref="W10180:W10243" si="324">YEAR(U10180)</f>
        <v>2018</v>
      </c>
    </row>
    <row r="10181" spans="19:23" x14ac:dyDescent="0.2">
      <c r="S10181" s="28" t="s">
        <v>401</v>
      </c>
      <c r="T10181" s="5">
        <v>2018</v>
      </c>
      <c r="U10181" s="233">
        <v>43417</v>
      </c>
      <c r="V10181" s="233" t="str">
        <f t="shared" si="323"/>
        <v>1113</v>
      </c>
      <c r="W10181" s="4">
        <f t="shared" si="324"/>
        <v>2018</v>
      </c>
    </row>
    <row r="10182" spans="19:23" x14ac:dyDescent="0.2">
      <c r="S10182" s="28" t="s">
        <v>402</v>
      </c>
      <c r="T10182" s="5">
        <v>2018</v>
      </c>
      <c r="U10182" s="233">
        <v>43418</v>
      </c>
      <c r="V10182" s="233" t="str">
        <f t="shared" si="323"/>
        <v>1114</v>
      </c>
      <c r="W10182" s="4">
        <f t="shared" si="324"/>
        <v>2018</v>
      </c>
    </row>
    <row r="10183" spans="19:23" x14ac:dyDescent="0.2">
      <c r="S10183" s="28" t="s">
        <v>403</v>
      </c>
      <c r="T10183" s="5">
        <v>2018</v>
      </c>
      <c r="U10183" s="233">
        <v>43419</v>
      </c>
      <c r="V10183" s="233" t="str">
        <f t="shared" si="323"/>
        <v>1115</v>
      </c>
      <c r="W10183" s="4">
        <f t="shared" si="324"/>
        <v>2018</v>
      </c>
    </row>
    <row r="10184" spans="19:23" x14ac:dyDescent="0.2">
      <c r="S10184" s="28" t="s">
        <v>404</v>
      </c>
      <c r="T10184" s="5">
        <v>2018</v>
      </c>
      <c r="U10184" s="233">
        <v>43420</v>
      </c>
      <c r="V10184" s="233" t="str">
        <f t="shared" si="323"/>
        <v>1116</v>
      </c>
      <c r="W10184" s="4">
        <f t="shared" si="324"/>
        <v>2018</v>
      </c>
    </row>
    <row r="10185" spans="19:23" x14ac:dyDescent="0.2">
      <c r="S10185" s="28" t="s">
        <v>405</v>
      </c>
      <c r="T10185" s="5">
        <v>2018</v>
      </c>
      <c r="U10185" s="233">
        <v>43421</v>
      </c>
      <c r="V10185" s="233" t="str">
        <f t="shared" si="323"/>
        <v>1117</v>
      </c>
      <c r="W10185" s="4">
        <f t="shared" si="324"/>
        <v>2018</v>
      </c>
    </row>
    <row r="10186" spans="19:23" x14ac:dyDescent="0.2">
      <c r="S10186" s="28" t="s">
        <v>406</v>
      </c>
      <c r="T10186" s="5">
        <v>2018</v>
      </c>
      <c r="U10186" s="233">
        <v>43422</v>
      </c>
      <c r="V10186" s="233" t="str">
        <f t="shared" si="323"/>
        <v>1118</v>
      </c>
      <c r="W10186" s="4">
        <f t="shared" si="324"/>
        <v>2018</v>
      </c>
    </row>
    <row r="10187" spans="19:23" x14ac:dyDescent="0.2">
      <c r="S10187" s="28" t="s">
        <v>407</v>
      </c>
      <c r="T10187" s="5">
        <v>2018</v>
      </c>
      <c r="U10187" s="233">
        <v>43423</v>
      </c>
      <c r="V10187" s="233" t="str">
        <f t="shared" si="323"/>
        <v>1119</v>
      </c>
      <c r="W10187" s="4">
        <f t="shared" si="324"/>
        <v>2018</v>
      </c>
    </row>
    <row r="10188" spans="19:23" x14ac:dyDescent="0.2">
      <c r="S10188" s="28" t="s">
        <v>408</v>
      </c>
      <c r="T10188" s="5">
        <v>2018</v>
      </c>
      <c r="U10188" s="233">
        <v>43424</v>
      </c>
      <c r="V10188" s="233" t="str">
        <f t="shared" si="323"/>
        <v>1120</v>
      </c>
      <c r="W10188" s="4">
        <f t="shared" si="324"/>
        <v>2018</v>
      </c>
    </row>
    <row r="10189" spans="19:23" x14ac:dyDescent="0.2">
      <c r="S10189" s="28" t="s">
        <v>409</v>
      </c>
      <c r="T10189" s="5">
        <v>2018</v>
      </c>
      <c r="U10189" s="233">
        <v>43425</v>
      </c>
      <c r="V10189" s="233" t="str">
        <f t="shared" si="323"/>
        <v>1121</v>
      </c>
      <c r="W10189" s="4">
        <f t="shared" si="324"/>
        <v>2018</v>
      </c>
    </row>
    <row r="10190" spans="19:23" x14ac:dyDescent="0.2">
      <c r="S10190" s="28" t="s">
        <v>410</v>
      </c>
      <c r="T10190" s="5">
        <v>2018</v>
      </c>
      <c r="U10190" s="233">
        <v>43426</v>
      </c>
      <c r="V10190" s="233" t="str">
        <f t="shared" si="323"/>
        <v>1122</v>
      </c>
      <c r="W10190" s="4">
        <f t="shared" si="324"/>
        <v>2018</v>
      </c>
    </row>
    <row r="10191" spans="19:23" x14ac:dyDescent="0.2">
      <c r="S10191" s="28" t="s">
        <v>411</v>
      </c>
      <c r="T10191" s="5">
        <v>2018</v>
      </c>
      <c r="U10191" s="233">
        <v>43427</v>
      </c>
      <c r="V10191" s="233" t="str">
        <f t="shared" si="323"/>
        <v>1123</v>
      </c>
      <c r="W10191" s="4">
        <f t="shared" si="324"/>
        <v>2018</v>
      </c>
    </row>
    <row r="10192" spans="19:23" x14ac:dyDescent="0.2">
      <c r="S10192" s="28" t="s">
        <v>412</v>
      </c>
      <c r="T10192" s="5">
        <v>2018</v>
      </c>
      <c r="U10192" s="233">
        <v>43428</v>
      </c>
      <c r="V10192" s="233" t="str">
        <f t="shared" si="323"/>
        <v>1124</v>
      </c>
      <c r="W10192" s="4">
        <f t="shared" si="324"/>
        <v>2018</v>
      </c>
    </row>
    <row r="10193" spans="19:23" x14ac:dyDescent="0.2">
      <c r="S10193" s="28" t="s">
        <v>413</v>
      </c>
      <c r="T10193" s="5">
        <v>2018</v>
      </c>
      <c r="U10193" s="233">
        <v>43429</v>
      </c>
      <c r="V10193" s="233" t="str">
        <f t="shared" si="323"/>
        <v>1125</v>
      </c>
      <c r="W10193" s="4">
        <f t="shared" si="324"/>
        <v>2018</v>
      </c>
    </row>
    <row r="10194" spans="19:23" x14ac:dyDescent="0.2">
      <c r="S10194" s="28" t="s">
        <v>414</v>
      </c>
      <c r="T10194" s="5">
        <v>2018</v>
      </c>
      <c r="U10194" s="233">
        <v>43430</v>
      </c>
      <c r="V10194" s="233" t="str">
        <f t="shared" si="323"/>
        <v>1126</v>
      </c>
      <c r="W10194" s="4">
        <f t="shared" si="324"/>
        <v>2018</v>
      </c>
    </row>
    <row r="10195" spans="19:23" x14ac:dyDescent="0.2">
      <c r="S10195" s="28" t="s">
        <v>415</v>
      </c>
      <c r="T10195" s="5">
        <v>2018</v>
      </c>
      <c r="U10195" s="233">
        <v>43431</v>
      </c>
      <c r="V10195" s="233" t="str">
        <f t="shared" si="323"/>
        <v>1127</v>
      </c>
      <c r="W10195" s="4">
        <f t="shared" si="324"/>
        <v>2018</v>
      </c>
    </row>
    <row r="10196" spans="19:23" x14ac:dyDescent="0.2">
      <c r="S10196" s="28" t="s">
        <v>416</v>
      </c>
      <c r="T10196" s="5">
        <v>2018</v>
      </c>
      <c r="U10196" s="233">
        <v>43432</v>
      </c>
      <c r="V10196" s="233" t="str">
        <f t="shared" si="323"/>
        <v>1128</v>
      </c>
      <c r="W10196" s="4">
        <f t="shared" si="324"/>
        <v>2018</v>
      </c>
    </row>
    <row r="10197" spans="19:23" x14ac:dyDescent="0.2">
      <c r="S10197" s="28" t="s">
        <v>417</v>
      </c>
      <c r="T10197" s="5">
        <v>2018</v>
      </c>
      <c r="U10197" s="233">
        <v>43433</v>
      </c>
      <c r="V10197" s="233" t="str">
        <f t="shared" si="323"/>
        <v>1129</v>
      </c>
      <c r="W10197" s="4">
        <f t="shared" si="324"/>
        <v>2018</v>
      </c>
    </row>
    <row r="10198" spans="19:23" x14ac:dyDescent="0.2">
      <c r="S10198" s="28" t="s">
        <v>418</v>
      </c>
      <c r="T10198" s="5">
        <v>2018</v>
      </c>
      <c r="U10198" s="233">
        <v>43434</v>
      </c>
      <c r="V10198" s="233" t="str">
        <f t="shared" si="323"/>
        <v>1130</v>
      </c>
      <c r="W10198" s="4">
        <f t="shared" si="324"/>
        <v>2018</v>
      </c>
    </row>
    <row r="10199" spans="19:23" x14ac:dyDescent="0.2">
      <c r="S10199" s="28" t="s">
        <v>419</v>
      </c>
      <c r="T10199" s="5">
        <v>2018</v>
      </c>
      <c r="U10199" s="233">
        <v>43435</v>
      </c>
      <c r="V10199" s="233" t="str">
        <f t="shared" si="323"/>
        <v>1201</v>
      </c>
      <c r="W10199" s="4">
        <f t="shared" si="324"/>
        <v>2018</v>
      </c>
    </row>
    <row r="10200" spans="19:23" x14ac:dyDescent="0.2">
      <c r="S10200" s="28" t="s">
        <v>420</v>
      </c>
      <c r="T10200" s="5">
        <v>2018</v>
      </c>
      <c r="U10200" s="233">
        <v>43436</v>
      </c>
      <c r="V10200" s="233" t="str">
        <f t="shared" si="323"/>
        <v>1202</v>
      </c>
      <c r="W10200" s="4">
        <f t="shared" si="324"/>
        <v>2018</v>
      </c>
    </row>
    <row r="10201" spans="19:23" x14ac:dyDescent="0.2">
      <c r="S10201" s="28" t="s">
        <v>421</v>
      </c>
      <c r="T10201" s="5">
        <v>2018</v>
      </c>
      <c r="U10201" s="233">
        <v>43437</v>
      </c>
      <c r="V10201" s="233" t="str">
        <f t="shared" si="323"/>
        <v>1203</v>
      </c>
      <c r="W10201" s="4">
        <f t="shared" si="324"/>
        <v>2018</v>
      </c>
    </row>
    <row r="10202" spans="19:23" x14ac:dyDescent="0.2">
      <c r="S10202" s="28" t="s">
        <v>422</v>
      </c>
      <c r="T10202" s="5">
        <v>2018</v>
      </c>
      <c r="U10202" s="233">
        <v>43438</v>
      </c>
      <c r="V10202" s="233" t="str">
        <f t="shared" si="323"/>
        <v>1204</v>
      </c>
      <c r="W10202" s="4">
        <f t="shared" si="324"/>
        <v>2018</v>
      </c>
    </row>
    <row r="10203" spans="19:23" x14ac:dyDescent="0.2">
      <c r="S10203" s="28" t="s">
        <v>423</v>
      </c>
      <c r="T10203" s="5">
        <v>2018</v>
      </c>
      <c r="U10203" s="233">
        <v>43439</v>
      </c>
      <c r="V10203" s="233" t="str">
        <f t="shared" si="323"/>
        <v>1205</v>
      </c>
      <c r="W10203" s="4">
        <f t="shared" si="324"/>
        <v>2018</v>
      </c>
    </row>
    <row r="10204" spans="19:23" x14ac:dyDescent="0.2">
      <c r="S10204" s="28" t="s">
        <v>424</v>
      </c>
      <c r="T10204" s="5">
        <v>2018</v>
      </c>
      <c r="U10204" s="233">
        <v>43440</v>
      </c>
      <c r="V10204" s="233" t="str">
        <f t="shared" si="323"/>
        <v>1206</v>
      </c>
      <c r="W10204" s="4">
        <f t="shared" si="324"/>
        <v>2018</v>
      </c>
    </row>
    <row r="10205" spans="19:23" x14ac:dyDescent="0.2">
      <c r="S10205" s="28" t="s">
        <v>425</v>
      </c>
      <c r="T10205" s="5">
        <v>2018</v>
      </c>
      <c r="U10205" s="233">
        <v>43441</v>
      </c>
      <c r="V10205" s="233" t="str">
        <f t="shared" si="323"/>
        <v>1207</v>
      </c>
      <c r="W10205" s="4">
        <f t="shared" si="324"/>
        <v>2018</v>
      </c>
    </row>
    <row r="10206" spans="19:23" x14ac:dyDescent="0.2">
      <c r="S10206" s="28" t="s">
        <v>426</v>
      </c>
      <c r="T10206" s="5">
        <v>2018</v>
      </c>
      <c r="U10206" s="233">
        <v>43442</v>
      </c>
      <c r="V10206" s="233" t="str">
        <f t="shared" si="323"/>
        <v>1208</v>
      </c>
      <c r="W10206" s="4">
        <f t="shared" si="324"/>
        <v>2018</v>
      </c>
    </row>
    <row r="10207" spans="19:23" x14ac:dyDescent="0.2">
      <c r="S10207" s="28" t="s">
        <v>427</v>
      </c>
      <c r="T10207" s="5">
        <v>2018</v>
      </c>
      <c r="U10207" s="233">
        <v>43443</v>
      </c>
      <c r="V10207" s="233" t="str">
        <f t="shared" si="323"/>
        <v>1209</v>
      </c>
      <c r="W10207" s="4">
        <f t="shared" si="324"/>
        <v>2018</v>
      </c>
    </row>
    <row r="10208" spans="19:23" x14ac:dyDescent="0.2">
      <c r="S10208" s="28" t="s">
        <v>428</v>
      </c>
      <c r="T10208" s="5">
        <v>2018</v>
      </c>
      <c r="U10208" s="233">
        <v>43444</v>
      </c>
      <c r="V10208" s="233" t="str">
        <f t="shared" si="323"/>
        <v>1210</v>
      </c>
      <c r="W10208" s="4">
        <f t="shared" si="324"/>
        <v>2018</v>
      </c>
    </row>
    <row r="10209" spans="19:23" x14ac:dyDescent="0.2">
      <c r="S10209" s="28" t="s">
        <v>429</v>
      </c>
      <c r="T10209" s="5">
        <v>2018</v>
      </c>
      <c r="U10209" s="233">
        <v>43445</v>
      </c>
      <c r="V10209" s="233" t="str">
        <f t="shared" si="323"/>
        <v>1211</v>
      </c>
      <c r="W10209" s="4">
        <f t="shared" si="324"/>
        <v>2018</v>
      </c>
    </row>
    <row r="10210" spans="19:23" x14ac:dyDescent="0.2">
      <c r="S10210" s="28" t="s">
        <v>430</v>
      </c>
      <c r="T10210" s="5">
        <v>2018</v>
      </c>
      <c r="U10210" s="233">
        <v>43446</v>
      </c>
      <c r="V10210" s="233" t="str">
        <f t="shared" si="323"/>
        <v>1212</v>
      </c>
      <c r="W10210" s="4">
        <f t="shared" si="324"/>
        <v>2018</v>
      </c>
    </row>
    <row r="10211" spans="19:23" x14ac:dyDescent="0.2">
      <c r="S10211" s="28" t="s">
        <v>431</v>
      </c>
      <c r="T10211" s="5">
        <v>2018</v>
      </c>
      <c r="U10211" s="233">
        <v>43447</v>
      </c>
      <c r="V10211" s="233" t="str">
        <f t="shared" si="323"/>
        <v>1213</v>
      </c>
      <c r="W10211" s="4">
        <f t="shared" si="324"/>
        <v>2018</v>
      </c>
    </row>
    <row r="10212" spans="19:23" x14ac:dyDescent="0.2">
      <c r="S10212" s="28" t="s">
        <v>432</v>
      </c>
      <c r="T10212" s="5">
        <v>2018</v>
      </c>
      <c r="U10212" s="233">
        <v>43448</v>
      </c>
      <c r="V10212" s="233" t="str">
        <f t="shared" si="323"/>
        <v>1214</v>
      </c>
      <c r="W10212" s="4">
        <f t="shared" si="324"/>
        <v>2018</v>
      </c>
    </row>
    <row r="10213" spans="19:23" x14ac:dyDescent="0.2">
      <c r="S10213" s="28" t="s">
        <v>433</v>
      </c>
      <c r="T10213" s="5">
        <v>2018</v>
      </c>
      <c r="U10213" s="233">
        <v>43449</v>
      </c>
      <c r="V10213" s="233" t="str">
        <f t="shared" si="323"/>
        <v>1215</v>
      </c>
      <c r="W10213" s="4">
        <f t="shared" si="324"/>
        <v>2018</v>
      </c>
    </row>
    <row r="10214" spans="19:23" x14ac:dyDescent="0.2">
      <c r="S10214" s="28" t="s">
        <v>434</v>
      </c>
      <c r="T10214" s="5">
        <v>2018</v>
      </c>
      <c r="U10214" s="233">
        <v>43450</v>
      </c>
      <c r="V10214" s="233" t="str">
        <f t="shared" si="323"/>
        <v>1216</v>
      </c>
      <c r="W10214" s="4">
        <f t="shared" si="324"/>
        <v>2018</v>
      </c>
    </row>
    <row r="10215" spans="19:23" x14ac:dyDescent="0.2">
      <c r="S10215" s="28" t="s">
        <v>435</v>
      </c>
      <c r="T10215" s="5">
        <v>2018</v>
      </c>
      <c r="U10215" s="233">
        <v>43451</v>
      </c>
      <c r="V10215" s="233" t="str">
        <f t="shared" si="323"/>
        <v>1217</v>
      </c>
      <c r="W10215" s="4">
        <f t="shared" si="324"/>
        <v>2018</v>
      </c>
    </row>
    <row r="10216" spans="19:23" x14ac:dyDescent="0.2">
      <c r="S10216" s="28" t="s">
        <v>436</v>
      </c>
      <c r="T10216" s="5">
        <v>2018</v>
      </c>
      <c r="U10216" s="233">
        <v>43452</v>
      </c>
      <c r="V10216" s="233" t="str">
        <f t="shared" si="323"/>
        <v>1218</v>
      </c>
      <c r="W10216" s="4">
        <f t="shared" si="324"/>
        <v>2018</v>
      </c>
    </row>
    <row r="10217" spans="19:23" x14ac:dyDescent="0.2">
      <c r="S10217" s="28" t="s">
        <v>437</v>
      </c>
      <c r="T10217" s="5">
        <v>2018</v>
      </c>
      <c r="U10217" s="233">
        <v>43453</v>
      </c>
      <c r="V10217" s="233" t="str">
        <f t="shared" si="323"/>
        <v>1219</v>
      </c>
      <c r="W10217" s="4">
        <f t="shared" si="324"/>
        <v>2018</v>
      </c>
    </row>
    <row r="10218" spans="19:23" x14ac:dyDescent="0.2">
      <c r="S10218" s="28" t="s">
        <v>438</v>
      </c>
      <c r="T10218" s="5">
        <v>2018</v>
      </c>
      <c r="U10218" s="233">
        <v>43454</v>
      </c>
      <c r="V10218" s="233" t="str">
        <f t="shared" si="323"/>
        <v>1220</v>
      </c>
      <c r="W10218" s="4">
        <f t="shared" si="324"/>
        <v>2018</v>
      </c>
    </row>
    <row r="10219" spans="19:23" x14ac:dyDescent="0.2">
      <c r="S10219" s="28" t="s">
        <v>439</v>
      </c>
      <c r="T10219" s="5">
        <v>2018</v>
      </c>
      <c r="U10219" s="233">
        <v>43455</v>
      </c>
      <c r="V10219" s="233" t="str">
        <f t="shared" si="323"/>
        <v>1221</v>
      </c>
      <c r="W10219" s="4">
        <f t="shared" si="324"/>
        <v>2018</v>
      </c>
    </row>
    <row r="10220" spans="19:23" x14ac:dyDescent="0.2">
      <c r="S10220" s="28" t="s">
        <v>440</v>
      </c>
      <c r="T10220" s="5">
        <v>2018</v>
      </c>
      <c r="U10220" s="233">
        <v>43456</v>
      </c>
      <c r="V10220" s="233" t="str">
        <f t="shared" si="323"/>
        <v>1222</v>
      </c>
      <c r="W10220" s="4">
        <f t="shared" si="324"/>
        <v>2018</v>
      </c>
    </row>
    <row r="10221" spans="19:23" x14ac:dyDescent="0.2">
      <c r="S10221" s="28" t="s">
        <v>441</v>
      </c>
      <c r="T10221" s="5">
        <v>2018</v>
      </c>
      <c r="U10221" s="233">
        <v>43457</v>
      </c>
      <c r="V10221" s="233" t="str">
        <f t="shared" si="323"/>
        <v>1223</v>
      </c>
      <c r="W10221" s="4">
        <f t="shared" si="324"/>
        <v>2018</v>
      </c>
    </row>
    <row r="10222" spans="19:23" x14ac:dyDescent="0.2">
      <c r="S10222" s="28" t="s">
        <v>442</v>
      </c>
      <c r="T10222" s="5">
        <v>2018</v>
      </c>
      <c r="U10222" s="233">
        <v>43458</v>
      </c>
      <c r="V10222" s="233" t="str">
        <f t="shared" si="323"/>
        <v>1224</v>
      </c>
      <c r="W10222" s="4">
        <f t="shared" si="324"/>
        <v>2018</v>
      </c>
    </row>
    <row r="10223" spans="19:23" x14ac:dyDescent="0.2">
      <c r="S10223" s="28" t="s">
        <v>443</v>
      </c>
      <c r="T10223" s="5">
        <v>2018</v>
      </c>
      <c r="U10223" s="233">
        <v>43459</v>
      </c>
      <c r="V10223" s="233" t="str">
        <f t="shared" si="323"/>
        <v>1225</v>
      </c>
      <c r="W10223" s="4">
        <f t="shared" si="324"/>
        <v>2018</v>
      </c>
    </row>
    <row r="10224" spans="19:23" x14ac:dyDescent="0.2">
      <c r="S10224" s="28" t="s">
        <v>444</v>
      </c>
      <c r="T10224" s="5">
        <v>2018</v>
      </c>
      <c r="U10224" s="233">
        <v>43460</v>
      </c>
      <c r="V10224" s="233" t="str">
        <f t="shared" si="323"/>
        <v>1226</v>
      </c>
      <c r="W10224" s="4">
        <f t="shared" si="324"/>
        <v>2018</v>
      </c>
    </row>
    <row r="10225" spans="19:23" x14ac:dyDescent="0.2">
      <c r="S10225" s="28" t="s">
        <v>445</v>
      </c>
      <c r="T10225" s="5">
        <v>2018</v>
      </c>
      <c r="U10225" s="233">
        <v>43461</v>
      </c>
      <c r="V10225" s="233" t="str">
        <f t="shared" si="323"/>
        <v>1227</v>
      </c>
      <c r="W10225" s="4">
        <f t="shared" si="324"/>
        <v>2018</v>
      </c>
    </row>
    <row r="10226" spans="19:23" x14ac:dyDescent="0.2">
      <c r="S10226" s="28" t="s">
        <v>446</v>
      </c>
      <c r="T10226" s="5">
        <v>2018</v>
      </c>
      <c r="U10226" s="233">
        <v>43462</v>
      </c>
      <c r="V10226" s="233" t="str">
        <f t="shared" si="323"/>
        <v>1228</v>
      </c>
      <c r="W10226" s="4">
        <f t="shared" si="324"/>
        <v>2018</v>
      </c>
    </row>
    <row r="10227" spans="19:23" x14ac:dyDescent="0.2">
      <c r="S10227" s="28" t="s">
        <v>447</v>
      </c>
      <c r="T10227" s="5">
        <v>2018</v>
      </c>
      <c r="U10227" s="233">
        <v>43463</v>
      </c>
      <c r="V10227" s="233" t="str">
        <f t="shared" si="323"/>
        <v>1229</v>
      </c>
      <c r="W10227" s="4">
        <f t="shared" si="324"/>
        <v>2018</v>
      </c>
    </row>
    <row r="10228" spans="19:23" x14ac:dyDescent="0.2">
      <c r="S10228" s="28" t="s">
        <v>448</v>
      </c>
      <c r="T10228" s="5">
        <v>2018</v>
      </c>
      <c r="U10228" s="233">
        <v>43464</v>
      </c>
      <c r="V10228" s="233" t="str">
        <f t="shared" si="323"/>
        <v>1230</v>
      </c>
      <c r="W10228" s="4">
        <f t="shared" si="324"/>
        <v>2018</v>
      </c>
    </row>
    <row r="10229" spans="19:23" x14ac:dyDescent="0.2">
      <c r="S10229" s="28" t="s">
        <v>449</v>
      </c>
      <c r="T10229" s="5">
        <v>2018</v>
      </c>
      <c r="U10229" s="233">
        <v>43465</v>
      </c>
      <c r="V10229" s="233" t="str">
        <f t="shared" si="323"/>
        <v>1231</v>
      </c>
      <c r="W10229" s="4">
        <f t="shared" si="324"/>
        <v>2018</v>
      </c>
    </row>
    <row r="10230" spans="19:23" x14ac:dyDescent="0.2">
      <c r="S10230" s="28" t="s">
        <v>450</v>
      </c>
      <c r="T10230" s="5">
        <v>2019</v>
      </c>
      <c r="U10230" s="233">
        <v>43466</v>
      </c>
      <c r="V10230" s="233" t="str">
        <f t="shared" si="323"/>
        <v>0101</v>
      </c>
      <c r="W10230" s="4">
        <f t="shared" si="324"/>
        <v>2019</v>
      </c>
    </row>
    <row r="10231" spans="19:23" x14ac:dyDescent="0.2">
      <c r="S10231" s="28" t="s">
        <v>90</v>
      </c>
      <c r="T10231" s="5">
        <v>2019</v>
      </c>
      <c r="U10231" s="233">
        <v>43467</v>
      </c>
      <c r="V10231" s="233" t="str">
        <f t="shared" si="323"/>
        <v>0102</v>
      </c>
      <c r="W10231" s="4">
        <f t="shared" si="324"/>
        <v>2019</v>
      </c>
    </row>
    <row r="10232" spans="19:23" x14ac:dyDescent="0.2">
      <c r="S10232" s="28" t="s">
        <v>91</v>
      </c>
      <c r="T10232" s="5">
        <v>2019</v>
      </c>
      <c r="U10232" s="233">
        <v>43468</v>
      </c>
      <c r="V10232" s="233" t="str">
        <f t="shared" si="323"/>
        <v>0103</v>
      </c>
      <c r="W10232" s="4">
        <f t="shared" si="324"/>
        <v>2019</v>
      </c>
    </row>
    <row r="10233" spans="19:23" x14ac:dyDescent="0.2">
      <c r="S10233" s="28" t="s">
        <v>92</v>
      </c>
      <c r="T10233" s="5">
        <v>2019</v>
      </c>
      <c r="U10233" s="233">
        <v>43469</v>
      </c>
      <c r="V10233" s="233" t="str">
        <f t="shared" si="323"/>
        <v>0104</v>
      </c>
      <c r="W10233" s="4">
        <f t="shared" si="324"/>
        <v>2019</v>
      </c>
    </row>
    <row r="10234" spans="19:23" x14ac:dyDescent="0.2">
      <c r="S10234" s="28" t="s">
        <v>93</v>
      </c>
      <c r="T10234" s="5">
        <v>2019</v>
      </c>
      <c r="U10234" s="233">
        <v>43470</v>
      </c>
      <c r="V10234" s="233" t="str">
        <f t="shared" si="323"/>
        <v>0105</v>
      </c>
      <c r="W10234" s="4">
        <f t="shared" si="324"/>
        <v>2019</v>
      </c>
    </row>
    <row r="10235" spans="19:23" x14ac:dyDescent="0.2">
      <c r="S10235" s="28" t="s">
        <v>94</v>
      </c>
      <c r="T10235" s="5">
        <v>2019</v>
      </c>
      <c r="U10235" s="233">
        <v>43471</v>
      </c>
      <c r="V10235" s="233" t="str">
        <f t="shared" si="323"/>
        <v>0106</v>
      </c>
      <c r="W10235" s="4">
        <f t="shared" si="324"/>
        <v>2019</v>
      </c>
    </row>
    <row r="10236" spans="19:23" x14ac:dyDescent="0.2">
      <c r="S10236" s="28" t="s">
        <v>95</v>
      </c>
      <c r="T10236" s="5">
        <v>2019</v>
      </c>
      <c r="U10236" s="233">
        <v>43472</v>
      </c>
      <c r="V10236" s="233" t="str">
        <f t="shared" si="323"/>
        <v>0107</v>
      </c>
      <c r="W10236" s="4">
        <f t="shared" si="324"/>
        <v>2019</v>
      </c>
    </row>
    <row r="10237" spans="19:23" x14ac:dyDescent="0.2">
      <c r="S10237" s="28" t="s">
        <v>96</v>
      </c>
      <c r="T10237" s="5">
        <v>2019</v>
      </c>
      <c r="U10237" s="233">
        <v>43473</v>
      </c>
      <c r="V10237" s="233" t="str">
        <f t="shared" si="323"/>
        <v>0108</v>
      </c>
      <c r="W10237" s="4">
        <f t="shared" si="324"/>
        <v>2019</v>
      </c>
    </row>
    <row r="10238" spans="19:23" x14ac:dyDescent="0.2">
      <c r="S10238" s="28" t="s">
        <v>97</v>
      </c>
      <c r="T10238" s="5">
        <v>2019</v>
      </c>
      <c r="U10238" s="233">
        <v>43474</v>
      </c>
      <c r="V10238" s="233" t="str">
        <f t="shared" si="323"/>
        <v>0109</v>
      </c>
      <c r="W10238" s="4">
        <f t="shared" si="324"/>
        <v>2019</v>
      </c>
    </row>
    <row r="10239" spans="19:23" x14ac:dyDescent="0.2">
      <c r="S10239" s="28" t="s">
        <v>98</v>
      </c>
      <c r="T10239" s="5">
        <v>2019</v>
      </c>
      <c r="U10239" s="233">
        <v>43475</v>
      </c>
      <c r="V10239" s="233" t="str">
        <f t="shared" si="323"/>
        <v>0110</v>
      </c>
      <c r="W10239" s="4">
        <f t="shared" si="324"/>
        <v>2019</v>
      </c>
    </row>
    <row r="10240" spans="19:23" x14ac:dyDescent="0.2">
      <c r="S10240" s="28" t="s">
        <v>99</v>
      </c>
      <c r="T10240" s="5">
        <v>2019</v>
      </c>
      <c r="U10240" s="233">
        <v>43476</v>
      </c>
      <c r="V10240" s="233" t="str">
        <f t="shared" si="323"/>
        <v>0111</v>
      </c>
      <c r="W10240" s="4">
        <f t="shared" si="324"/>
        <v>2019</v>
      </c>
    </row>
    <row r="10241" spans="19:23" x14ac:dyDescent="0.2">
      <c r="S10241" s="28" t="s">
        <v>100</v>
      </c>
      <c r="T10241" s="5">
        <v>2019</v>
      </c>
      <c r="U10241" s="233">
        <v>43477</v>
      </c>
      <c r="V10241" s="233" t="str">
        <f t="shared" si="323"/>
        <v>0112</v>
      </c>
      <c r="W10241" s="4">
        <f t="shared" si="324"/>
        <v>2019</v>
      </c>
    </row>
    <row r="10242" spans="19:23" x14ac:dyDescent="0.2">
      <c r="S10242" s="28" t="s">
        <v>101</v>
      </c>
      <c r="T10242" s="5">
        <v>2019</v>
      </c>
      <c r="U10242" s="233">
        <v>43478</v>
      </c>
      <c r="V10242" s="233" t="str">
        <f t="shared" si="323"/>
        <v>0113</v>
      </c>
      <c r="W10242" s="4">
        <f t="shared" si="324"/>
        <v>2019</v>
      </c>
    </row>
    <row r="10243" spans="19:23" x14ac:dyDescent="0.2">
      <c r="S10243" s="28" t="s">
        <v>102</v>
      </c>
      <c r="T10243" s="5">
        <v>2019</v>
      </c>
      <c r="U10243" s="233">
        <v>43479</v>
      </c>
      <c r="V10243" s="233" t="str">
        <f t="shared" si="323"/>
        <v>0114</v>
      </c>
      <c r="W10243" s="4">
        <f t="shared" si="324"/>
        <v>2019</v>
      </c>
    </row>
    <row r="10244" spans="19:23" x14ac:dyDescent="0.2">
      <c r="S10244" s="28" t="s">
        <v>103</v>
      </c>
      <c r="T10244" s="5">
        <v>2019</v>
      </c>
      <c r="U10244" s="233">
        <v>43480</v>
      </c>
      <c r="V10244" s="233" t="str">
        <f t="shared" ref="V10244:V10307" si="325">TEXT(MONTH(U10244),"00") &amp;TEXT(DAY(U10244),"00")</f>
        <v>0115</v>
      </c>
      <c r="W10244" s="4">
        <f t="shared" ref="W10244:W10307" si="326">YEAR(U10244)</f>
        <v>2019</v>
      </c>
    </row>
    <row r="10245" spans="19:23" x14ac:dyDescent="0.2">
      <c r="S10245" s="28" t="s">
        <v>104</v>
      </c>
      <c r="T10245" s="5">
        <v>2019</v>
      </c>
      <c r="U10245" s="233">
        <v>43481</v>
      </c>
      <c r="V10245" s="233" t="str">
        <f t="shared" si="325"/>
        <v>0116</v>
      </c>
      <c r="W10245" s="4">
        <f t="shared" si="326"/>
        <v>2019</v>
      </c>
    </row>
    <row r="10246" spans="19:23" x14ac:dyDescent="0.2">
      <c r="S10246" s="28" t="s">
        <v>105</v>
      </c>
      <c r="T10246" s="5">
        <v>2019</v>
      </c>
      <c r="U10246" s="233">
        <v>43482</v>
      </c>
      <c r="V10246" s="233" t="str">
        <f t="shared" si="325"/>
        <v>0117</v>
      </c>
      <c r="W10246" s="4">
        <f t="shared" si="326"/>
        <v>2019</v>
      </c>
    </row>
    <row r="10247" spans="19:23" x14ac:dyDescent="0.2">
      <c r="S10247" s="28" t="s">
        <v>106</v>
      </c>
      <c r="T10247" s="5">
        <v>2019</v>
      </c>
      <c r="U10247" s="233">
        <v>43483</v>
      </c>
      <c r="V10247" s="233" t="str">
        <f t="shared" si="325"/>
        <v>0118</v>
      </c>
      <c r="W10247" s="4">
        <f t="shared" si="326"/>
        <v>2019</v>
      </c>
    </row>
    <row r="10248" spans="19:23" x14ac:dyDescent="0.2">
      <c r="S10248" s="28" t="s">
        <v>107</v>
      </c>
      <c r="T10248" s="5">
        <v>2019</v>
      </c>
      <c r="U10248" s="233">
        <v>43484</v>
      </c>
      <c r="V10248" s="233" t="str">
        <f t="shared" si="325"/>
        <v>0119</v>
      </c>
      <c r="W10248" s="4">
        <f t="shared" si="326"/>
        <v>2019</v>
      </c>
    </row>
    <row r="10249" spans="19:23" x14ac:dyDescent="0.2">
      <c r="S10249" s="28" t="s">
        <v>108</v>
      </c>
      <c r="T10249" s="5">
        <v>2019</v>
      </c>
      <c r="U10249" s="233">
        <v>43485</v>
      </c>
      <c r="V10249" s="233" t="str">
        <f t="shared" si="325"/>
        <v>0120</v>
      </c>
      <c r="W10249" s="4">
        <f t="shared" si="326"/>
        <v>2019</v>
      </c>
    </row>
    <row r="10250" spans="19:23" x14ac:dyDescent="0.2">
      <c r="S10250" s="28" t="s">
        <v>109</v>
      </c>
      <c r="T10250" s="5">
        <v>2019</v>
      </c>
      <c r="U10250" s="233">
        <v>43486</v>
      </c>
      <c r="V10250" s="233" t="str">
        <f t="shared" si="325"/>
        <v>0121</v>
      </c>
      <c r="W10250" s="4">
        <f t="shared" si="326"/>
        <v>2019</v>
      </c>
    </row>
    <row r="10251" spans="19:23" x14ac:dyDescent="0.2">
      <c r="S10251" s="28" t="s">
        <v>110</v>
      </c>
      <c r="T10251" s="5">
        <v>2019</v>
      </c>
      <c r="U10251" s="233">
        <v>43487</v>
      </c>
      <c r="V10251" s="233" t="str">
        <f t="shared" si="325"/>
        <v>0122</v>
      </c>
      <c r="W10251" s="4">
        <f t="shared" si="326"/>
        <v>2019</v>
      </c>
    </row>
    <row r="10252" spans="19:23" x14ac:dyDescent="0.2">
      <c r="S10252" s="28" t="s">
        <v>111</v>
      </c>
      <c r="T10252" s="5">
        <v>2019</v>
      </c>
      <c r="U10252" s="233">
        <v>43488</v>
      </c>
      <c r="V10252" s="233" t="str">
        <f t="shared" si="325"/>
        <v>0123</v>
      </c>
      <c r="W10252" s="4">
        <f t="shared" si="326"/>
        <v>2019</v>
      </c>
    </row>
    <row r="10253" spans="19:23" x14ac:dyDescent="0.2">
      <c r="S10253" s="28" t="s">
        <v>112</v>
      </c>
      <c r="T10253" s="5">
        <v>2019</v>
      </c>
      <c r="U10253" s="233">
        <v>43489</v>
      </c>
      <c r="V10253" s="233" t="str">
        <f t="shared" si="325"/>
        <v>0124</v>
      </c>
      <c r="W10253" s="4">
        <f t="shared" si="326"/>
        <v>2019</v>
      </c>
    </row>
    <row r="10254" spans="19:23" x14ac:dyDescent="0.2">
      <c r="S10254" s="28" t="s">
        <v>113</v>
      </c>
      <c r="T10254" s="5">
        <v>2019</v>
      </c>
      <c r="U10254" s="233">
        <v>43490</v>
      </c>
      <c r="V10254" s="233" t="str">
        <f t="shared" si="325"/>
        <v>0125</v>
      </c>
      <c r="W10254" s="4">
        <f t="shared" si="326"/>
        <v>2019</v>
      </c>
    </row>
    <row r="10255" spans="19:23" x14ac:dyDescent="0.2">
      <c r="S10255" s="28" t="s">
        <v>114</v>
      </c>
      <c r="T10255" s="5">
        <v>2019</v>
      </c>
      <c r="U10255" s="233">
        <v>43491</v>
      </c>
      <c r="V10255" s="233" t="str">
        <f t="shared" si="325"/>
        <v>0126</v>
      </c>
      <c r="W10255" s="4">
        <f t="shared" si="326"/>
        <v>2019</v>
      </c>
    </row>
    <row r="10256" spans="19:23" x14ac:dyDescent="0.2">
      <c r="S10256" s="28" t="s">
        <v>115</v>
      </c>
      <c r="T10256" s="5">
        <v>2019</v>
      </c>
      <c r="U10256" s="233">
        <v>43492</v>
      </c>
      <c r="V10256" s="233" t="str">
        <f t="shared" si="325"/>
        <v>0127</v>
      </c>
      <c r="W10256" s="4">
        <f t="shared" si="326"/>
        <v>2019</v>
      </c>
    </row>
    <row r="10257" spans="19:23" x14ac:dyDescent="0.2">
      <c r="S10257" s="28" t="s">
        <v>116</v>
      </c>
      <c r="T10257" s="5">
        <v>2019</v>
      </c>
      <c r="U10257" s="233">
        <v>43493</v>
      </c>
      <c r="V10257" s="233" t="str">
        <f t="shared" si="325"/>
        <v>0128</v>
      </c>
      <c r="W10257" s="4">
        <f t="shared" si="326"/>
        <v>2019</v>
      </c>
    </row>
    <row r="10258" spans="19:23" x14ac:dyDescent="0.2">
      <c r="S10258" s="28" t="s">
        <v>117</v>
      </c>
      <c r="T10258" s="5">
        <v>2019</v>
      </c>
      <c r="U10258" s="233">
        <v>43494</v>
      </c>
      <c r="V10258" s="233" t="str">
        <f t="shared" si="325"/>
        <v>0129</v>
      </c>
      <c r="W10258" s="4">
        <f t="shared" si="326"/>
        <v>2019</v>
      </c>
    </row>
    <row r="10259" spans="19:23" x14ac:dyDescent="0.2">
      <c r="S10259" s="28" t="s">
        <v>118</v>
      </c>
      <c r="T10259" s="5">
        <v>2019</v>
      </c>
      <c r="U10259" s="233">
        <v>43495</v>
      </c>
      <c r="V10259" s="233" t="str">
        <f t="shared" si="325"/>
        <v>0130</v>
      </c>
      <c r="W10259" s="4">
        <f t="shared" si="326"/>
        <v>2019</v>
      </c>
    </row>
    <row r="10260" spans="19:23" x14ac:dyDescent="0.2">
      <c r="S10260" s="28" t="s">
        <v>119</v>
      </c>
      <c r="T10260" s="5">
        <v>2019</v>
      </c>
      <c r="U10260" s="233">
        <v>43496</v>
      </c>
      <c r="V10260" s="233" t="str">
        <f t="shared" si="325"/>
        <v>0131</v>
      </c>
      <c r="W10260" s="4">
        <f t="shared" si="326"/>
        <v>2019</v>
      </c>
    </row>
    <row r="10261" spans="19:23" x14ac:dyDescent="0.2">
      <c r="S10261" s="28" t="s">
        <v>120</v>
      </c>
      <c r="T10261" s="5">
        <v>2019</v>
      </c>
      <c r="U10261" s="233">
        <v>43497</v>
      </c>
      <c r="V10261" s="233" t="str">
        <f t="shared" si="325"/>
        <v>0201</v>
      </c>
      <c r="W10261" s="4">
        <f t="shared" si="326"/>
        <v>2019</v>
      </c>
    </row>
    <row r="10262" spans="19:23" x14ac:dyDescent="0.2">
      <c r="S10262" s="28" t="s">
        <v>121</v>
      </c>
      <c r="T10262" s="5">
        <v>2019</v>
      </c>
      <c r="U10262" s="233">
        <v>43498</v>
      </c>
      <c r="V10262" s="233" t="str">
        <f t="shared" si="325"/>
        <v>0202</v>
      </c>
      <c r="W10262" s="4">
        <f t="shared" si="326"/>
        <v>2019</v>
      </c>
    </row>
    <row r="10263" spans="19:23" x14ac:dyDescent="0.2">
      <c r="S10263" s="28" t="s">
        <v>122</v>
      </c>
      <c r="T10263" s="5">
        <v>2019</v>
      </c>
      <c r="U10263" s="233">
        <v>43499</v>
      </c>
      <c r="V10263" s="233" t="str">
        <f t="shared" si="325"/>
        <v>0203</v>
      </c>
      <c r="W10263" s="4">
        <f t="shared" si="326"/>
        <v>2019</v>
      </c>
    </row>
    <row r="10264" spans="19:23" x14ac:dyDescent="0.2">
      <c r="S10264" s="28" t="s">
        <v>123</v>
      </c>
      <c r="T10264" s="5">
        <v>2019</v>
      </c>
      <c r="U10264" s="233">
        <v>43500</v>
      </c>
      <c r="V10264" s="233" t="str">
        <f t="shared" si="325"/>
        <v>0204</v>
      </c>
      <c r="W10264" s="4">
        <f t="shared" si="326"/>
        <v>2019</v>
      </c>
    </row>
    <row r="10265" spans="19:23" x14ac:dyDescent="0.2">
      <c r="S10265" s="28" t="s">
        <v>124</v>
      </c>
      <c r="T10265" s="5">
        <v>2019</v>
      </c>
      <c r="U10265" s="233">
        <v>43501</v>
      </c>
      <c r="V10265" s="233" t="str">
        <f t="shared" si="325"/>
        <v>0205</v>
      </c>
      <c r="W10265" s="4">
        <f t="shared" si="326"/>
        <v>2019</v>
      </c>
    </row>
    <row r="10266" spans="19:23" x14ac:dyDescent="0.2">
      <c r="S10266" s="28" t="s">
        <v>125</v>
      </c>
      <c r="T10266" s="5">
        <v>2019</v>
      </c>
      <c r="U10266" s="233">
        <v>43502</v>
      </c>
      <c r="V10266" s="233" t="str">
        <f t="shared" si="325"/>
        <v>0206</v>
      </c>
      <c r="W10266" s="4">
        <f t="shared" si="326"/>
        <v>2019</v>
      </c>
    </row>
    <row r="10267" spans="19:23" x14ac:dyDescent="0.2">
      <c r="S10267" s="28" t="s">
        <v>126</v>
      </c>
      <c r="T10267" s="5">
        <v>2019</v>
      </c>
      <c r="U10267" s="233">
        <v>43503</v>
      </c>
      <c r="V10267" s="233" t="str">
        <f t="shared" si="325"/>
        <v>0207</v>
      </c>
      <c r="W10267" s="4">
        <f t="shared" si="326"/>
        <v>2019</v>
      </c>
    </row>
    <row r="10268" spans="19:23" x14ac:dyDescent="0.2">
      <c r="S10268" s="28" t="s">
        <v>86</v>
      </c>
      <c r="T10268" s="5">
        <v>2019</v>
      </c>
      <c r="U10268" s="233">
        <v>43504</v>
      </c>
      <c r="V10268" s="233" t="str">
        <f t="shared" si="325"/>
        <v>0208</v>
      </c>
      <c r="W10268" s="4">
        <f t="shared" si="326"/>
        <v>2019</v>
      </c>
    </row>
    <row r="10269" spans="19:23" x14ac:dyDescent="0.2">
      <c r="S10269" s="28" t="s">
        <v>87</v>
      </c>
      <c r="T10269" s="5">
        <v>2019</v>
      </c>
      <c r="U10269" s="233">
        <v>43505</v>
      </c>
      <c r="V10269" s="233" t="str">
        <f t="shared" si="325"/>
        <v>0209</v>
      </c>
      <c r="W10269" s="4">
        <f t="shared" si="326"/>
        <v>2019</v>
      </c>
    </row>
    <row r="10270" spans="19:23" x14ac:dyDescent="0.2">
      <c r="S10270" s="28" t="s">
        <v>88</v>
      </c>
      <c r="T10270" s="5">
        <v>2019</v>
      </c>
      <c r="U10270" s="233">
        <v>43506</v>
      </c>
      <c r="V10270" s="233" t="str">
        <f t="shared" si="325"/>
        <v>0210</v>
      </c>
      <c r="W10270" s="4">
        <f t="shared" si="326"/>
        <v>2019</v>
      </c>
    </row>
    <row r="10271" spans="19:23" x14ac:dyDescent="0.2">
      <c r="S10271" s="28" t="s">
        <v>89</v>
      </c>
      <c r="T10271" s="5">
        <v>2019</v>
      </c>
      <c r="U10271" s="233">
        <v>43507</v>
      </c>
      <c r="V10271" s="233" t="str">
        <f t="shared" si="325"/>
        <v>0211</v>
      </c>
      <c r="W10271" s="4">
        <f t="shared" si="326"/>
        <v>2019</v>
      </c>
    </row>
    <row r="10272" spans="19:23" x14ac:dyDescent="0.2">
      <c r="S10272" s="28" t="s">
        <v>127</v>
      </c>
      <c r="T10272" s="5">
        <v>2019</v>
      </c>
      <c r="U10272" s="233">
        <v>43508</v>
      </c>
      <c r="V10272" s="233" t="str">
        <f t="shared" si="325"/>
        <v>0212</v>
      </c>
      <c r="W10272" s="4">
        <f t="shared" si="326"/>
        <v>2019</v>
      </c>
    </row>
    <row r="10273" spans="19:23" x14ac:dyDescent="0.2">
      <c r="S10273" s="28" t="s">
        <v>128</v>
      </c>
      <c r="T10273" s="5">
        <v>2019</v>
      </c>
      <c r="U10273" s="233">
        <v>43509</v>
      </c>
      <c r="V10273" s="233" t="str">
        <f t="shared" si="325"/>
        <v>0213</v>
      </c>
      <c r="W10273" s="4">
        <f t="shared" si="326"/>
        <v>2019</v>
      </c>
    </row>
    <row r="10274" spans="19:23" x14ac:dyDescent="0.2">
      <c r="S10274" s="28" t="s">
        <v>129</v>
      </c>
      <c r="T10274" s="5">
        <v>2019</v>
      </c>
      <c r="U10274" s="233">
        <v>43510</v>
      </c>
      <c r="V10274" s="233" t="str">
        <f t="shared" si="325"/>
        <v>0214</v>
      </c>
      <c r="W10274" s="4">
        <f t="shared" si="326"/>
        <v>2019</v>
      </c>
    </row>
    <row r="10275" spans="19:23" x14ac:dyDescent="0.2">
      <c r="S10275" s="28" t="s">
        <v>130</v>
      </c>
      <c r="T10275" s="5">
        <v>2019</v>
      </c>
      <c r="U10275" s="233">
        <v>43511</v>
      </c>
      <c r="V10275" s="233" t="str">
        <f t="shared" si="325"/>
        <v>0215</v>
      </c>
      <c r="W10275" s="4">
        <f t="shared" si="326"/>
        <v>2019</v>
      </c>
    </row>
    <row r="10276" spans="19:23" x14ac:dyDescent="0.2">
      <c r="S10276" s="28" t="s">
        <v>131</v>
      </c>
      <c r="T10276" s="5">
        <v>2019</v>
      </c>
      <c r="U10276" s="233">
        <v>43512</v>
      </c>
      <c r="V10276" s="233" t="str">
        <f t="shared" si="325"/>
        <v>0216</v>
      </c>
      <c r="W10276" s="4">
        <f t="shared" si="326"/>
        <v>2019</v>
      </c>
    </row>
    <row r="10277" spans="19:23" x14ac:dyDescent="0.2">
      <c r="S10277" s="28" t="s">
        <v>132</v>
      </c>
      <c r="T10277" s="5">
        <v>2019</v>
      </c>
      <c r="U10277" s="233">
        <v>43513</v>
      </c>
      <c r="V10277" s="233" t="str">
        <f t="shared" si="325"/>
        <v>0217</v>
      </c>
      <c r="W10277" s="4">
        <f t="shared" si="326"/>
        <v>2019</v>
      </c>
    </row>
    <row r="10278" spans="19:23" x14ac:dyDescent="0.2">
      <c r="S10278" s="28" t="s">
        <v>133</v>
      </c>
      <c r="T10278" s="5">
        <v>2019</v>
      </c>
      <c r="U10278" s="233">
        <v>43514</v>
      </c>
      <c r="V10278" s="233" t="str">
        <f t="shared" si="325"/>
        <v>0218</v>
      </c>
      <c r="W10278" s="4">
        <f t="shared" si="326"/>
        <v>2019</v>
      </c>
    </row>
    <row r="10279" spans="19:23" x14ac:dyDescent="0.2">
      <c r="S10279" s="28" t="s">
        <v>134</v>
      </c>
      <c r="T10279" s="5">
        <v>2019</v>
      </c>
      <c r="U10279" s="233">
        <v>43515</v>
      </c>
      <c r="V10279" s="233" t="str">
        <f t="shared" si="325"/>
        <v>0219</v>
      </c>
      <c r="W10279" s="4">
        <f t="shared" si="326"/>
        <v>2019</v>
      </c>
    </row>
    <row r="10280" spans="19:23" x14ac:dyDescent="0.2">
      <c r="S10280" s="28" t="s">
        <v>135</v>
      </c>
      <c r="T10280" s="5">
        <v>2019</v>
      </c>
      <c r="U10280" s="233">
        <v>43516</v>
      </c>
      <c r="V10280" s="233" t="str">
        <f t="shared" si="325"/>
        <v>0220</v>
      </c>
      <c r="W10280" s="4">
        <f t="shared" si="326"/>
        <v>2019</v>
      </c>
    </row>
    <row r="10281" spans="19:23" x14ac:dyDescent="0.2">
      <c r="S10281" s="28" t="s">
        <v>136</v>
      </c>
      <c r="T10281" s="5">
        <v>2019</v>
      </c>
      <c r="U10281" s="233">
        <v>43517</v>
      </c>
      <c r="V10281" s="233" t="str">
        <f t="shared" si="325"/>
        <v>0221</v>
      </c>
      <c r="W10281" s="4">
        <f t="shared" si="326"/>
        <v>2019</v>
      </c>
    </row>
    <row r="10282" spans="19:23" x14ac:dyDescent="0.2">
      <c r="S10282" s="28" t="s">
        <v>137</v>
      </c>
      <c r="T10282" s="5">
        <v>2019</v>
      </c>
      <c r="U10282" s="233">
        <v>43518</v>
      </c>
      <c r="V10282" s="233" t="str">
        <f t="shared" si="325"/>
        <v>0222</v>
      </c>
      <c r="W10282" s="4">
        <f t="shared" si="326"/>
        <v>2019</v>
      </c>
    </row>
    <row r="10283" spans="19:23" x14ac:dyDescent="0.2">
      <c r="S10283" s="28" t="s">
        <v>138</v>
      </c>
      <c r="T10283" s="5">
        <v>2019</v>
      </c>
      <c r="U10283" s="233">
        <v>43519</v>
      </c>
      <c r="V10283" s="233" t="str">
        <f t="shared" si="325"/>
        <v>0223</v>
      </c>
      <c r="W10283" s="4">
        <f t="shared" si="326"/>
        <v>2019</v>
      </c>
    </row>
    <row r="10284" spans="19:23" x14ac:dyDescent="0.2">
      <c r="S10284" s="28" t="s">
        <v>139</v>
      </c>
      <c r="T10284" s="5">
        <v>2019</v>
      </c>
      <c r="U10284" s="233">
        <v>43520</v>
      </c>
      <c r="V10284" s="233" t="str">
        <f t="shared" si="325"/>
        <v>0224</v>
      </c>
      <c r="W10284" s="4">
        <f t="shared" si="326"/>
        <v>2019</v>
      </c>
    </row>
    <row r="10285" spans="19:23" x14ac:dyDescent="0.2">
      <c r="S10285" s="28" t="s">
        <v>140</v>
      </c>
      <c r="T10285" s="5">
        <v>2019</v>
      </c>
      <c r="U10285" s="233">
        <v>43521</v>
      </c>
      <c r="V10285" s="233" t="str">
        <f t="shared" si="325"/>
        <v>0225</v>
      </c>
      <c r="W10285" s="4">
        <f t="shared" si="326"/>
        <v>2019</v>
      </c>
    </row>
    <row r="10286" spans="19:23" x14ac:dyDescent="0.2">
      <c r="S10286" s="28" t="s">
        <v>141</v>
      </c>
      <c r="T10286" s="5">
        <v>2019</v>
      </c>
      <c r="U10286" s="233">
        <v>43522</v>
      </c>
      <c r="V10286" s="233" t="str">
        <f t="shared" si="325"/>
        <v>0226</v>
      </c>
      <c r="W10286" s="4">
        <f t="shared" si="326"/>
        <v>2019</v>
      </c>
    </row>
    <row r="10287" spans="19:23" x14ac:dyDescent="0.2">
      <c r="S10287" s="28" t="s">
        <v>142</v>
      </c>
      <c r="T10287" s="5">
        <v>2019</v>
      </c>
      <c r="U10287" s="233">
        <v>43523</v>
      </c>
      <c r="V10287" s="233" t="str">
        <f t="shared" si="325"/>
        <v>0227</v>
      </c>
      <c r="W10287" s="4">
        <f t="shared" si="326"/>
        <v>2019</v>
      </c>
    </row>
    <row r="10288" spans="19:23" x14ac:dyDescent="0.2">
      <c r="S10288" s="28" t="s">
        <v>143</v>
      </c>
      <c r="T10288" s="5">
        <v>2019</v>
      </c>
      <c r="U10288" s="233">
        <v>43524</v>
      </c>
      <c r="V10288" s="233" t="str">
        <f t="shared" si="325"/>
        <v>0228</v>
      </c>
      <c r="W10288" s="4">
        <f t="shared" si="326"/>
        <v>2019</v>
      </c>
    </row>
    <row r="10289" spans="19:23" x14ac:dyDescent="0.2">
      <c r="S10289" s="28" t="s">
        <v>144</v>
      </c>
      <c r="T10289" s="5">
        <v>2019</v>
      </c>
      <c r="U10289" s="233">
        <v>43525</v>
      </c>
      <c r="V10289" s="233" t="str">
        <f t="shared" si="325"/>
        <v>0301</v>
      </c>
      <c r="W10289" s="4">
        <f t="shared" si="326"/>
        <v>2019</v>
      </c>
    </row>
    <row r="10290" spans="19:23" x14ac:dyDescent="0.2">
      <c r="S10290" s="28" t="s">
        <v>145</v>
      </c>
      <c r="T10290" s="5">
        <v>2019</v>
      </c>
      <c r="U10290" s="233">
        <v>43526</v>
      </c>
      <c r="V10290" s="233" t="str">
        <f t="shared" si="325"/>
        <v>0302</v>
      </c>
      <c r="W10290" s="4">
        <f t="shared" si="326"/>
        <v>2019</v>
      </c>
    </row>
    <row r="10291" spans="19:23" x14ac:dyDescent="0.2">
      <c r="S10291" s="28" t="s">
        <v>146</v>
      </c>
      <c r="T10291" s="5">
        <v>2019</v>
      </c>
      <c r="U10291" s="233">
        <v>43527</v>
      </c>
      <c r="V10291" s="233" t="str">
        <f t="shared" si="325"/>
        <v>0303</v>
      </c>
      <c r="W10291" s="4">
        <f t="shared" si="326"/>
        <v>2019</v>
      </c>
    </row>
    <row r="10292" spans="19:23" x14ac:dyDescent="0.2">
      <c r="S10292" s="28" t="s">
        <v>147</v>
      </c>
      <c r="T10292" s="5">
        <v>2019</v>
      </c>
      <c r="U10292" s="233">
        <v>43528</v>
      </c>
      <c r="V10292" s="233" t="str">
        <f t="shared" si="325"/>
        <v>0304</v>
      </c>
      <c r="W10292" s="4">
        <f t="shared" si="326"/>
        <v>2019</v>
      </c>
    </row>
    <row r="10293" spans="19:23" x14ac:dyDescent="0.2">
      <c r="S10293" s="28" t="s">
        <v>148</v>
      </c>
      <c r="T10293" s="5">
        <v>2019</v>
      </c>
      <c r="U10293" s="233">
        <v>43529</v>
      </c>
      <c r="V10293" s="233" t="str">
        <f t="shared" si="325"/>
        <v>0305</v>
      </c>
      <c r="W10293" s="4">
        <f t="shared" si="326"/>
        <v>2019</v>
      </c>
    </row>
    <row r="10294" spans="19:23" x14ac:dyDescent="0.2">
      <c r="S10294" s="28" t="s">
        <v>149</v>
      </c>
      <c r="T10294" s="5">
        <v>2019</v>
      </c>
      <c r="U10294" s="233">
        <v>43530</v>
      </c>
      <c r="V10294" s="233" t="str">
        <f t="shared" si="325"/>
        <v>0306</v>
      </c>
      <c r="W10294" s="4">
        <f t="shared" si="326"/>
        <v>2019</v>
      </c>
    </row>
    <row r="10295" spans="19:23" x14ac:dyDescent="0.2">
      <c r="S10295" s="28" t="s">
        <v>150</v>
      </c>
      <c r="T10295" s="5">
        <v>2019</v>
      </c>
      <c r="U10295" s="233">
        <v>43531</v>
      </c>
      <c r="V10295" s="233" t="str">
        <f t="shared" si="325"/>
        <v>0307</v>
      </c>
      <c r="W10295" s="4">
        <f t="shared" si="326"/>
        <v>2019</v>
      </c>
    </row>
    <row r="10296" spans="19:23" x14ac:dyDescent="0.2">
      <c r="S10296" s="28" t="s">
        <v>151</v>
      </c>
      <c r="T10296" s="5">
        <v>2019</v>
      </c>
      <c r="U10296" s="233">
        <v>43532</v>
      </c>
      <c r="V10296" s="233" t="str">
        <f t="shared" si="325"/>
        <v>0308</v>
      </c>
      <c r="W10296" s="4">
        <f t="shared" si="326"/>
        <v>2019</v>
      </c>
    </row>
    <row r="10297" spans="19:23" x14ac:dyDescent="0.2">
      <c r="S10297" s="28" t="s">
        <v>152</v>
      </c>
      <c r="T10297" s="5">
        <v>2019</v>
      </c>
      <c r="U10297" s="233">
        <v>43533</v>
      </c>
      <c r="V10297" s="233" t="str">
        <f t="shared" si="325"/>
        <v>0309</v>
      </c>
      <c r="W10297" s="4">
        <f t="shared" si="326"/>
        <v>2019</v>
      </c>
    </row>
    <row r="10298" spans="19:23" x14ac:dyDescent="0.2">
      <c r="S10298" s="28" t="s">
        <v>153</v>
      </c>
      <c r="T10298" s="5">
        <v>2019</v>
      </c>
      <c r="U10298" s="233">
        <v>43534</v>
      </c>
      <c r="V10298" s="233" t="str">
        <f t="shared" si="325"/>
        <v>0310</v>
      </c>
      <c r="W10298" s="4">
        <f t="shared" si="326"/>
        <v>2019</v>
      </c>
    </row>
    <row r="10299" spans="19:23" x14ac:dyDescent="0.2">
      <c r="S10299" s="28" t="s">
        <v>154</v>
      </c>
      <c r="T10299" s="5">
        <v>2019</v>
      </c>
      <c r="U10299" s="233">
        <v>43535</v>
      </c>
      <c r="V10299" s="233" t="str">
        <f t="shared" si="325"/>
        <v>0311</v>
      </c>
      <c r="W10299" s="4">
        <f t="shared" si="326"/>
        <v>2019</v>
      </c>
    </row>
    <row r="10300" spans="19:23" x14ac:dyDescent="0.2">
      <c r="S10300" s="28" t="s">
        <v>155</v>
      </c>
      <c r="T10300" s="5">
        <v>2019</v>
      </c>
      <c r="U10300" s="233">
        <v>43536</v>
      </c>
      <c r="V10300" s="233" t="str">
        <f t="shared" si="325"/>
        <v>0312</v>
      </c>
      <c r="W10300" s="4">
        <f t="shared" si="326"/>
        <v>2019</v>
      </c>
    </row>
    <row r="10301" spans="19:23" x14ac:dyDescent="0.2">
      <c r="S10301" s="28" t="s">
        <v>156</v>
      </c>
      <c r="T10301" s="5">
        <v>2019</v>
      </c>
      <c r="U10301" s="233">
        <v>43537</v>
      </c>
      <c r="V10301" s="233" t="str">
        <f t="shared" si="325"/>
        <v>0313</v>
      </c>
      <c r="W10301" s="4">
        <f t="shared" si="326"/>
        <v>2019</v>
      </c>
    </row>
    <row r="10302" spans="19:23" x14ac:dyDescent="0.2">
      <c r="S10302" s="28" t="s">
        <v>157</v>
      </c>
      <c r="T10302" s="5">
        <v>2019</v>
      </c>
      <c r="U10302" s="233">
        <v>43538</v>
      </c>
      <c r="V10302" s="233" t="str">
        <f t="shared" si="325"/>
        <v>0314</v>
      </c>
      <c r="W10302" s="4">
        <f t="shared" si="326"/>
        <v>2019</v>
      </c>
    </row>
    <row r="10303" spans="19:23" x14ac:dyDescent="0.2">
      <c r="S10303" s="28" t="s">
        <v>158</v>
      </c>
      <c r="T10303" s="5">
        <v>2019</v>
      </c>
      <c r="U10303" s="233">
        <v>43539</v>
      </c>
      <c r="V10303" s="233" t="str">
        <f t="shared" si="325"/>
        <v>0315</v>
      </c>
      <c r="W10303" s="4">
        <f t="shared" si="326"/>
        <v>2019</v>
      </c>
    </row>
    <row r="10304" spans="19:23" x14ac:dyDescent="0.2">
      <c r="S10304" s="28" t="s">
        <v>159</v>
      </c>
      <c r="T10304" s="5">
        <v>2019</v>
      </c>
      <c r="U10304" s="233">
        <v>43540</v>
      </c>
      <c r="V10304" s="233" t="str">
        <f t="shared" si="325"/>
        <v>0316</v>
      </c>
      <c r="W10304" s="4">
        <f t="shared" si="326"/>
        <v>2019</v>
      </c>
    </row>
    <row r="10305" spans="19:23" x14ac:dyDescent="0.2">
      <c r="S10305" s="28" t="s">
        <v>160</v>
      </c>
      <c r="T10305" s="5">
        <v>2019</v>
      </c>
      <c r="U10305" s="233">
        <v>43541</v>
      </c>
      <c r="V10305" s="233" t="str">
        <f t="shared" si="325"/>
        <v>0317</v>
      </c>
      <c r="W10305" s="4">
        <f t="shared" si="326"/>
        <v>2019</v>
      </c>
    </row>
    <row r="10306" spans="19:23" x14ac:dyDescent="0.2">
      <c r="S10306" s="28" t="s">
        <v>161</v>
      </c>
      <c r="T10306" s="5">
        <v>2019</v>
      </c>
      <c r="U10306" s="233">
        <v>43542</v>
      </c>
      <c r="V10306" s="233" t="str">
        <f t="shared" si="325"/>
        <v>0318</v>
      </c>
      <c r="W10306" s="4">
        <f t="shared" si="326"/>
        <v>2019</v>
      </c>
    </row>
    <row r="10307" spans="19:23" x14ac:dyDescent="0.2">
      <c r="S10307" s="28" t="s">
        <v>162</v>
      </c>
      <c r="T10307" s="5">
        <v>2019</v>
      </c>
      <c r="U10307" s="233">
        <v>43543</v>
      </c>
      <c r="V10307" s="233" t="str">
        <f t="shared" si="325"/>
        <v>0319</v>
      </c>
      <c r="W10307" s="4">
        <f t="shared" si="326"/>
        <v>2019</v>
      </c>
    </row>
    <row r="10308" spans="19:23" x14ac:dyDescent="0.2">
      <c r="S10308" s="28" t="s">
        <v>163</v>
      </c>
      <c r="T10308" s="5">
        <v>2019</v>
      </c>
      <c r="U10308" s="233">
        <v>43544</v>
      </c>
      <c r="V10308" s="233" t="str">
        <f t="shared" ref="V10308:V10371" si="327">TEXT(MONTH(U10308),"00") &amp;TEXT(DAY(U10308),"00")</f>
        <v>0320</v>
      </c>
      <c r="W10308" s="4">
        <f t="shared" ref="W10308:W10371" si="328">YEAR(U10308)</f>
        <v>2019</v>
      </c>
    </row>
    <row r="10309" spans="19:23" x14ac:dyDescent="0.2">
      <c r="S10309" s="28" t="s">
        <v>164</v>
      </c>
      <c r="T10309" s="5">
        <v>2019</v>
      </c>
      <c r="U10309" s="233">
        <v>43545</v>
      </c>
      <c r="V10309" s="233" t="str">
        <f t="shared" si="327"/>
        <v>0321</v>
      </c>
      <c r="W10309" s="4">
        <f t="shared" si="328"/>
        <v>2019</v>
      </c>
    </row>
    <row r="10310" spans="19:23" x14ac:dyDescent="0.2">
      <c r="S10310" s="28" t="s">
        <v>165</v>
      </c>
      <c r="T10310" s="5">
        <v>2019</v>
      </c>
      <c r="U10310" s="233">
        <v>43546</v>
      </c>
      <c r="V10310" s="233" t="str">
        <f t="shared" si="327"/>
        <v>0322</v>
      </c>
      <c r="W10310" s="4">
        <f t="shared" si="328"/>
        <v>2019</v>
      </c>
    </row>
    <row r="10311" spans="19:23" x14ac:dyDescent="0.2">
      <c r="S10311" s="28" t="s">
        <v>166</v>
      </c>
      <c r="T10311" s="5">
        <v>2019</v>
      </c>
      <c r="U10311" s="233">
        <v>43547</v>
      </c>
      <c r="V10311" s="233" t="str">
        <f t="shared" si="327"/>
        <v>0323</v>
      </c>
      <c r="W10311" s="4">
        <f t="shared" si="328"/>
        <v>2019</v>
      </c>
    </row>
    <row r="10312" spans="19:23" x14ac:dyDescent="0.2">
      <c r="S10312" s="28" t="s">
        <v>167</v>
      </c>
      <c r="T10312" s="5">
        <v>2019</v>
      </c>
      <c r="U10312" s="233">
        <v>43548</v>
      </c>
      <c r="V10312" s="233" t="str">
        <f t="shared" si="327"/>
        <v>0324</v>
      </c>
      <c r="W10312" s="4">
        <f t="shared" si="328"/>
        <v>2019</v>
      </c>
    </row>
    <row r="10313" spans="19:23" x14ac:dyDescent="0.2">
      <c r="S10313" s="28" t="s">
        <v>168</v>
      </c>
      <c r="T10313" s="5">
        <v>2019</v>
      </c>
      <c r="U10313" s="233">
        <v>43549</v>
      </c>
      <c r="V10313" s="233" t="str">
        <f t="shared" si="327"/>
        <v>0325</v>
      </c>
      <c r="W10313" s="4">
        <f t="shared" si="328"/>
        <v>2019</v>
      </c>
    </row>
    <row r="10314" spans="19:23" x14ac:dyDescent="0.2">
      <c r="S10314" s="28" t="s">
        <v>169</v>
      </c>
      <c r="T10314" s="5">
        <v>2019</v>
      </c>
      <c r="U10314" s="233">
        <v>43550</v>
      </c>
      <c r="V10314" s="233" t="str">
        <f t="shared" si="327"/>
        <v>0326</v>
      </c>
      <c r="W10314" s="4">
        <f t="shared" si="328"/>
        <v>2019</v>
      </c>
    </row>
    <row r="10315" spans="19:23" x14ac:dyDescent="0.2">
      <c r="S10315" s="28" t="s">
        <v>170</v>
      </c>
      <c r="T10315" s="5">
        <v>2019</v>
      </c>
      <c r="U10315" s="233">
        <v>43551</v>
      </c>
      <c r="V10315" s="233" t="str">
        <f t="shared" si="327"/>
        <v>0327</v>
      </c>
      <c r="W10315" s="4">
        <f t="shared" si="328"/>
        <v>2019</v>
      </c>
    </row>
    <row r="10316" spans="19:23" x14ac:dyDescent="0.2">
      <c r="S10316" s="28" t="s">
        <v>171</v>
      </c>
      <c r="T10316" s="5">
        <v>2019</v>
      </c>
      <c r="U10316" s="233">
        <v>43552</v>
      </c>
      <c r="V10316" s="233" t="str">
        <f t="shared" si="327"/>
        <v>0328</v>
      </c>
      <c r="W10316" s="4">
        <f t="shared" si="328"/>
        <v>2019</v>
      </c>
    </row>
    <row r="10317" spans="19:23" x14ac:dyDescent="0.2">
      <c r="S10317" s="28" t="s">
        <v>172</v>
      </c>
      <c r="T10317" s="5">
        <v>2019</v>
      </c>
      <c r="U10317" s="233">
        <v>43553</v>
      </c>
      <c r="V10317" s="233" t="str">
        <f t="shared" si="327"/>
        <v>0329</v>
      </c>
      <c r="W10317" s="4">
        <f t="shared" si="328"/>
        <v>2019</v>
      </c>
    </row>
    <row r="10318" spans="19:23" x14ac:dyDescent="0.2">
      <c r="S10318" s="28" t="s">
        <v>173</v>
      </c>
      <c r="T10318" s="5">
        <v>2019</v>
      </c>
      <c r="U10318" s="233">
        <v>43554</v>
      </c>
      <c r="V10318" s="233" t="str">
        <f t="shared" si="327"/>
        <v>0330</v>
      </c>
      <c r="W10318" s="4">
        <f t="shared" si="328"/>
        <v>2019</v>
      </c>
    </row>
    <row r="10319" spans="19:23" x14ac:dyDescent="0.2">
      <c r="S10319" s="28" t="s">
        <v>174</v>
      </c>
      <c r="T10319" s="5">
        <v>2019</v>
      </c>
      <c r="U10319" s="233">
        <v>43555</v>
      </c>
      <c r="V10319" s="233" t="str">
        <f t="shared" si="327"/>
        <v>0331</v>
      </c>
      <c r="W10319" s="4">
        <f t="shared" si="328"/>
        <v>2019</v>
      </c>
    </row>
    <row r="10320" spans="19:23" x14ac:dyDescent="0.2">
      <c r="S10320" s="28" t="s">
        <v>175</v>
      </c>
      <c r="T10320" s="5">
        <v>2019</v>
      </c>
      <c r="U10320" s="233">
        <v>43556</v>
      </c>
      <c r="V10320" s="233" t="str">
        <f t="shared" si="327"/>
        <v>0401</v>
      </c>
      <c r="W10320" s="4">
        <f t="shared" si="328"/>
        <v>2019</v>
      </c>
    </row>
    <row r="10321" spans="19:23" x14ac:dyDescent="0.2">
      <c r="S10321" s="28" t="s">
        <v>176</v>
      </c>
      <c r="T10321" s="5">
        <v>2019</v>
      </c>
      <c r="U10321" s="233">
        <v>43557</v>
      </c>
      <c r="V10321" s="233" t="str">
        <f t="shared" si="327"/>
        <v>0402</v>
      </c>
      <c r="W10321" s="4">
        <f t="shared" si="328"/>
        <v>2019</v>
      </c>
    </row>
    <row r="10322" spans="19:23" x14ac:dyDescent="0.2">
      <c r="S10322" s="28" t="s">
        <v>177</v>
      </c>
      <c r="T10322" s="5">
        <v>2019</v>
      </c>
      <c r="U10322" s="233">
        <v>43558</v>
      </c>
      <c r="V10322" s="233" t="str">
        <f t="shared" si="327"/>
        <v>0403</v>
      </c>
      <c r="W10322" s="4">
        <f t="shared" si="328"/>
        <v>2019</v>
      </c>
    </row>
    <row r="10323" spans="19:23" x14ac:dyDescent="0.2">
      <c r="S10323" s="28" t="s">
        <v>178</v>
      </c>
      <c r="T10323" s="5">
        <v>2019</v>
      </c>
      <c r="U10323" s="233">
        <v>43559</v>
      </c>
      <c r="V10323" s="233" t="str">
        <f t="shared" si="327"/>
        <v>0404</v>
      </c>
      <c r="W10323" s="4">
        <f t="shared" si="328"/>
        <v>2019</v>
      </c>
    </row>
    <row r="10324" spans="19:23" x14ac:dyDescent="0.2">
      <c r="S10324" s="28" t="s">
        <v>179</v>
      </c>
      <c r="T10324" s="5">
        <v>2019</v>
      </c>
      <c r="U10324" s="233">
        <v>43560</v>
      </c>
      <c r="V10324" s="233" t="str">
        <f t="shared" si="327"/>
        <v>0405</v>
      </c>
      <c r="W10324" s="4">
        <f t="shared" si="328"/>
        <v>2019</v>
      </c>
    </row>
    <row r="10325" spans="19:23" x14ac:dyDescent="0.2">
      <c r="S10325" s="28" t="s">
        <v>180</v>
      </c>
      <c r="T10325" s="5">
        <v>2019</v>
      </c>
      <c r="U10325" s="233">
        <v>43561</v>
      </c>
      <c r="V10325" s="233" t="str">
        <f t="shared" si="327"/>
        <v>0406</v>
      </c>
      <c r="W10325" s="4">
        <f t="shared" si="328"/>
        <v>2019</v>
      </c>
    </row>
    <row r="10326" spans="19:23" x14ac:dyDescent="0.2">
      <c r="S10326" s="28" t="s">
        <v>181</v>
      </c>
      <c r="T10326" s="5">
        <v>2019</v>
      </c>
      <c r="U10326" s="233">
        <v>43562</v>
      </c>
      <c r="V10326" s="233" t="str">
        <f t="shared" si="327"/>
        <v>0407</v>
      </c>
      <c r="W10326" s="4">
        <f t="shared" si="328"/>
        <v>2019</v>
      </c>
    </row>
    <row r="10327" spans="19:23" x14ac:dyDescent="0.2">
      <c r="S10327" s="28" t="s">
        <v>182</v>
      </c>
      <c r="T10327" s="5">
        <v>2019</v>
      </c>
      <c r="U10327" s="233">
        <v>43563</v>
      </c>
      <c r="V10327" s="233" t="str">
        <f t="shared" si="327"/>
        <v>0408</v>
      </c>
      <c r="W10327" s="4">
        <f t="shared" si="328"/>
        <v>2019</v>
      </c>
    </row>
    <row r="10328" spans="19:23" x14ac:dyDescent="0.2">
      <c r="S10328" s="28" t="s">
        <v>183</v>
      </c>
      <c r="T10328" s="5">
        <v>2019</v>
      </c>
      <c r="U10328" s="233">
        <v>43564</v>
      </c>
      <c r="V10328" s="233" t="str">
        <f t="shared" si="327"/>
        <v>0409</v>
      </c>
      <c r="W10328" s="4">
        <f t="shared" si="328"/>
        <v>2019</v>
      </c>
    </row>
    <row r="10329" spans="19:23" x14ac:dyDescent="0.2">
      <c r="S10329" s="28" t="s">
        <v>184</v>
      </c>
      <c r="T10329" s="5">
        <v>2019</v>
      </c>
      <c r="U10329" s="233">
        <v>43565</v>
      </c>
      <c r="V10329" s="233" t="str">
        <f t="shared" si="327"/>
        <v>0410</v>
      </c>
      <c r="W10329" s="4">
        <f t="shared" si="328"/>
        <v>2019</v>
      </c>
    </row>
    <row r="10330" spans="19:23" x14ac:dyDescent="0.2">
      <c r="S10330" s="28" t="s">
        <v>185</v>
      </c>
      <c r="T10330" s="5">
        <v>2019</v>
      </c>
      <c r="U10330" s="233">
        <v>43566</v>
      </c>
      <c r="V10330" s="233" t="str">
        <f t="shared" si="327"/>
        <v>0411</v>
      </c>
      <c r="W10330" s="4">
        <f t="shared" si="328"/>
        <v>2019</v>
      </c>
    </row>
    <row r="10331" spans="19:23" x14ac:dyDescent="0.2">
      <c r="S10331" s="28" t="s">
        <v>186</v>
      </c>
      <c r="T10331" s="5">
        <v>2019</v>
      </c>
      <c r="U10331" s="233">
        <v>43567</v>
      </c>
      <c r="V10331" s="233" t="str">
        <f t="shared" si="327"/>
        <v>0412</v>
      </c>
      <c r="W10331" s="4">
        <f t="shared" si="328"/>
        <v>2019</v>
      </c>
    </row>
    <row r="10332" spans="19:23" x14ac:dyDescent="0.2">
      <c r="S10332" s="28" t="s">
        <v>187</v>
      </c>
      <c r="T10332" s="5">
        <v>2019</v>
      </c>
      <c r="U10332" s="233">
        <v>43568</v>
      </c>
      <c r="V10332" s="233" t="str">
        <f t="shared" si="327"/>
        <v>0413</v>
      </c>
      <c r="W10332" s="4">
        <f t="shared" si="328"/>
        <v>2019</v>
      </c>
    </row>
    <row r="10333" spans="19:23" x14ac:dyDescent="0.2">
      <c r="S10333" s="28" t="s">
        <v>188</v>
      </c>
      <c r="T10333" s="5">
        <v>2019</v>
      </c>
      <c r="U10333" s="233">
        <v>43569</v>
      </c>
      <c r="V10333" s="233" t="str">
        <f t="shared" si="327"/>
        <v>0414</v>
      </c>
      <c r="W10333" s="4">
        <f t="shared" si="328"/>
        <v>2019</v>
      </c>
    </row>
    <row r="10334" spans="19:23" x14ac:dyDescent="0.2">
      <c r="S10334" s="28" t="s">
        <v>189</v>
      </c>
      <c r="T10334" s="5">
        <v>2019</v>
      </c>
      <c r="U10334" s="233">
        <v>43570</v>
      </c>
      <c r="V10334" s="233" t="str">
        <f t="shared" si="327"/>
        <v>0415</v>
      </c>
      <c r="W10334" s="4">
        <f t="shared" si="328"/>
        <v>2019</v>
      </c>
    </row>
    <row r="10335" spans="19:23" x14ac:dyDescent="0.2">
      <c r="S10335" s="28" t="s">
        <v>190</v>
      </c>
      <c r="T10335" s="5">
        <v>2019</v>
      </c>
      <c r="U10335" s="233">
        <v>43571</v>
      </c>
      <c r="V10335" s="233" t="str">
        <f t="shared" si="327"/>
        <v>0416</v>
      </c>
      <c r="W10335" s="4">
        <f t="shared" si="328"/>
        <v>2019</v>
      </c>
    </row>
    <row r="10336" spans="19:23" x14ac:dyDescent="0.2">
      <c r="S10336" s="28" t="s">
        <v>191</v>
      </c>
      <c r="T10336" s="5">
        <v>2019</v>
      </c>
      <c r="U10336" s="233">
        <v>43572</v>
      </c>
      <c r="V10336" s="233" t="str">
        <f t="shared" si="327"/>
        <v>0417</v>
      </c>
      <c r="W10336" s="4">
        <f t="shared" si="328"/>
        <v>2019</v>
      </c>
    </row>
    <row r="10337" spans="19:23" x14ac:dyDescent="0.2">
      <c r="S10337" s="28" t="s">
        <v>192</v>
      </c>
      <c r="T10337" s="5">
        <v>2019</v>
      </c>
      <c r="U10337" s="233">
        <v>43573</v>
      </c>
      <c r="V10337" s="233" t="str">
        <f t="shared" si="327"/>
        <v>0418</v>
      </c>
      <c r="W10337" s="4">
        <f t="shared" si="328"/>
        <v>2019</v>
      </c>
    </row>
    <row r="10338" spans="19:23" x14ac:dyDescent="0.2">
      <c r="S10338" s="28" t="s">
        <v>193</v>
      </c>
      <c r="T10338" s="5">
        <v>2019</v>
      </c>
      <c r="U10338" s="233">
        <v>43574</v>
      </c>
      <c r="V10338" s="233" t="str">
        <f t="shared" si="327"/>
        <v>0419</v>
      </c>
      <c r="W10338" s="4">
        <f t="shared" si="328"/>
        <v>2019</v>
      </c>
    </row>
    <row r="10339" spans="19:23" x14ac:dyDescent="0.2">
      <c r="S10339" s="28" t="s">
        <v>194</v>
      </c>
      <c r="T10339" s="5">
        <v>2019</v>
      </c>
      <c r="U10339" s="233">
        <v>43575</v>
      </c>
      <c r="V10339" s="233" t="str">
        <f t="shared" si="327"/>
        <v>0420</v>
      </c>
      <c r="W10339" s="4">
        <f t="shared" si="328"/>
        <v>2019</v>
      </c>
    </row>
    <row r="10340" spans="19:23" x14ac:dyDescent="0.2">
      <c r="S10340" s="28" t="s">
        <v>195</v>
      </c>
      <c r="T10340" s="5">
        <v>2019</v>
      </c>
      <c r="U10340" s="233">
        <v>43576</v>
      </c>
      <c r="V10340" s="233" t="str">
        <f t="shared" si="327"/>
        <v>0421</v>
      </c>
      <c r="W10340" s="4">
        <f t="shared" si="328"/>
        <v>2019</v>
      </c>
    </row>
    <row r="10341" spans="19:23" x14ac:dyDescent="0.2">
      <c r="S10341" s="28" t="s">
        <v>196</v>
      </c>
      <c r="T10341" s="5">
        <v>2019</v>
      </c>
      <c r="U10341" s="233">
        <v>43577</v>
      </c>
      <c r="V10341" s="233" t="str">
        <f t="shared" si="327"/>
        <v>0422</v>
      </c>
      <c r="W10341" s="4">
        <f t="shared" si="328"/>
        <v>2019</v>
      </c>
    </row>
    <row r="10342" spans="19:23" x14ac:dyDescent="0.2">
      <c r="S10342" s="28" t="s">
        <v>197</v>
      </c>
      <c r="T10342" s="5">
        <v>2019</v>
      </c>
      <c r="U10342" s="233">
        <v>43578</v>
      </c>
      <c r="V10342" s="233" t="str">
        <f t="shared" si="327"/>
        <v>0423</v>
      </c>
      <c r="W10342" s="4">
        <f t="shared" si="328"/>
        <v>2019</v>
      </c>
    </row>
    <row r="10343" spans="19:23" x14ac:dyDescent="0.2">
      <c r="S10343" s="28" t="s">
        <v>198</v>
      </c>
      <c r="T10343" s="5">
        <v>2019</v>
      </c>
      <c r="U10343" s="233">
        <v>43579</v>
      </c>
      <c r="V10343" s="233" t="str">
        <f t="shared" si="327"/>
        <v>0424</v>
      </c>
      <c r="W10343" s="4">
        <f t="shared" si="328"/>
        <v>2019</v>
      </c>
    </row>
    <row r="10344" spans="19:23" x14ac:dyDescent="0.2">
      <c r="S10344" s="28" t="s">
        <v>199</v>
      </c>
      <c r="T10344" s="5">
        <v>2019</v>
      </c>
      <c r="U10344" s="233">
        <v>43580</v>
      </c>
      <c r="V10344" s="233" t="str">
        <f t="shared" si="327"/>
        <v>0425</v>
      </c>
      <c r="W10344" s="4">
        <f t="shared" si="328"/>
        <v>2019</v>
      </c>
    </row>
    <row r="10345" spans="19:23" x14ac:dyDescent="0.2">
      <c r="S10345" s="28" t="s">
        <v>200</v>
      </c>
      <c r="T10345" s="5">
        <v>2019</v>
      </c>
      <c r="U10345" s="233">
        <v>43581</v>
      </c>
      <c r="V10345" s="233" t="str">
        <f t="shared" si="327"/>
        <v>0426</v>
      </c>
      <c r="W10345" s="4">
        <f t="shared" si="328"/>
        <v>2019</v>
      </c>
    </row>
    <row r="10346" spans="19:23" x14ac:dyDescent="0.2">
      <c r="S10346" s="28" t="s">
        <v>201</v>
      </c>
      <c r="T10346" s="5">
        <v>2019</v>
      </c>
      <c r="U10346" s="233">
        <v>43582</v>
      </c>
      <c r="V10346" s="233" t="str">
        <f t="shared" si="327"/>
        <v>0427</v>
      </c>
      <c r="W10346" s="4">
        <f t="shared" si="328"/>
        <v>2019</v>
      </c>
    </row>
    <row r="10347" spans="19:23" x14ac:dyDescent="0.2">
      <c r="S10347" s="28" t="s">
        <v>202</v>
      </c>
      <c r="T10347" s="5">
        <v>2019</v>
      </c>
      <c r="U10347" s="233">
        <v>43583</v>
      </c>
      <c r="V10347" s="233" t="str">
        <f t="shared" si="327"/>
        <v>0428</v>
      </c>
      <c r="W10347" s="4">
        <f t="shared" si="328"/>
        <v>2019</v>
      </c>
    </row>
    <row r="10348" spans="19:23" x14ac:dyDescent="0.2">
      <c r="S10348" s="28" t="s">
        <v>203</v>
      </c>
      <c r="T10348" s="5">
        <v>2019</v>
      </c>
      <c r="U10348" s="233">
        <v>43584</v>
      </c>
      <c r="V10348" s="233" t="str">
        <f t="shared" si="327"/>
        <v>0429</v>
      </c>
      <c r="W10348" s="4">
        <f t="shared" si="328"/>
        <v>2019</v>
      </c>
    </row>
    <row r="10349" spans="19:23" x14ac:dyDescent="0.2">
      <c r="S10349" s="28" t="s">
        <v>204</v>
      </c>
      <c r="T10349" s="5">
        <v>2019</v>
      </c>
      <c r="U10349" s="233">
        <v>43585</v>
      </c>
      <c r="V10349" s="233" t="str">
        <f t="shared" si="327"/>
        <v>0430</v>
      </c>
      <c r="W10349" s="4">
        <f t="shared" si="328"/>
        <v>2019</v>
      </c>
    </row>
    <row r="10350" spans="19:23" x14ac:dyDescent="0.2">
      <c r="S10350" s="28" t="s">
        <v>205</v>
      </c>
      <c r="T10350" s="5">
        <v>2019</v>
      </c>
      <c r="U10350" s="233">
        <v>43586</v>
      </c>
      <c r="V10350" s="233" t="str">
        <f t="shared" si="327"/>
        <v>0501</v>
      </c>
      <c r="W10350" s="4">
        <f t="shared" si="328"/>
        <v>2019</v>
      </c>
    </row>
    <row r="10351" spans="19:23" x14ac:dyDescent="0.2">
      <c r="S10351" s="28" t="s">
        <v>206</v>
      </c>
      <c r="T10351" s="5">
        <v>2019</v>
      </c>
      <c r="U10351" s="233">
        <v>43587</v>
      </c>
      <c r="V10351" s="233" t="str">
        <f t="shared" si="327"/>
        <v>0502</v>
      </c>
      <c r="W10351" s="4">
        <f t="shared" si="328"/>
        <v>2019</v>
      </c>
    </row>
    <row r="10352" spans="19:23" x14ac:dyDescent="0.2">
      <c r="S10352" s="28" t="s">
        <v>207</v>
      </c>
      <c r="T10352" s="5">
        <v>2019</v>
      </c>
      <c r="U10352" s="233">
        <v>43588</v>
      </c>
      <c r="V10352" s="233" t="str">
        <f t="shared" si="327"/>
        <v>0503</v>
      </c>
      <c r="W10352" s="4">
        <f t="shared" si="328"/>
        <v>2019</v>
      </c>
    </row>
    <row r="10353" spans="19:23" x14ac:dyDescent="0.2">
      <c r="S10353" s="28" t="s">
        <v>208</v>
      </c>
      <c r="T10353" s="5">
        <v>2019</v>
      </c>
      <c r="U10353" s="233">
        <v>43589</v>
      </c>
      <c r="V10353" s="233" t="str">
        <f t="shared" si="327"/>
        <v>0504</v>
      </c>
      <c r="W10353" s="4">
        <f t="shared" si="328"/>
        <v>2019</v>
      </c>
    </row>
    <row r="10354" spans="19:23" x14ac:dyDescent="0.2">
      <c r="S10354" s="28" t="s">
        <v>209</v>
      </c>
      <c r="T10354" s="5">
        <v>2019</v>
      </c>
      <c r="U10354" s="233">
        <v>43590</v>
      </c>
      <c r="V10354" s="233" t="str">
        <f t="shared" si="327"/>
        <v>0505</v>
      </c>
      <c r="W10354" s="4">
        <f t="shared" si="328"/>
        <v>2019</v>
      </c>
    </row>
    <row r="10355" spans="19:23" x14ac:dyDescent="0.2">
      <c r="S10355" s="28" t="s">
        <v>210</v>
      </c>
      <c r="T10355" s="5">
        <v>2019</v>
      </c>
      <c r="U10355" s="233">
        <v>43591</v>
      </c>
      <c r="V10355" s="233" t="str">
        <f t="shared" si="327"/>
        <v>0506</v>
      </c>
      <c r="W10355" s="4">
        <f t="shared" si="328"/>
        <v>2019</v>
      </c>
    </row>
    <row r="10356" spans="19:23" x14ac:dyDescent="0.2">
      <c r="S10356" s="28" t="s">
        <v>211</v>
      </c>
      <c r="T10356" s="5">
        <v>2019</v>
      </c>
      <c r="U10356" s="233">
        <v>43592</v>
      </c>
      <c r="V10356" s="233" t="str">
        <f t="shared" si="327"/>
        <v>0507</v>
      </c>
      <c r="W10356" s="4">
        <f t="shared" si="328"/>
        <v>2019</v>
      </c>
    </row>
    <row r="10357" spans="19:23" x14ac:dyDescent="0.2">
      <c r="S10357" s="28" t="s">
        <v>212</v>
      </c>
      <c r="T10357" s="5">
        <v>2019</v>
      </c>
      <c r="U10357" s="233">
        <v>43593</v>
      </c>
      <c r="V10357" s="233" t="str">
        <f t="shared" si="327"/>
        <v>0508</v>
      </c>
      <c r="W10357" s="4">
        <f t="shared" si="328"/>
        <v>2019</v>
      </c>
    </row>
    <row r="10358" spans="19:23" x14ac:dyDescent="0.2">
      <c r="S10358" s="28" t="s">
        <v>213</v>
      </c>
      <c r="T10358" s="5">
        <v>2019</v>
      </c>
      <c r="U10358" s="233">
        <v>43594</v>
      </c>
      <c r="V10358" s="233" t="str">
        <f t="shared" si="327"/>
        <v>0509</v>
      </c>
      <c r="W10358" s="4">
        <f t="shared" si="328"/>
        <v>2019</v>
      </c>
    </row>
    <row r="10359" spans="19:23" x14ac:dyDescent="0.2">
      <c r="S10359" s="28" t="s">
        <v>214</v>
      </c>
      <c r="T10359" s="5">
        <v>2019</v>
      </c>
      <c r="U10359" s="233">
        <v>43595</v>
      </c>
      <c r="V10359" s="233" t="str">
        <f t="shared" si="327"/>
        <v>0510</v>
      </c>
      <c r="W10359" s="4">
        <f t="shared" si="328"/>
        <v>2019</v>
      </c>
    </row>
    <row r="10360" spans="19:23" x14ac:dyDescent="0.2">
      <c r="S10360" s="28" t="s">
        <v>215</v>
      </c>
      <c r="T10360" s="5">
        <v>2019</v>
      </c>
      <c r="U10360" s="233">
        <v>43596</v>
      </c>
      <c r="V10360" s="233" t="str">
        <f t="shared" si="327"/>
        <v>0511</v>
      </c>
      <c r="W10360" s="4">
        <f t="shared" si="328"/>
        <v>2019</v>
      </c>
    </row>
    <row r="10361" spans="19:23" x14ac:dyDescent="0.2">
      <c r="S10361" s="28" t="s">
        <v>216</v>
      </c>
      <c r="T10361" s="5">
        <v>2019</v>
      </c>
      <c r="U10361" s="233">
        <v>43597</v>
      </c>
      <c r="V10361" s="233" t="str">
        <f t="shared" si="327"/>
        <v>0512</v>
      </c>
      <c r="W10361" s="4">
        <f t="shared" si="328"/>
        <v>2019</v>
      </c>
    </row>
    <row r="10362" spans="19:23" x14ac:dyDescent="0.2">
      <c r="S10362" s="28" t="s">
        <v>217</v>
      </c>
      <c r="T10362" s="5">
        <v>2019</v>
      </c>
      <c r="U10362" s="233">
        <v>43598</v>
      </c>
      <c r="V10362" s="233" t="str">
        <f t="shared" si="327"/>
        <v>0513</v>
      </c>
      <c r="W10362" s="4">
        <f t="shared" si="328"/>
        <v>2019</v>
      </c>
    </row>
    <row r="10363" spans="19:23" x14ac:dyDescent="0.2">
      <c r="S10363" s="28" t="s">
        <v>218</v>
      </c>
      <c r="T10363" s="5">
        <v>2019</v>
      </c>
      <c r="U10363" s="233">
        <v>43599</v>
      </c>
      <c r="V10363" s="233" t="str">
        <f t="shared" si="327"/>
        <v>0514</v>
      </c>
      <c r="W10363" s="4">
        <f t="shared" si="328"/>
        <v>2019</v>
      </c>
    </row>
    <row r="10364" spans="19:23" x14ac:dyDescent="0.2">
      <c r="S10364" s="28" t="s">
        <v>219</v>
      </c>
      <c r="T10364" s="5">
        <v>2019</v>
      </c>
      <c r="U10364" s="233">
        <v>43600</v>
      </c>
      <c r="V10364" s="233" t="str">
        <f t="shared" si="327"/>
        <v>0515</v>
      </c>
      <c r="W10364" s="4">
        <f t="shared" si="328"/>
        <v>2019</v>
      </c>
    </row>
    <row r="10365" spans="19:23" x14ac:dyDescent="0.2">
      <c r="S10365" s="28" t="s">
        <v>220</v>
      </c>
      <c r="T10365" s="5">
        <v>2019</v>
      </c>
      <c r="U10365" s="233">
        <v>43601</v>
      </c>
      <c r="V10365" s="233" t="str">
        <f t="shared" si="327"/>
        <v>0516</v>
      </c>
      <c r="W10365" s="4">
        <f t="shared" si="328"/>
        <v>2019</v>
      </c>
    </row>
    <row r="10366" spans="19:23" x14ac:dyDescent="0.2">
      <c r="S10366" s="28" t="s">
        <v>221</v>
      </c>
      <c r="T10366" s="5">
        <v>2019</v>
      </c>
      <c r="U10366" s="233">
        <v>43602</v>
      </c>
      <c r="V10366" s="233" t="str">
        <f t="shared" si="327"/>
        <v>0517</v>
      </c>
      <c r="W10366" s="4">
        <f t="shared" si="328"/>
        <v>2019</v>
      </c>
    </row>
    <row r="10367" spans="19:23" x14ac:dyDescent="0.2">
      <c r="S10367" s="28" t="s">
        <v>222</v>
      </c>
      <c r="T10367" s="5">
        <v>2019</v>
      </c>
      <c r="U10367" s="233">
        <v>43603</v>
      </c>
      <c r="V10367" s="233" t="str">
        <f t="shared" si="327"/>
        <v>0518</v>
      </c>
      <c r="W10367" s="4">
        <f t="shared" si="328"/>
        <v>2019</v>
      </c>
    </row>
    <row r="10368" spans="19:23" x14ac:dyDescent="0.2">
      <c r="S10368" s="28" t="s">
        <v>223</v>
      </c>
      <c r="T10368" s="5">
        <v>2019</v>
      </c>
      <c r="U10368" s="233">
        <v>43604</v>
      </c>
      <c r="V10368" s="233" t="str">
        <f t="shared" si="327"/>
        <v>0519</v>
      </c>
      <c r="W10368" s="4">
        <f t="shared" si="328"/>
        <v>2019</v>
      </c>
    </row>
    <row r="10369" spans="19:23" x14ac:dyDescent="0.2">
      <c r="S10369" s="28" t="s">
        <v>224</v>
      </c>
      <c r="T10369" s="5">
        <v>2019</v>
      </c>
      <c r="U10369" s="233">
        <v>43605</v>
      </c>
      <c r="V10369" s="233" t="str">
        <f t="shared" si="327"/>
        <v>0520</v>
      </c>
      <c r="W10369" s="4">
        <f t="shared" si="328"/>
        <v>2019</v>
      </c>
    </row>
    <row r="10370" spans="19:23" x14ac:dyDescent="0.2">
      <c r="S10370" s="28" t="s">
        <v>225</v>
      </c>
      <c r="T10370" s="5">
        <v>2019</v>
      </c>
      <c r="U10370" s="233">
        <v>43606</v>
      </c>
      <c r="V10370" s="233" t="str">
        <f t="shared" si="327"/>
        <v>0521</v>
      </c>
      <c r="W10370" s="4">
        <f t="shared" si="328"/>
        <v>2019</v>
      </c>
    </row>
    <row r="10371" spans="19:23" x14ac:dyDescent="0.2">
      <c r="S10371" s="28" t="s">
        <v>226</v>
      </c>
      <c r="T10371" s="5">
        <v>2019</v>
      </c>
      <c r="U10371" s="233">
        <v>43607</v>
      </c>
      <c r="V10371" s="233" t="str">
        <f t="shared" si="327"/>
        <v>0522</v>
      </c>
      <c r="W10371" s="4">
        <f t="shared" si="328"/>
        <v>2019</v>
      </c>
    </row>
    <row r="10372" spans="19:23" x14ac:dyDescent="0.2">
      <c r="S10372" s="28" t="s">
        <v>227</v>
      </c>
      <c r="T10372" s="5">
        <v>2019</v>
      </c>
      <c r="U10372" s="233">
        <v>43608</v>
      </c>
      <c r="V10372" s="233" t="str">
        <f t="shared" ref="V10372:V10435" si="329">TEXT(MONTH(U10372),"00") &amp;TEXT(DAY(U10372),"00")</f>
        <v>0523</v>
      </c>
      <c r="W10372" s="4">
        <f t="shared" ref="W10372:W10435" si="330">YEAR(U10372)</f>
        <v>2019</v>
      </c>
    </row>
    <row r="10373" spans="19:23" x14ac:dyDescent="0.2">
      <c r="S10373" s="28" t="s">
        <v>228</v>
      </c>
      <c r="T10373" s="5">
        <v>2019</v>
      </c>
      <c r="U10373" s="233">
        <v>43609</v>
      </c>
      <c r="V10373" s="233" t="str">
        <f t="shared" si="329"/>
        <v>0524</v>
      </c>
      <c r="W10373" s="4">
        <f t="shared" si="330"/>
        <v>2019</v>
      </c>
    </row>
    <row r="10374" spans="19:23" x14ac:dyDescent="0.2">
      <c r="S10374" s="28" t="s">
        <v>229</v>
      </c>
      <c r="T10374" s="5">
        <v>2019</v>
      </c>
      <c r="U10374" s="233">
        <v>43610</v>
      </c>
      <c r="V10374" s="233" t="str">
        <f t="shared" si="329"/>
        <v>0525</v>
      </c>
      <c r="W10374" s="4">
        <f t="shared" si="330"/>
        <v>2019</v>
      </c>
    </row>
    <row r="10375" spans="19:23" x14ac:dyDescent="0.2">
      <c r="S10375" s="28" t="s">
        <v>230</v>
      </c>
      <c r="T10375" s="5">
        <v>2019</v>
      </c>
      <c r="U10375" s="233">
        <v>43611</v>
      </c>
      <c r="V10375" s="233" t="str">
        <f t="shared" si="329"/>
        <v>0526</v>
      </c>
      <c r="W10375" s="4">
        <f t="shared" si="330"/>
        <v>2019</v>
      </c>
    </row>
    <row r="10376" spans="19:23" x14ac:dyDescent="0.2">
      <c r="S10376" s="28" t="s">
        <v>231</v>
      </c>
      <c r="T10376" s="5">
        <v>2019</v>
      </c>
      <c r="U10376" s="233">
        <v>43612</v>
      </c>
      <c r="V10376" s="233" t="str">
        <f t="shared" si="329"/>
        <v>0527</v>
      </c>
      <c r="W10376" s="4">
        <f t="shared" si="330"/>
        <v>2019</v>
      </c>
    </row>
    <row r="10377" spans="19:23" x14ac:dyDescent="0.2">
      <c r="S10377" s="28" t="s">
        <v>232</v>
      </c>
      <c r="T10377" s="5">
        <v>2019</v>
      </c>
      <c r="U10377" s="233">
        <v>43613</v>
      </c>
      <c r="V10377" s="233" t="str">
        <f t="shared" si="329"/>
        <v>0528</v>
      </c>
      <c r="W10377" s="4">
        <f t="shared" si="330"/>
        <v>2019</v>
      </c>
    </row>
    <row r="10378" spans="19:23" x14ac:dyDescent="0.2">
      <c r="S10378" s="28" t="s">
        <v>233</v>
      </c>
      <c r="T10378" s="5">
        <v>2019</v>
      </c>
      <c r="U10378" s="233">
        <v>43614</v>
      </c>
      <c r="V10378" s="233" t="str">
        <f t="shared" si="329"/>
        <v>0529</v>
      </c>
      <c r="W10378" s="4">
        <f t="shared" si="330"/>
        <v>2019</v>
      </c>
    </row>
    <row r="10379" spans="19:23" x14ac:dyDescent="0.2">
      <c r="S10379" s="28" t="s">
        <v>234</v>
      </c>
      <c r="T10379" s="5">
        <v>2019</v>
      </c>
      <c r="U10379" s="233">
        <v>43615</v>
      </c>
      <c r="V10379" s="233" t="str">
        <f t="shared" si="329"/>
        <v>0530</v>
      </c>
      <c r="W10379" s="4">
        <f t="shared" si="330"/>
        <v>2019</v>
      </c>
    </row>
    <row r="10380" spans="19:23" x14ac:dyDescent="0.2">
      <c r="S10380" s="28" t="s">
        <v>235</v>
      </c>
      <c r="T10380" s="5">
        <v>2019</v>
      </c>
      <c r="U10380" s="233">
        <v>43616</v>
      </c>
      <c r="V10380" s="233" t="str">
        <f t="shared" si="329"/>
        <v>0531</v>
      </c>
      <c r="W10380" s="4">
        <f t="shared" si="330"/>
        <v>2019</v>
      </c>
    </row>
    <row r="10381" spans="19:23" x14ac:dyDescent="0.2">
      <c r="S10381" s="28" t="s">
        <v>236</v>
      </c>
      <c r="T10381" s="5">
        <v>2019</v>
      </c>
      <c r="U10381" s="233">
        <v>43617</v>
      </c>
      <c r="V10381" s="233" t="str">
        <f t="shared" si="329"/>
        <v>0601</v>
      </c>
      <c r="W10381" s="4">
        <f t="shared" si="330"/>
        <v>2019</v>
      </c>
    </row>
    <row r="10382" spans="19:23" x14ac:dyDescent="0.2">
      <c r="S10382" s="28" t="s">
        <v>237</v>
      </c>
      <c r="T10382" s="5">
        <v>2019</v>
      </c>
      <c r="U10382" s="233">
        <v>43618</v>
      </c>
      <c r="V10382" s="233" t="str">
        <f t="shared" si="329"/>
        <v>0602</v>
      </c>
      <c r="W10382" s="4">
        <f t="shared" si="330"/>
        <v>2019</v>
      </c>
    </row>
    <row r="10383" spans="19:23" x14ac:dyDescent="0.2">
      <c r="S10383" s="28" t="s">
        <v>238</v>
      </c>
      <c r="T10383" s="5">
        <v>2019</v>
      </c>
      <c r="U10383" s="233">
        <v>43619</v>
      </c>
      <c r="V10383" s="233" t="str">
        <f t="shared" si="329"/>
        <v>0603</v>
      </c>
      <c r="W10383" s="4">
        <f t="shared" si="330"/>
        <v>2019</v>
      </c>
    </row>
    <row r="10384" spans="19:23" x14ac:dyDescent="0.2">
      <c r="S10384" s="28" t="s">
        <v>239</v>
      </c>
      <c r="T10384" s="5">
        <v>2019</v>
      </c>
      <c r="U10384" s="233">
        <v>43620</v>
      </c>
      <c r="V10384" s="233" t="str">
        <f t="shared" si="329"/>
        <v>0604</v>
      </c>
      <c r="W10384" s="4">
        <f t="shared" si="330"/>
        <v>2019</v>
      </c>
    </row>
    <row r="10385" spans="19:23" x14ac:dyDescent="0.2">
      <c r="S10385" s="28" t="s">
        <v>240</v>
      </c>
      <c r="T10385" s="5">
        <v>2019</v>
      </c>
      <c r="U10385" s="233">
        <v>43621</v>
      </c>
      <c r="V10385" s="233" t="str">
        <f t="shared" si="329"/>
        <v>0605</v>
      </c>
      <c r="W10385" s="4">
        <f t="shared" si="330"/>
        <v>2019</v>
      </c>
    </row>
    <row r="10386" spans="19:23" x14ac:dyDescent="0.2">
      <c r="S10386" s="28" t="s">
        <v>241</v>
      </c>
      <c r="T10386" s="5">
        <v>2019</v>
      </c>
      <c r="U10386" s="233">
        <v>43622</v>
      </c>
      <c r="V10386" s="233" t="str">
        <f t="shared" si="329"/>
        <v>0606</v>
      </c>
      <c r="W10386" s="4">
        <f t="shared" si="330"/>
        <v>2019</v>
      </c>
    </row>
    <row r="10387" spans="19:23" x14ac:dyDescent="0.2">
      <c r="S10387" s="28" t="s">
        <v>242</v>
      </c>
      <c r="T10387" s="5">
        <v>2019</v>
      </c>
      <c r="U10387" s="233">
        <v>43623</v>
      </c>
      <c r="V10387" s="233" t="str">
        <f t="shared" si="329"/>
        <v>0607</v>
      </c>
      <c r="W10387" s="4">
        <f t="shared" si="330"/>
        <v>2019</v>
      </c>
    </row>
    <row r="10388" spans="19:23" x14ac:dyDescent="0.2">
      <c r="S10388" s="28" t="s">
        <v>243</v>
      </c>
      <c r="T10388" s="5">
        <v>2019</v>
      </c>
      <c r="U10388" s="233">
        <v>43624</v>
      </c>
      <c r="V10388" s="233" t="str">
        <f t="shared" si="329"/>
        <v>0608</v>
      </c>
      <c r="W10388" s="4">
        <f t="shared" si="330"/>
        <v>2019</v>
      </c>
    </row>
    <row r="10389" spans="19:23" x14ac:dyDescent="0.2">
      <c r="S10389" s="28" t="s">
        <v>244</v>
      </c>
      <c r="T10389" s="5">
        <v>2019</v>
      </c>
      <c r="U10389" s="233">
        <v>43625</v>
      </c>
      <c r="V10389" s="233" t="str">
        <f t="shared" si="329"/>
        <v>0609</v>
      </c>
      <c r="W10389" s="4">
        <f t="shared" si="330"/>
        <v>2019</v>
      </c>
    </row>
    <row r="10390" spans="19:23" x14ac:dyDescent="0.2">
      <c r="S10390" s="28" t="s">
        <v>245</v>
      </c>
      <c r="T10390" s="5">
        <v>2019</v>
      </c>
      <c r="U10390" s="233">
        <v>43626</v>
      </c>
      <c r="V10390" s="233" t="str">
        <f t="shared" si="329"/>
        <v>0610</v>
      </c>
      <c r="W10390" s="4">
        <f t="shared" si="330"/>
        <v>2019</v>
      </c>
    </row>
    <row r="10391" spans="19:23" x14ac:dyDescent="0.2">
      <c r="S10391" s="28" t="s">
        <v>246</v>
      </c>
      <c r="T10391" s="5">
        <v>2019</v>
      </c>
      <c r="U10391" s="233">
        <v>43627</v>
      </c>
      <c r="V10391" s="233" t="str">
        <f t="shared" si="329"/>
        <v>0611</v>
      </c>
      <c r="W10391" s="4">
        <f t="shared" si="330"/>
        <v>2019</v>
      </c>
    </row>
    <row r="10392" spans="19:23" x14ac:dyDescent="0.2">
      <c r="S10392" s="28" t="s">
        <v>247</v>
      </c>
      <c r="T10392" s="5">
        <v>2019</v>
      </c>
      <c r="U10392" s="233">
        <v>43628</v>
      </c>
      <c r="V10392" s="233" t="str">
        <f t="shared" si="329"/>
        <v>0612</v>
      </c>
      <c r="W10392" s="4">
        <f t="shared" si="330"/>
        <v>2019</v>
      </c>
    </row>
    <row r="10393" spans="19:23" x14ac:dyDescent="0.2">
      <c r="S10393" s="28" t="s">
        <v>248</v>
      </c>
      <c r="T10393" s="5">
        <v>2019</v>
      </c>
      <c r="U10393" s="233">
        <v>43629</v>
      </c>
      <c r="V10393" s="233" t="str">
        <f t="shared" si="329"/>
        <v>0613</v>
      </c>
      <c r="W10393" s="4">
        <f t="shared" si="330"/>
        <v>2019</v>
      </c>
    </row>
    <row r="10394" spans="19:23" x14ac:dyDescent="0.2">
      <c r="S10394" s="28" t="s">
        <v>249</v>
      </c>
      <c r="T10394" s="5">
        <v>2019</v>
      </c>
      <c r="U10394" s="233">
        <v>43630</v>
      </c>
      <c r="V10394" s="233" t="str">
        <f t="shared" si="329"/>
        <v>0614</v>
      </c>
      <c r="W10394" s="4">
        <f t="shared" si="330"/>
        <v>2019</v>
      </c>
    </row>
    <row r="10395" spans="19:23" x14ac:dyDescent="0.2">
      <c r="S10395" s="28" t="s">
        <v>250</v>
      </c>
      <c r="T10395" s="5">
        <v>2019</v>
      </c>
      <c r="U10395" s="233">
        <v>43631</v>
      </c>
      <c r="V10395" s="233" t="str">
        <f t="shared" si="329"/>
        <v>0615</v>
      </c>
      <c r="W10395" s="4">
        <f t="shared" si="330"/>
        <v>2019</v>
      </c>
    </row>
    <row r="10396" spans="19:23" x14ac:dyDescent="0.2">
      <c r="S10396" s="28" t="s">
        <v>251</v>
      </c>
      <c r="T10396" s="5">
        <v>2019</v>
      </c>
      <c r="U10396" s="233">
        <v>43632</v>
      </c>
      <c r="V10396" s="233" t="str">
        <f t="shared" si="329"/>
        <v>0616</v>
      </c>
      <c r="W10396" s="4">
        <f t="shared" si="330"/>
        <v>2019</v>
      </c>
    </row>
    <row r="10397" spans="19:23" x14ac:dyDescent="0.2">
      <c r="S10397" s="28" t="s">
        <v>252</v>
      </c>
      <c r="T10397" s="5">
        <v>2019</v>
      </c>
      <c r="U10397" s="233">
        <v>43633</v>
      </c>
      <c r="V10397" s="233" t="str">
        <f t="shared" si="329"/>
        <v>0617</v>
      </c>
      <c r="W10397" s="4">
        <f t="shared" si="330"/>
        <v>2019</v>
      </c>
    </row>
    <row r="10398" spans="19:23" x14ac:dyDescent="0.2">
      <c r="S10398" s="28" t="s">
        <v>253</v>
      </c>
      <c r="T10398" s="5">
        <v>2019</v>
      </c>
      <c r="U10398" s="233">
        <v>43634</v>
      </c>
      <c r="V10398" s="233" t="str">
        <f t="shared" si="329"/>
        <v>0618</v>
      </c>
      <c r="W10398" s="4">
        <f t="shared" si="330"/>
        <v>2019</v>
      </c>
    </row>
    <row r="10399" spans="19:23" x14ac:dyDescent="0.2">
      <c r="S10399" s="28" t="s">
        <v>254</v>
      </c>
      <c r="T10399" s="5">
        <v>2019</v>
      </c>
      <c r="U10399" s="233">
        <v>43635</v>
      </c>
      <c r="V10399" s="233" t="str">
        <f t="shared" si="329"/>
        <v>0619</v>
      </c>
      <c r="W10399" s="4">
        <f t="shared" si="330"/>
        <v>2019</v>
      </c>
    </row>
    <row r="10400" spans="19:23" x14ac:dyDescent="0.2">
      <c r="S10400" s="28" t="s">
        <v>255</v>
      </c>
      <c r="T10400" s="5">
        <v>2019</v>
      </c>
      <c r="U10400" s="233">
        <v>43636</v>
      </c>
      <c r="V10400" s="233" t="str">
        <f t="shared" si="329"/>
        <v>0620</v>
      </c>
      <c r="W10400" s="4">
        <f t="shared" si="330"/>
        <v>2019</v>
      </c>
    </row>
    <row r="10401" spans="19:23" x14ac:dyDescent="0.2">
      <c r="S10401" s="28" t="s">
        <v>256</v>
      </c>
      <c r="T10401" s="5">
        <v>2019</v>
      </c>
      <c r="U10401" s="233">
        <v>43637</v>
      </c>
      <c r="V10401" s="233" t="str">
        <f t="shared" si="329"/>
        <v>0621</v>
      </c>
      <c r="W10401" s="4">
        <f t="shared" si="330"/>
        <v>2019</v>
      </c>
    </row>
    <row r="10402" spans="19:23" x14ac:dyDescent="0.2">
      <c r="S10402" s="28" t="s">
        <v>257</v>
      </c>
      <c r="T10402" s="5">
        <v>2019</v>
      </c>
      <c r="U10402" s="233">
        <v>43638</v>
      </c>
      <c r="V10402" s="233" t="str">
        <f t="shared" si="329"/>
        <v>0622</v>
      </c>
      <c r="W10402" s="4">
        <f t="shared" si="330"/>
        <v>2019</v>
      </c>
    </row>
    <row r="10403" spans="19:23" x14ac:dyDescent="0.2">
      <c r="S10403" s="28" t="s">
        <v>258</v>
      </c>
      <c r="T10403" s="5">
        <v>2019</v>
      </c>
      <c r="U10403" s="233">
        <v>43639</v>
      </c>
      <c r="V10403" s="233" t="str">
        <f t="shared" si="329"/>
        <v>0623</v>
      </c>
      <c r="W10403" s="4">
        <f t="shared" si="330"/>
        <v>2019</v>
      </c>
    </row>
    <row r="10404" spans="19:23" x14ac:dyDescent="0.2">
      <c r="S10404" s="28" t="s">
        <v>259</v>
      </c>
      <c r="T10404" s="5">
        <v>2019</v>
      </c>
      <c r="U10404" s="233">
        <v>43640</v>
      </c>
      <c r="V10404" s="233" t="str">
        <f t="shared" si="329"/>
        <v>0624</v>
      </c>
      <c r="W10404" s="4">
        <f t="shared" si="330"/>
        <v>2019</v>
      </c>
    </row>
    <row r="10405" spans="19:23" x14ac:dyDescent="0.2">
      <c r="S10405" s="28" t="s">
        <v>260</v>
      </c>
      <c r="T10405" s="5">
        <v>2019</v>
      </c>
      <c r="U10405" s="233">
        <v>43641</v>
      </c>
      <c r="V10405" s="233" t="str">
        <f t="shared" si="329"/>
        <v>0625</v>
      </c>
      <c r="W10405" s="4">
        <f t="shared" si="330"/>
        <v>2019</v>
      </c>
    </row>
    <row r="10406" spans="19:23" x14ac:dyDescent="0.2">
      <c r="S10406" s="28" t="s">
        <v>261</v>
      </c>
      <c r="T10406" s="5">
        <v>2019</v>
      </c>
      <c r="U10406" s="233">
        <v>43642</v>
      </c>
      <c r="V10406" s="233" t="str">
        <f t="shared" si="329"/>
        <v>0626</v>
      </c>
      <c r="W10406" s="4">
        <f t="shared" si="330"/>
        <v>2019</v>
      </c>
    </row>
    <row r="10407" spans="19:23" x14ac:dyDescent="0.2">
      <c r="S10407" s="28" t="s">
        <v>262</v>
      </c>
      <c r="T10407" s="5">
        <v>2019</v>
      </c>
      <c r="U10407" s="233">
        <v>43643</v>
      </c>
      <c r="V10407" s="233" t="str">
        <f t="shared" si="329"/>
        <v>0627</v>
      </c>
      <c r="W10407" s="4">
        <f t="shared" si="330"/>
        <v>2019</v>
      </c>
    </row>
    <row r="10408" spans="19:23" x14ac:dyDescent="0.2">
      <c r="S10408" s="28" t="s">
        <v>263</v>
      </c>
      <c r="T10408" s="5">
        <v>2019</v>
      </c>
      <c r="U10408" s="233">
        <v>43644</v>
      </c>
      <c r="V10408" s="233" t="str">
        <f t="shared" si="329"/>
        <v>0628</v>
      </c>
      <c r="W10408" s="4">
        <f t="shared" si="330"/>
        <v>2019</v>
      </c>
    </row>
    <row r="10409" spans="19:23" x14ac:dyDescent="0.2">
      <c r="S10409" s="28" t="s">
        <v>264</v>
      </c>
      <c r="T10409" s="5">
        <v>2019</v>
      </c>
      <c r="U10409" s="233">
        <v>43645</v>
      </c>
      <c r="V10409" s="233" t="str">
        <f t="shared" si="329"/>
        <v>0629</v>
      </c>
      <c r="W10409" s="4">
        <f t="shared" si="330"/>
        <v>2019</v>
      </c>
    </row>
    <row r="10410" spans="19:23" x14ac:dyDescent="0.2">
      <c r="S10410" s="28" t="s">
        <v>265</v>
      </c>
      <c r="T10410" s="5">
        <v>2019</v>
      </c>
      <c r="U10410" s="233">
        <v>43646</v>
      </c>
      <c r="V10410" s="233" t="str">
        <f t="shared" si="329"/>
        <v>0630</v>
      </c>
      <c r="W10410" s="4">
        <f t="shared" si="330"/>
        <v>2019</v>
      </c>
    </row>
    <row r="10411" spans="19:23" x14ac:dyDescent="0.2">
      <c r="S10411" s="28" t="s">
        <v>266</v>
      </c>
      <c r="T10411" s="5">
        <v>2019</v>
      </c>
      <c r="U10411" s="233">
        <v>43647</v>
      </c>
      <c r="V10411" s="233" t="str">
        <f t="shared" si="329"/>
        <v>0701</v>
      </c>
      <c r="W10411" s="4">
        <f t="shared" si="330"/>
        <v>2019</v>
      </c>
    </row>
    <row r="10412" spans="19:23" x14ac:dyDescent="0.2">
      <c r="S10412" s="28" t="s">
        <v>267</v>
      </c>
      <c r="T10412" s="5">
        <v>2019</v>
      </c>
      <c r="U10412" s="233">
        <v>43648</v>
      </c>
      <c r="V10412" s="233" t="str">
        <f t="shared" si="329"/>
        <v>0702</v>
      </c>
      <c r="W10412" s="4">
        <f t="shared" si="330"/>
        <v>2019</v>
      </c>
    </row>
    <row r="10413" spans="19:23" x14ac:dyDescent="0.2">
      <c r="S10413" s="28" t="s">
        <v>268</v>
      </c>
      <c r="T10413" s="5">
        <v>2019</v>
      </c>
      <c r="U10413" s="233">
        <v>43649</v>
      </c>
      <c r="V10413" s="233" t="str">
        <f t="shared" si="329"/>
        <v>0703</v>
      </c>
      <c r="W10413" s="4">
        <f t="shared" si="330"/>
        <v>2019</v>
      </c>
    </row>
    <row r="10414" spans="19:23" x14ac:dyDescent="0.2">
      <c r="S10414" s="28" t="s">
        <v>269</v>
      </c>
      <c r="T10414" s="5">
        <v>2019</v>
      </c>
      <c r="U10414" s="233">
        <v>43650</v>
      </c>
      <c r="V10414" s="233" t="str">
        <f t="shared" si="329"/>
        <v>0704</v>
      </c>
      <c r="W10414" s="4">
        <f t="shared" si="330"/>
        <v>2019</v>
      </c>
    </row>
    <row r="10415" spans="19:23" x14ac:dyDescent="0.2">
      <c r="S10415" s="28" t="s">
        <v>270</v>
      </c>
      <c r="T10415" s="5">
        <v>2019</v>
      </c>
      <c r="U10415" s="233">
        <v>43651</v>
      </c>
      <c r="V10415" s="233" t="str">
        <f t="shared" si="329"/>
        <v>0705</v>
      </c>
      <c r="W10415" s="4">
        <f t="shared" si="330"/>
        <v>2019</v>
      </c>
    </row>
    <row r="10416" spans="19:23" x14ac:dyDescent="0.2">
      <c r="S10416" s="28" t="s">
        <v>271</v>
      </c>
      <c r="T10416" s="5">
        <v>2019</v>
      </c>
      <c r="U10416" s="233">
        <v>43652</v>
      </c>
      <c r="V10416" s="233" t="str">
        <f t="shared" si="329"/>
        <v>0706</v>
      </c>
      <c r="W10416" s="4">
        <f t="shared" si="330"/>
        <v>2019</v>
      </c>
    </row>
    <row r="10417" spans="19:23" x14ac:dyDescent="0.2">
      <c r="S10417" s="28" t="s">
        <v>272</v>
      </c>
      <c r="T10417" s="5">
        <v>2019</v>
      </c>
      <c r="U10417" s="233">
        <v>43653</v>
      </c>
      <c r="V10417" s="233" t="str">
        <f t="shared" si="329"/>
        <v>0707</v>
      </c>
      <c r="W10417" s="4">
        <f t="shared" si="330"/>
        <v>2019</v>
      </c>
    </row>
    <row r="10418" spans="19:23" x14ac:dyDescent="0.2">
      <c r="S10418" s="28" t="s">
        <v>273</v>
      </c>
      <c r="T10418" s="5">
        <v>2019</v>
      </c>
      <c r="U10418" s="233">
        <v>43654</v>
      </c>
      <c r="V10418" s="233" t="str">
        <f t="shared" si="329"/>
        <v>0708</v>
      </c>
      <c r="W10418" s="4">
        <f t="shared" si="330"/>
        <v>2019</v>
      </c>
    </row>
    <row r="10419" spans="19:23" x14ac:dyDescent="0.2">
      <c r="S10419" s="28" t="s">
        <v>274</v>
      </c>
      <c r="T10419" s="5">
        <v>2019</v>
      </c>
      <c r="U10419" s="233">
        <v>43655</v>
      </c>
      <c r="V10419" s="233" t="str">
        <f t="shared" si="329"/>
        <v>0709</v>
      </c>
      <c r="W10419" s="4">
        <f t="shared" si="330"/>
        <v>2019</v>
      </c>
    </row>
    <row r="10420" spans="19:23" x14ac:dyDescent="0.2">
      <c r="S10420" s="28" t="s">
        <v>275</v>
      </c>
      <c r="T10420" s="5">
        <v>2019</v>
      </c>
      <c r="U10420" s="233">
        <v>43656</v>
      </c>
      <c r="V10420" s="233" t="str">
        <f t="shared" si="329"/>
        <v>0710</v>
      </c>
      <c r="W10420" s="4">
        <f t="shared" si="330"/>
        <v>2019</v>
      </c>
    </row>
    <row r="10421" spans="19:23" x14ac:dyDescent="0.2">
      <c r="S10421" s="28" t="s">
        <v>276</v>
      </c>
      <c r="T10421" s="5">
        <v>2019</v>
      </c>
      <c r="U10421" s="233">
        <v>43657</v>
      </c>
      <c r="V10421" s="233" t="str">
        <f t="shared" si="329"/>
        <v>0711</v>
      </c>
      <c r="W10421" s="4">
        <f t="shared" si="330"/>
        <v>2019</v>
      </c>
    </row>
    <row r="10422" spans="19:23" x14ac:dyDescent="0.2">
      <c r="S10422" s="28" t="s">
        <v>277</v>
      </c>
      <c r="T10422" s="5">
        <v>2019</v>
      </c>
      <c r="U10422" s="233">
        <v>43658</v>
      </c>
      <c r="V10422" s="233" t="str">
        <f t="shared" si="329"/>
        <v>0712</v>
      </c>
      <c r="W10422" s="4">
        <f t="shared" si="330"/>
        <v>2019</v>
      </c>
    </row>
    <row r="10423" spans="19:23" x14ac:dyDescent="0.2">
      <c r="S10423" s="28" t="s">
        <v>278</v>
      </c>
      <c r="T10423" s="5">
        <v>2019</v>
      </c>
      <c r="U10423" s="233">
        <v>43659</v>
      </c>
      <c r="V10423" s="233" t="str">
        <f t="shared" si="329"/>
        <v>0713</v>
      </c>
      <c r="W10423" s="4">
        <f t="shared" si="330"/>
        <v>2019</v>
      </c>
    </row>
    <row r="10424" spans="19:23" x14ac:dyDescent="0.2">
      <c r="S10424" s="28" t="s">
        <v>279</v>
      </c>
      <c r="T10424" s="5">
        <v>2019</v>
      </c>
      <c r="U10424" s="233">
        <v>43660</v>
      </c>
      <c r="V10424" s="233" t="str">
        <f t="shared" si="329"/>
        <v>0714</v>
      </c>
      <c r="W10424" s="4">
        <f t="shared" si="330"/>
        <v>2019</v>
      </c>
    </row>
    <row r="10425" spans="19:23" x14ac:dyDescent="0.2">
      <c r="S10425" s="28" t="s">
        <v>280</v>
      </c>
      <c r="T10425" s="5">
        <v>2019</v>
      </c>
      <c r="U10425" s="233">
        <v>43661</v>
      </c>
      <c r="V10425" s="233" t="str">
        <f t="shared" si="329"/>
        <v>0715</v>
      </c>
      <c r="W10425" s="4">
        <f t="shared" si="330"/>
        <v>2019</v>
      </c>
    </row>
    <row r="10426" spans="19:23" x14ac:dyDescent="0.2">
      <c r="S10426" s="28" t="s">
        <v>281</v>
      </c>
      <c r="T10426" s="5">
        <v>2019</v>
      </c>
      <c r="U10426" s="233">
        <v>43662</v>
      </c>
      <c r="V10426" s="233" t="str">
        <f t="shared" si="329"/>
        <v>0716</v>
      </c>
      <c r="W10426" s="4">
        <f t="shared" si="330"/>
        <v>2019</v>
      </c>
    </row>
    <row r="10427" spans="19:23" x14ac:dyDescent="0.2">
      <c r="S10427" s="28" t="s">
        <v>282</v>
      </c>
      <c r="T10427" s="5">
        <v>2019</v>
      </c>
      <c r="U10427" s="233">
        <v>43663</v>
      </c>
      <c r="V10427" s="233" t="str">
        <f t="shared" si="329"/>
        <v>0717</v>
      </c>
      <c r="W10427" s="4">
        <f t="shared" si="330"/>
        <v>2019</v>
      </c>
    </row>
    <row r="10428" spans="19:23" x14ac:dyDescent="0.2">
      <c r="S10428" s="28" t="s">
        <v>283</v>
      </c>
      <c r="T10428" s="5">
        <v>2019</v>
      </c>
      <c r="U10428" s="233">
        <v>43664</v>
      </c>
      <c r="V10428" s="233" t="str">
        <f t="shared" si="329"/>
        <v>0718</v>
      </c>
      <c r="W10428" s="4">
        <f t="shared" si="330"/>
        <v>2019</v>
      </c>
    </row>
    <row r="10429" spans="19:23" x14ac:dyDescent="0.2">
      <c r="S10429" s="28" t="s">
        <v>284</v>
      </c>
      <c r="T10429" s="5">
        <v>2019</v>
      </c>
      <c r="U10429" s="233">
        <v>43665</v>
      </c>
      <c r="V10429" s="233" t="str">
        <f t="shared" si="329"/>
        <v>0719</v>
      </c>
      <c r="W10429" s="4">
        <f t="shared" si="330"/>
        <v>2019</v>
      </c>
    </row>
    <row r="10430" spans="19:23" x14ac:dyDescent="0.2">
      <c r="S10430" s="28" t="s">
        <v>285</v>
      </c>
      <c r="T10430" s="5">
        <v>2019</v>
      </c>
      <c r="U10430" s="233">
        <v>43666</v>
      </c>
      <c r="V10430" s="233" t="str">
        <f t="shared" si="329"/>
        <v>0720</v>
      </c>
      <c r="W10430" s="4">
        <f t="shared" si="330"/>
        <v>2019</v>
      </c>
    </row>
    <row r="10431" spans="19:23" x14ac:dyDescent="0.2">
      <c r="S10431" s="28" t="s">
        <v>286</v>
      </c>
      <c r="T10431" s="5">
        <v>2019</v>
      </c>
      <c r="U10431" s="233">
        <v>43667</v>
      </c>
      <c r="V10431" s="233" t="str">
        <f t="shared" si="329"/>
        <v>0721</v>
      </c>
      <c r="W10431" s="4">
        <f t="shared" si="330"/>
        <v>2019</v>
      </c>
    </row>
    <row r="10432" spans="19:23" x14ac:dyDescent="0.2">
      <c r="S10432" s="28" t="s">
        <v>287</v>
      </c>
      <c r="T10432" s="5">
        <v>2019</v>
      </c>
      <c r="U10432" s="233">
        <v>43668</v>
      </c>
      <c r="V10432" s="233" t="str">
        <f t="shared" si="329"/>
        <v>0722</v>
      </c>
      <c r="W10432" s="4">
        <f t="shared" si="330"/>
        <v>2019</v>
      </c>
    </row>
    <row r="10433" spans="19:23" x14ac:dyDescent="0.2">
      <c r="S10433" s="28" t="s">
        <v>288</v>
      </c>
      <c r="T10433" s="5">
        <v>2019</v>
      </c>
      <c r="U10433" s="233">
        <v>43669</v>
      </c>
      <c r="V10433" s="233" t="str">
        <f t="shared" si="329"/>
        <v>0723</v>
      </c>
      <c r="W10433" s="4">
        <f t="shared" si="330"/>
        <v>2019</v>
      </c>
    </row>
    <row r="10434" spans="19:23" x14ac:dyDescent="0.2">
      <c r="S10434" s="28" t="s">
        <v>289</v>
      </c>
      <c r="T10434" s="5">
        <v>2019</v>
      </c>
      <c r="U10434" s="233">
        <v>43670</v>
      </c>
      <c r="V10434" s="233" t="str">
        <f t="shared" si="329"/>
        <v>0724</v>
      </c>
      <c r="W10434" s="4">
        <f t="shared" si="330"/>
        <v>2019</v>
      </c>
    </row>
    <row r="10435" spans="19:23" x14ac:dyDescent="0.2">
      <c r="S10435" s="28" t="s">
        <v>290</v>
      </c>
      <c r="T10435" s="5">
        <v>2019</v>
      </c>
      <c r="U10435" s="233">
        <v>43671</v>
      </c>
      <c r="V10435" s="233" t="str">
        <f t="shared" si="329"/>
        <v>0725</v>
      </c>
      <c r="W10435" s="4">
        <f t="shared" si="330"/>
        <v>2019</v>
      </c>
    </row>
    <row r="10436" spans="19:23" x14ac:dyDescent="0.2">
      <c r="S10436" s="28" t="s">
        <v>291</v>
      </c>
      <c r="T10436" s="5">
        <v>2019</v>
      </c>
      <c r="U10436" s="233">
        <v>43672</v>
      </c>
      <c r="V10436" s="233" t="str">
        <f t="shared" ref="V10436:V10499" si="331">TEXT(MONTH(U10436),"00") &amp;TEXT(DAY(U10436),"00")</f>
        <v>0726</v>
      </c>
      <c r="W10436" s="4">
        <f t="shared" ref="W10436:W10499" si="332">YEAR(U10436)</f>
        <v>2019</v>
      </c>
    </row>
    <row r="10437" spans="19:23" x14ac:dyDescent="0.2">
      <c r="S10437" s="28" t="s">
        <v>292</v>
      </c>
      <c r="T10437" s="5">
        <v>2019</v>
      </c>
      <c r="U10437" s="233">
        <v>43673</v>
      </c>
      <c r="V10437" s="233" t="str">
        <f t="shared" si="331"/>
        <v>0727</v>
      </c>
      <c r="W10437" s="4">
        <f t="shared" si="332"/>
        <v>2019</v>
      </c>
    </row>
    <row r="10438" spans="19:23" x14ac:dyDescent="0.2">
      <c r="S10438" s="28" t="s">
        <v>293</v>
      </c>
      <c r="T10438" s="5">
        <v>2019</v>
      </c>
      <c r="U10438" s="233">
        <v>43674</v>
      </c>
      <c r="V10438" s="233" t="str">
        <f t="shared" si="331"/>
        <v>0728</v>
      </c>
      <c r="W10438" s="4">
        <f t="shared" si="332"/>
        <v>2019</v>
      </c>
    </row>
    <row r="10439" spans="19:23" x14ac:dyDescent="0.2">
      <c r="S10439" s="28" t="s">
        <v>294</v>
      </c>
      <c r="T10439" s="5">
        <v>2019</v>
      </c>
      <c r="U10439" s="233">
        <v>43675</v>
      </c>
      <c r="V10439" s="233" t="str">
        <f t="shared" si="331"/>
        <v>0729</v>
      </c>
      <c r="W10439" s="4">
        <f t="shared" si="332"/>
        <v>2019</v>
      </c>
    </row>
    <row r="10440" spans="19:23" x14ac:dyDescent="0.2">
      <c r="S10440" s="28" t="s">
        <v>295</v>
      </c>
      <c r="T10440" s="5">
        <v>2019</v>
      </c>
      <c r="U10440" s="233">
        <v>43676</v>
      </c>
      <c r="V10440" s="233" t="str">
        <f t="shared" si="331"/>
        <v>0730</v>
      </c>
      <c r="W10440" s="4">
        <f t="shared" si="332"/>
        <v>2019</v>
      </c>
    </row>
    <row r="10441" spans="19:23" x14ac:dyDescent="0.2">
      <c r="S10441" s="28" t="s">
        <v>296</v>
      </c>
      <c r="T10441" s="5">
        <v>2019</v>
      </c>
      <c r="U10441" s="233">
        <v>43677</v>
      </c>
      <c r="V10441" s="233" t="str">
        <f t="shared" si="331"/>
        <v>0731</v>
      </c>
      <c r="W10441" s="4">
        <f t="shared" si="332"/>
        <v>2019</v>
      </c>
    </row>
    <row r="10442" spans="19:23" x14ac:dyDescent="0.2">
      <c r="S10442" s="28" t="s">
        <v>297</v>
      </c>
      <c r="T10442" s="5">
        <v>2019</v>
      </c>
      <c r="U10442" s="233">
        <v>43678</v>
      </c>
      <c r="V10442" s="233" t="str">
        <f t="shared" si="331"/>
        <v>0801</v>
      </c>
      <c r="W10442" s="4">
        <f t="shared" si="332"/>
        <v>2019</v>
      </c>
    </row>
    <row r="10443" spans="19:23" x14ac:dyDescent="0.2">
      <c r="S10443" s="28" t="s">
        <v>298</v>
      </c>
      <c r="T10443" s="5">
        <v>2019</v>
      </c>
      <c r="U10443" s="233">
        <v>43679</v>
      </c>
      <c r="V10443" s="233" t="str">
        <f t="shared" si="331"/>
        <v>0802</v>
      </c>
      <c r="W10443" s="4">
        <f t="shared" si="332"/>
        <v>2019</v>
      </c>
    </row>
    <row r="10444" spans="19:23" x14ac:dyDescent="0.2">
      <c r="S10444" s="28" t="s">
        <v>299</v>
      </c>
      <c r="T10444" s="5">
        <v>2019</v>
      </c>
      <c r="U10444" s="233">
        <v>43680</v>
      </c>
      <c r="V10444" s="233" t="str">
        <f t="shared" si="331"/>
        <v>0803</v>
      </c>
      <c r="W10444" s="4">
        <f t="shared" si="332"/>
        <v>2019</v>
      </c>
    </row>
    <row r="10445" spans="19:23" x14ac:dyDescent="0.2">
      <c r="S10445" s="28" t="s">
        <v>300</v>
      </c>
      <c r="T10445" s="5">
        <v>2019</v>
      </c>
      <c r="U10445" s="233">
        <v>43681</v>
      </c>
      <c r="V10445" s="233" t="str">
        <f t="shared" si="331"/>
        <v>0804</v>
      </c>
      <c r="W10445" s="4">
        <f t="shared" si="332"/>
        <v>2019</v>
      </c>
    </row>
    <row r="10446" spans="19:23" x14ac:dyDescent="0.2">
      <c r="S10446" s="28" t="s">
        <v>301</v>
      </c>
      <c r="T10446" s="5">
        <v>2019</v>
      </c>
      <c r="U10446" s="233">
        <v>43682</v>
      </c>
      <c r="V10446" s="233" t="str">
        <f t="shared" si="331"/>
        <v>0805</v>
      </c>
      <c r="W10446" s="4">
        <f t="shared" si="332"/>
        <v>2019</v>
      </c>
    </row>
    <row r="10447" spans="19:23" x14ac:dyDescent="0.2">
      <c r="S10447" s="28" t="s">
        <v>302</v>
      </c>
      <c r="T10447" s="5">
        <v>2019</v>
      </c>
      <c r="U10447" s="233">
        <v>43683</v>
      </c>
      <c r="V10447" s="233" t="str">
        <f t="shared" si="331"/>
        <v>0806</v>
      </c>
      <c r="W10447" s="4">
        <f t="shared" si="332"/>
        <v>2019</v>
      </c>
    </row>
    <row r="10448" spans="19:23" x14ac:dyDescent="0.2">
      <c r="S10448" s="28" t="s">
        <v>303</v>
      </c>
      <c r="T10448" s="5">
        <v>2019</v>
      </c>
      <c r="U10448" s="233">
        <v>43684</v>
      </c>
      <c r="V10448" s="233" t="str">
        <f t="shared" si="331"/>
        <v>0807</v>
      </c>
      <c r="W10448" s="4">
        <f t="shared" si="332"/>
        <v>2019</v>
      </c>
    </row>
    <row r="10449" spans="19:23" x14ac:dyDescent="0.2">
      <c r="S10449" s="28" t="s">
        <v>304</v>
      </c>
      <c r="T10449" s="5">
        <v>2019</v>
      </c>
      <c r="U10449" s="233">
        <v>43685</v>
      </c>
      <c r="V10449" s="233" t="str">
        <f t="shared" si="331"/>
        <v>0808</v>
      </c>
      <c r="W10449" s="4">
        <f t="shared" si="332"/>
        <v>2019</v>
      </c>
    </row>
    <row r="10450" spans="19:23" x14ac:dyDescent="0.2">
      <c r="S10450" s="28" t="s">
        <v>305</v>
      </c>
      <c r="T10450" s="5">
        <v>2019</v>
      </c>
      <c r="U10450" s="233">
        <v>43686</v>
      </c>
      <c r="V10450" s="233" t="str">
        <f t="shared" si="331"/>
        <v>0809</v>
      </c>
      <c r="W10450" s="4">
        <f t="shared" si="332"/>
        <v>2019</v>
      </c>
    </row>
    <row r="10451" spans="19:23" x14ac:dyDescent="0.2">
      <c r="S10451" s="28" t="s">
        <v>306</v>
      </c>
      <c r="T10451" s="5">
        <v>2019</v>
      </c>
      <c r="U10451" s="233">
        <v>43687</v>
      </c>
      <c r="V10451" s="233" t="str">
        <f t="shared" si="331"/>
        <v>0810</v>
      </c>
      <c r="W10451" s="4">
        <f t="shared" si="332"/>
        <v>2019</v>
      </c>
    </row>
    <row r="10452" spans="19:23" x14ac:dyDescent="0.2">
      <c r="S10452" s="28" t="s">
        <v>307</v>
      </c>
      <c r="T10452" s="5">
        <v>2019</v>
      </c>
      <c r="U10452" s="233">
        <v>43688</v>
      </c>
      <c r="V10452" s="233" t="str">
        <f t="shared" si="331"/>
        <v>0811</v>
      </c>
      <c r="W10452" s="4">
        <f t="shared" si="332"/>
        <v>2019</v>
      </c>
    </row>
    <row r="10453" spans="19:23" x14ac:dyDescent="0.2">
      <c r="S10453" s="28" t="s">
        <v>308</v>
      </c>
      <c r="T10453" s="5">
        <v>2019</v>
      </c>
      <c r="U10453" s="233">
        <v>43689</v>
      </c>
      <c r="V10453" s="233" t="str">
        <f t="shared" si="331"/>
        <v>0812</v>
      </c>
      <c r="W10453" s="4">
        <f t="shared" si="332"/>
        <v>2019</v>
      </c>
    </row>
    <row r="10454" spans="19:23" x14ac:dyDescent="0.2">
      <c r="S10454" s="28" t="s">
        <v>309</v>
      </c>
      <c r="T10454" s="5">
        <v>2019</v>
      </c>
      <c r="U10454" s="233">
        <v>43690</v>
      </c>
      <c r="V10454" s="233" t="str">
        <f t="shared" si="331"/>
        <v>0813</v>
      </c>
      <c r="W10454" s="4">
        <f t="shared" si="332"/>
        <v>2019</v>
      </c>
    </row>
    <row r="10455" spans="19:23" x14ac:dyDescent="0.2">
      <c r="S10455" s="28" t="s">
        <v>310</v>
      </c>
      <c r="T10455" s="5">
        <v>2019</v>
      </c>
      <c r="U10455" s="233">
        <v>43691</v>
      </c>
      <c r="V10455" s="233" t="str">
        <f t="shared" si="331"/>
        <v>0814</v>
      </c>
      <c r="W10455" s="4">
        <f t="shared" si="332"/>
        <v>2019</v>
      </c>
    </row>
    <row r="10456" spans="19:23" x14ac:dyDescent="0.2">
      <c r="S10456" s="28" t="s">
        <v>311</v>
      </c>
      <c r="T10456" s="5">
        <v>2019</v>
      </c>
      <c r="U10456" s="233">
        <v>43692</v>
      </c>
      <c r="V10456" s="233" t="str">
        <f t="shared" si="331"/>
        <v>0815</v>
      </c>
      <c r="W10456" s="4">
        <f t="shared" si="332"/>
        <v>2019</v>
      </c>
    </row>
    <row r="10457" spans="19:23" x14ac:dyDescent="0.2">
      <c r="S10457" s="28" t="s">
        <v>312</v>
      </c>
      <c r="T10457" s="5">
        <v>2019</v>
      </c>
      <c r="U10457" s="233">
        <v>43693</v>
      </c>
      <c r="V10457" s="233" t="str">
        <f t="shared" si="331"/>
        <v>0816</v>
      </c>
      <c r="W10457" s="4">
        <f t="shared" si="332"/>
        <v>2019</v>
      </c>
    </row>
    <row r="10458" spans="19:23" x14ac:dyDescent="0.2">
      <c r="S10458" s="28" t="s">
        <v>313</v>
      </c>
      <c r="T10458" s="5">
        <v>2019</v>
      </c>
      <c r="U10458" s="233">
        <v>43694</v>
      </c>
      <c r="V10458" s="233" t="str">
        <f t="shared" si="331"/>
        <v>0817</v>
      </c>
      <c r="W10458" s="4">
        <f t="shared" si="332"/>
        <v>2019</v>
      </c>
    </row>
    <row r="10459" spans="19:23" x14ac:dyDescent="0.2">
      <c r="S10459" s="28" t="s">
        <v>314</v>
      </c>
      <c r="T10459" s="5">
        <v>2019</v>
      </c>
      <c r="U10459" s="233">
        <v>43695</v>
      </c>
      <c r="V10459" s="233" t="str">
        <f t="shared" si="331"/>
        <v>0818</v>
      </c>
      <c r="W10459" s="4">
        <f t="shared" si="332"/>
        <v>2019</v>
      </c>
    </row>
    <row r="10460" spans="19:23" x14ac:dyDescent="0.2">
      <c r="S10460" s="28" t="s">
        <v>315</v>
      </c>
      <c r="T10460" s="5">
        <v>2019</v>
      </c>
      <c r="U10460" s="233">
        <v>43696</v>
      </c>
      <c r="V10460" s="233" t="str">
        <f t="shared" si="331"/>
        <v>0819</v>
      </c>
      <c r="W10460" s="4">
        <f t="shared" si="332"/>
        <v>2019</v>
      </c>
    </row>
    <row r="10461" spans="19:23" x14ac:dyDescent="0.2">
      <c r="S10461" s="28" t="s">
        <v>316</v>
      </c>
      <c r="T10461" s="5">
        <v>2019</v>
      </c>
      <c r="U10461" s="233">
        <v>43697</v>
      </c>
      <c r="V10461" s="233" t="str">
        <f t="shared" si="331"/>
        <v>0820</v>
      </c>
      <c r="W10461" s="4">
        <f t="shared" si="332"/>
        <v>2019</v>
      </c>
    </row>
    <row r="10462" spans="19:23" x14ac:dyDescent="0.2">
      <c r="S10462" s="28" t="s">
        <v>317</v>
      </c>
      <c r="T10462" s="5">
        <v>2019</v>
      </c>
      <c r="U10462" s="233">
        <v>43698</v>
      </c>
      <c r="V10462" s="233" t="str">
        <f t="shared" si="331"/>
        <v>0821</v>
      </c>
      <c r="W10462" s="4">
        <f t="shared" si="332"/>
        <v>2019</v>
      </c>
    </row>
    <row r="10463" spans="19:23" x14ac:dyDescent="0.2">
      <c r="S10463" s="28" t="s">
        <v>318</v>
      </c>
      <c r="T10463" s="5">
        <v>2019</v>
      </c>
      <c r="U10463" s="233">
        <v>43699</v>
      </c>
      <c r="V10463" s="233" t="str">
        <f t="shared" si="331"/>
        <v>0822</v>
      </c>
      <c r="W10463" s="4">
        <f t="shared" si="332"/>
        <v>2019</v>
      </c>
    </row>
    <row r="10464" spans="19:23" x14ac:dyDescent="0.2">
      <c r="S10464" s="28" t="s">
        <v>319</v>
      </c>
      <c r="T10464" s="5">
        <v>2019</v>
      </c>
      <c r="U10464" s="233">
        <v>43700</v>
      </c>
      <c r="V10464" s="233" t="str">
        <f t="shared" si="331"/>
        <v>0823</v>
      </c>
      <c r="W10464" s="4">
        <f t="shared" si="332"/>
        <v>2019</v>
      </c>
    </row>
    <row r="10465" spans="19:23" x14ac:dyDescent="0.2">
      <c r="S10465" s="28" t="s">
        <v>320</v>
      </c>
      <c r="T10465" s="5">
        <v>2019</v>
      </c>
      <c r="U10465" s="233">
        <v>43701</v>
      </c>
      <c r="V10465" s="233" t="str">
        <f t="shared" si="331"/>
        <v>0824</v>
      </c>
      <c r="W10465" s="4">
        <f t="shared" si="332"/>
        <v>2019</v>
      </c>
    </row>
    <row r="10466" spans="19:23" x14ac:dyDescent="0.2">
      <c r="S10466" s="28" t="s">
        <v>321</v>
      </c>
      <c r="T10466" s="5">
        <v>2019</v>
      </c>
      <c r="U10466" s="233">
        <v>43702</v>
      </c>
      <c r="V10466" s="233" t="str">
        <f t="shared" si="331"/>
        <v>0825</v>
      </c>
      <c r="W10466" s="4">
        <f t="shared" si="332"/>
        <v>2019</v>
      </c>
    </row>
    <row r="10467" spans="19:23" x14ac:dyDescent="0.2">
      <c r="S10467" s="28" t="s">
        <v>322</v>
      </c>
      <c r="T10467" s="5">
        <v>2019</v>
      </c>
      <c r="U10467" s="233">
        <v>43703</v>
      </c>
      <c r="V10467" s="233" t="str">
        <f t="shared" si="331"/>
        <v>0826</v>
      </c>
      <c r="W10467" s="4">
        <f t="shared" si="332"/>
        <v>2019</v>
      </c>
    </row>
    <row r="10468" spans="19:23" x14ac:dyDescent="0.2">
      <c r="S10468" s="28" t="s">
        <v>323</v>
      </c>
      <c r="T10468" s="5">
        <v>2019</v>
      </c>
      <c r="U10468" s="233">
        <v>43704</v>
      </c>
      <c r="V10468" s="233" t="str">
        <f t="shared" si="331"/>
        <v>0827</v>
      </c>
      <c r="W10468" s="4">
        <f t="shared" si="332"/>
        <v>2019</v>
      </c>
    </row>
    <row r="10469" spans="19:23" x14ac:dyDescent="0.2">
      <c r="S10469" s="28" t="s">
        <v>324</v>
      </c>
      <c r="T10469" s="5">
        <v>2019</v>
      </c>
      <c r="U10469" s="233">
        <v>43705</v>
      </c>
      <c r="V10469" s="233" t="str">
        <f t="shared" si="331"/>
        <v>0828</v>
      </c>
      <c r="W10469" s="4">
        <f t="shared" si="332"/>
        <v>2019</v>
      </c>
    </row>
    <row r="10470" spans="19:23" x14ac:dyDescent="0.2">
      <c r="S10470" s="28" t="s">
        <v>325</v>
      </c>
      <c r="T10470" s="5">
        <v>2019</v>
      </c>
      <c r="U10470" s="233">
        <v>43706</v>
      </c>
      <c r="V10470" s="233" t="str">
        <f t="shared" si="331"/>
        <v>0829</v>
      </c>
      <c r="W10470" s="4">
        <f t="shared" si="332"/>
        <v>2019</v>
      </c>
    </row>
    <row r="10471" spans="19:23" x14ac:dyDescent="0.2">
      <c r="S10471" s="28" t="s">
        <v>326</v>
      </c>
      <c r="T10471" s="5">
        <v>2019</v>
      </c>
      <c r="U10471" s="233">
        <v>43707</v>
      </c>
      <c r="V10471" s="233" t="str">
        <f t="shared" si="331"/>
        <v>0830</v>
      </c>
      <c r="W10471" s="4">
        <f t="shared" si="332"/>
        <v>2019</v>
      </c>
    </row>
    <row r="10472" spans="19:23" x14ac:dyDescent="0.2">
      <c r="S10472" s="28" t="s">
        <v>327</v>
      </c>
      <c r="T10472" s="5">
        <v>2019</v>
      </c>
      <c r="U10472" s="233">
        <v>43708</v>
      </c>
      <c r="V10472" s="233" t="str">
        <f t="shared" si="331"/>
        <v>0831</v>
      </c>
      <c r="W10472" s="4">
        <f t="shared" si="332"/>
        <v>2019</v>
      </c>
    </row>
    <row r="10473" spans="19:23" x14ac:dyDescent="0.2">
      <c r="S10473" s="28" t="s">
        <v>328</v>
      </c>
      <c r="T10473" s="5">
        <v>2019</v>
      </c>
      <c r="U10473" s="233">
        <v>43709</v>
      </c>
      <c r="V10473" s="233" t="str">
        <f t="shared" si="331"/>
        <v>0901</v>
      </c>
      <c r="W10473" s="4">
        <f t="shared" si="332"/>
        <v>2019</v>
      </c>
    </row>
    <row r="10474" spans="19:23" x14ac:dyDescent="0.2">
      <c r="S10474" s="28" t="s">
        <v>329</v>
      </c>
      <c r="T10474" s="5">
        <v>2019</v>
      </c>
      <c r="U10474" s="233">
        <v>43710</v>
      </c>
      <c r="V10474" s="233" t="str">
        <f t="shared" si="331"/>
        <v>0902</v>
      </c>
      <c r="W10474" s="4">
        <f t="shared" si="332"/>
        <v>2019</v>
      </c>
    </row>
    <row r="10475" spans="19:23" x14ac:dyDescent="0.2">
      <c r="S10475" s="28" t="s">
        <v>330</v>
      </c>
      <c r="T10475" s="5">
        <v>2019</v>
      </c>
      <c r="U10475" s="233">
        <v>43711</v>
      </c>
      <c r="V10475" s="233" t="str">
        <f t="shared" si="331"/>
        <v>0903</v>
      </c>
      <c r="W10475" s="4">
        <f t="shared" si="332"/>
        <v>2019</v>
      </c>
    </row>
    <row r="10476" spans="19:23" x14ac:dyDescent="0.2">
      <c r="S10476" s="28" t="s">
        <v>331</v>
      </c>
      <c r="T10476" s="5">
        <v>2019</v>
      </c>
      <c r="U10476" s="233">
        <v>43712</v>
      </c>
      <c r="V10476" s="233" t="str">
        <f t="shared" si="331"/>
        <v>0904</v>
      </c>
      <c r="W10476" s="4">
        <f t="shared" si="332"/>
        <v>2019</v>
      </c>
    </row>
    <row r="10477" spans="19:23" x14ac:dyDescent="0.2">
      <c r="S10477" s="28" t="s">
        <v>332</v>
      </c>
      <c r="T10477" s="5">
        <v>2019</v>
      </c>
      <c r="U10477" s="233">
        <v>43713</v>
      </c>
      <c r="V10477" s="233" t="str">
        <f t="shared" si="331"/>
        <v>0905</v>
      </c>
      <c r="W10477" s="4">
        <f t="shared" si="332"/>
        <v>2019</v>
      </c>
    </row>
    <row r="10478" spans="19:23" x14ac:dyDescent="0.2">
      <c r="S10478" s="28" t="s">
        <v>333</v>
      </c>
      <c r="T10478" s="5">
        <v>2019</v>
      </c>
      <c r="U10478" s="233">
        <v>43714</v>
      </c>
      <c r="V10478" s="233" t="str">
        <f t="shared" si="331"/>
        <v>0906</v>
      </c>
      <c r="W10478" s="4">
        <f t="shared" si="332"/>
        <v>2019</v>
      </c>
    </row>
    <row r="10479" spans="19:23" x14ac:dyDescent="0.2">
      <c r="S10479" s="28" t="s">
        <v>334</v>
      </c>
      <c r="T10479" s="5">
        <v>2019</v>
      </c>
      <c r="U10479" s="233">
        <v>43715</v>
      </c>
      <c r="V10479" s="233" t="str">
        <f t="shared" si="331"/>
        <v>0907</v>
      </c>
      <c r="W10479" s="4">
        <f t="shared" si="332"/>
        <v>2019</v>
      </c>
    </row>
    <row r="10480" spans="19:23" x14ac:dyDescent="0.2">
      <c r="S10480" s="28" t="s">
        <v>335</v>
      </c>
      <c r="T10480" s="5">
        <v>2019</v>
      </c>
      <c r="U10480" s="233">
        <v>43716</v>
      </c>
      <c r="V10480" s="233" t="str">
        <f t="shared" si="331"/>
        <v>0908</v>
      </c>
      <c r="W10480" s="4">
        <f t="shared" si="332"/>
        <v>2019</v>
      </c>
    </row>
    <row r="10481" spans="19:23" x14ac:dyDescent="0.2">
      <c r="S10481" s="28" t="s">
        <v>336</v>
      </c>
      <c r="T10481" s="5">
        <v>2019</v>
      </c>
      <c r="U10481" s="233">
        <v>43717</v>
      </c>
      <c r="V10481" s="233" t="str">
        <f t="shared" si="331"/>
        <v>0909</v>
      </c>
      <c r="W10481" s="4">
        <f t="shared" si="332"/>
        <v>2019</v>
      </c>
    </row>
    <row r="10482" spans="19:23" x14ac:dyDescent="0.2">
      <c r="S10482" s="28" t="s">
        <v>337</v>
      </c>
      <c r="T10482" s="5">
        <v>2019</v>
      </c>
      <c r="U10482" s="233">
        <v>43718</v>
      </c>
      <c r="V10482" s="233" t="str">
        <f t="shared" si="331"/>
        <v>0910</v>
      </c>
      <c r="W10482" s="4">
        <f t="shared" si="332"/>
        <v>2019</v>
      </c>
    </row>
    <row r="10483" spans="19:23" x14ac:dyDescent="0.2">
      <c r="S10483" s="28" t="s">
        <v>338</v>
      </c>
      <c r="T10483" s="5">
        <v>2019</v>
      </c>
      <c r="U10483" s="233">
        <v>43719</v>
      </c>
      <c r="V10483" s="233" t="str">
        <f t="shared" si="331"/>
        <v>0911</v>
      </c>
      <c r="W10483" s="4">
        <f t="shared" si="332"/>
        <v>2019</v>
      </c>
    </row>
    <row r="10484" spans="19:23" x14ac:dyDescent="0.2">
      <c r="S10484" s="28" t="s">
        <v>339</v>
      </c>
      <c r="T10484" s="5">
        <v>2019</v>
      </c>
      <c r="U10484" s="233">
        <v>43720</v>
      </c>
      <c r="V10484" s="233" t="str">
        <f t="shared" si="331"/>
        <v>0912</v>
      </c>
      <c r="W10484" s="4">
        <f t="shared" si="332"/>
        <v>2019</v>
      </c>
    </row>
    <row r="10485" spans="19:23" x14ac:dyDescent="0.2">
      <c r="S10485" s="28" t="s">
        <v>340</v>
      </c>
      <c r="T10485" s="5">
        <v>2019</v>
      </c>
      <c r="U10485" s="233">
        <v>43721</v>
      </c>
      <c r="V10485" s="233" t="str">
        <f t="shared" si="331"/>
        <v>0913</v>
      </c>
      <c r="W10485" s="4">
        <f t="shared" si="332"/>
        <v>2019</v>
      </c>
    </row>
    <row r="10486" spans="19:23" x14ac:dyDescent="0.2">
      <c r="S10486" s="28" t="s">
        <v>341</v>
      </c>
      <c r="T10486" s="5">
        <v>2019</v>
      </c>
      <c r="U10486" s="233">
        <v>43722</v>
      </c>
      <c r="V10486" s="233" t="str">
        <f t="shared" si="331"/>
        <v>0914</v>
      </c>
      <c r="W10486" s="4">
        <f t="shared" si="332"/>
        <v>2019</v>
      </c>
    </row>
    <row r="10487" spans="19:23" x14ac:dyDescent="0.2">
      <c r="S10487" s="28" t="s">
        <v>342</v>
      </c>
      <c r="T10487" s="5">
        <v>2019</v>
      </c>
      <c r="U10487" s="233">
        <v>43723</v>
      </c>
      <c r="V10487" s="233" t="str">
        <f t="shared" si="331"/>
        <v>0915</v>
      </c>
      <c r="W10487" s="4">
        <f t="shared" si="332"/>
        <v>2019</v>
      </c>
    </row>
    <row r="10488" spans="19:23" x14ac:dyDescent="0.2">
      <c r="S10488" s="28" t="s">
        <v>343</v>
      </c>
      <c r="T10488" s="5">
        <v>2019</v>
      </c>
      <c r="U10488" s="233">
        <v>43724</v>
      </c>
      <c r="V10488" s="233" t="str">
        <f t="shared" si="331"/>
        <v>0916</v>
      </c>
      <c r="W10488" s="4">
        <f t="shared" si="332"/>
        <v>2019</v>
      </c>
    </row>
    <row r="10489" spans="19:23" x14ac:dyDescent="0.2">
      <c r="S10489" s="28" t="s">
        <v>344</v>
      </c>
      <c r="T10489" s="5">
        <v>2019</v>
      </c>
      <c r="U10489" s="233">
        <v>43725</v>
      </c>
      <c r="V10489" s="233" t="str">
        <f t="shared" si="331"/>
        <v>0917</v>
      </c>
      <c r="W10489" s="4">
        <f t="shared" si="332"/>
        <v>2019</v>
      </c>
    </row>
    <row r="10490" spans="19:23" x14ac:dyDescent="0.2">
      <c r="S10490" s="28" t="s">
        <v>345</v>
      </c>
      <c r="T10490" s="5">
        <v>2019</v>
      </c>
      <c r="U10490" s="233">
        <v>43726</v>
      </c>
      <c r="V10490" s="233" t="str">
        <f t="shared" si="331"/>
        <v>0918</v>
      </c>
      <c r="W10490" s="4">
        <f t="shared" si="332"/>
        <v>2019</v>
      </c>
    </row>
    <row r="10491" spans="19:23" x14ac:dyDescent="0.2">
      <c r="S10491" s="28" t="s">
        <v>346</v>
      </c>
      <c r="T10491" s="5">
        <v>2019</v>
      </c>
      <c r="U10491" s="233">
        <v>43727</v>
      </c>
      <c r="V10491" s="233" t="str">
        <f t="shared" si="331"/>
        <v>0919</v>
      </c>
      <c r="W10491" s="4">
        <f t="shared" si="332"/>
        <v>2019</v>
      </c>
    </row>
    <row r="10492" spans="19:23" x14ac:dyDescent="0.2">
      <c r="S10492" s="28" t="s">
        <v>347</v>
      </c>
      <c r="T10492" s="5">
        <v>2019</v>
      </c>
      <c r="U10492" s="233">
        <v>43728</v>
      </c>
      <c r="V10492" s="233" t="str">
        <f t="shared" si="331"/>
        <v>0920</v>
      </c>
      <c r="W10492" s="4">
        <f t="shared" si="332"/>
        <v>2019</v>
      </c>
    </row>
    <row r="10493" spans="19:23" x14ac:dyDescent="0.2">
      <c r="S10493" s="28" t="s">
        <v>348</v>
      </c>
      <c r="T10493" s="5">
        <v>2019</v>
      </c>
      <c r="U10493" s="233">
        <v>43729</v>
      </c>
      <c r="V10493" s="233" t="str">
        <f t="shared" si="331"/>
        <v>0921</v>
      </c>
      <c r="W10493" s="4">
        <f t="shared" si="332"/>
        <v>2019</v>
      </c>
    </row>
    <row r="10494" spans="19:23" x14ac:dyDescent="0.2">
      <c r="S10494" s="28" t="s">
        <v>349</v>
      </c>
      <c r="T10494" s="5">
        <v>2019</v>
      </c>
      <c r="U10494" s="233">
        <v>43730</v>
      </c>
      <c r="V10494" s="233" t="str">
        <f t="shared" si="331"/>
        <v>0922</v>
      </c>
      <c r="W10494" s="4">
        <f t="shared" si="332"/>
        <v>2019</v>
      </c>
    </row>
    <row r="10495" spans="19:23" x14ac:dyDescent="0.2">
      <c r="S10495" s="28" t="s">
        <v>350</v>
      </c>
      <c r="T10495" s="5">
        <v>2019</v>
      </c>
      <c r="U10495" s="233">
        <v>43731</v>
      </c>
      <c r="V10495" s="233" t="str">
        <f t="shared" si="331"/>
        <v>0923</v>
      </c>
      <c r="W10495" s="4">
        <f t="shared" si="332"/>
        <v>2019</v>
      </c>
    </row>
    <row r="10496" spans="19:23" x14ac:dyDescent="0.2">
      <c r="S10496" s="28" t="s">
        <v>351</v>
      </c>
      <c r="T10496" s="5">
        <v>2019</v>
      </c>
      <c r="U10496" s="233">
        <v>43732</v>
      </c>
      <c r="V10496" s="233" t="str">
        <f t="shared" si="331"/>
        <v>0924</v>
      </c>
      <c r="W10496" s="4">
        <f t="shared" si="332"/>
        <v>2019</v>
      </c>
    </row>
    <row r="10497" spans="19:23" x14ac:dyDescent="0.2">
      <c r="S10497" s="28" t="s">
        <v>352</v>
      </c>
      <c r="T10497" s="5">
        <v>2019</v>
      </c>
      <c r="U10497" s="233">
        <v>43733</v>
      </c>
      <c r="V10497" s="233" t="str">
        <f t="shared" si="331"/>
        <v>0925</v>
      </c>
      <c r="W10497" s="4">
        <f t="shared" si="332"/>
        <v>2019</v>
      </c>
    </row>
    <row r="10498" spans="19:23" x14ac:dyDescent="0.2">
      <c r="S10498" s="28" t="s">
        <v>353</v>
      </c>
      <c r="T10498" s="5">
        <v>2019</v>
      </c>
      <c r="U10498" s="233">
        <v>43734</v>
      </c>
      <c r="V10498" s="233" t="str">
        <f t="shared" si="331"/>
        <v>0926</v>
      </c>
      <c r="W10498" s="4">
        <f t="shared" si="332"/>
        <v>2019</v>
      </c>
    </row>
    <row r="10499" spans="19:23" x14ac:dyDescent="0.2">
      <c r="S10499" s="28" t="s">
        <v>354</v>
      </c>
      <c r="T10499" s="5">
        <v>2019</v>
      </c>
      <c r="U10499" s="233">
        <v>43735</v>
      </c>
      <c r="V10499" s="233" t="str">
        <f t="shared" si="331"/>
        <v>0927</v>
      </c>
      <c r="W10499" s="4">
        <f t="shared" si="332"/>
        <v>2019</v>
      </c>
    </row>
    <row r="10500" spans="19:23" x14ac:dyDescent="0.2">
      <c r="S10500" s="28" t="s">
        <v>355</v>
      </c>
      <c r="T10500" s="5">
        <v>2019</v>
      </c>
      <c r="U10500" s="233">
        <v>43736</v>
      </c>
      <c r="V10500" s="233" t="str">
        <f t="shared" ref="V10500:V10563" si="333">TEXT(MONTH(U10500),"00") &amp;TEXT(DAY(U10500),"00")</f>
        <v>0928</v>
      </c>
      <c r="W10500" s="4">
        <f t="shared" ref="W10500:W10563" si="334">YEAR(U10500)</f>
        <v>2019</v>
      </c>
    </row>
    <row r="10501" spans="19:23" x14ac:dyDescent="0.2">
      <c r="S10501" s="28" t="s">
        <v>356</v>
      </c>
      <c r="T10501" s="5">
        <v>2019</v>
      </c>
      <c r="U10501" s="233">
        <v>43737</v>
      </c>
      <c r="V10501" s="233" t="str">
        <f t="shared" si="333"/>
        <v>0929</v>
      </c>
      <c r="W10501" s="4">
        <f t="shared" si="334"/>
        <v>2019</v>
      </c>
    </row>
    <row r="10502" spans="19:23" x14ac:dyDescent="0.2">
      <c r="S10502" s="28" t="s">
        <v>357</v>
      </c>
      <c r="T10502" s="5">
        <v>2019</v>
      </c>
      <c r="U10502" s="233">
        <v>43738</v>
      </c>
      <c r="V10502" s="233" t="str">
        <f t="shared" si="333"/>
        <v>0930</v>
      </c>
      <c r="W10502" s="4">
        <f t="shared" si="334"/>
        <v>2019</v>
      </c>
    </row>
    <row r="10503" spans="19:23" x14ac:dyDescent="0.2">
      <c r="S10503" s="28" t="s">
        <v>358</v>
      </c>
      <c r="T10503" s="5">
        <v>2019</v>
      </c>
      <c r="U10503" s="233">
        <v>43739</v>
      </c>
      <c r="V10503" s="233" t="str">
        <f t="shared" si="333"/>
        <v>1001</v>
      </c>
      <c r="W10503" s="4">
        <f t="shared" si="334"/>
        <v>2019</v>
      </c>
    </row>
    <row r="10504" spans="19:23" x14ac:dyDescent="0.2">
      <c r="S10504" s="28" t="s">
        <v>359</v>
      </c>
      <c r="T10504" s="5">
        <v>2019</v>
      </c>
      <c r="U10504" s="233">
        <v>43740</v>
      </c>
      <c r="V10504" s="233" t="str">
        <f t="shared" si="333"/>
        <v>1002</v>
      </c>
      <c r="W10504" s="4">
        <f t="shared" si="334"/>
        <v>2019</v>
      </c>
    </row>
    <row r="10505" spans="19:23" x14ac:dyDescent="0.2">
      <c r="S10505" s="28" t="s">
        <v>360</v>
      </c>
      <c r="T10505" s="5">
        <v>2019</v>
      </c>
      <c r="U10505" s="233">
        <v>43741</v>
      </c>
      <c r="V10505" s="233" t="str">
        <f t="shared" si="333"/>
        <v>1003</v>
      </c>
      <c r="W10505" s="4">
        <f t="shared" si="334"/>
        <v>2019</v>
      </c>
    </row>
    <row r="10506" spans="19:23" x14ac:dyDescent="0.2">
      <c r="S10506" s="28" t="s">
        <v>361</v>
      </c>
      <c r="T10506" s="5">
        <v>2019</v>
      </c>
      <c r="U10506" s="233">
        <v>43742</v>
      </c>
      <c r="V10506" s="233" t="str">
        <f t="shared" si="333"/>
        <v>1004</v>
      </c>
      <c r="W10506" s="4">
        <f t="shared" si="334"/>
        <v>2019</v>
      </c>
    </row>
    <row r="10507" spans="19:23" x14ac:dyDescent="0.2">
      <c r="S10507" s="28" t="s">
        <v>362</v>
      </c>
      <c r="T10507" s="5">
        <v>2019</v>
      </c>
      <c r="U10507" s="233">
        <v>43743</v>
      </c>
      <c r="V10507" s="233" t="str">
        <f t="shared" si="333"/>
        <v>1005</v>
      </c>
      <c r="W10507" s="4">
        <f t="shared" si="334"/>
        <v>2019</v>
      </c>
    </row>
    <row r="10508" spans="19:23" x14ac:dyDescent="0.2">
      <c r="S10508" s="28" t="s">
        <v>363</v>
      </c>
      <c r="T10508" s="5">
        <v>2019</v>
      </c>
      <c r="U10508" s="233">
        <v>43744</v>
      </c>
      <c r="V10508" s="233" t="str">
        <f t="shared" si="333"/>
        <v>1006</v>
      </c>
      <c r="W10508" s="4">
        <f t="shared" si="334"/>
        <v>2019</v>
      </c>
    </row>
    <row r="10509" spans="19:23" x14ac:dyDescent="0.2">
      <c r="S10509" s="28" t="s">
        <v>364</v>
      </c>
      <c r="T10509" s="5">
        <v>2019</v>
      </c>
      <c r="U10509" s="233">
        <v>43745</v>
      </c>
      <c r="V10509" s="233" t="str">
        <f t="shared" si="333"/>
        <v>1007</v>
      </c>
      <c r="W10509" s="4">
        <f t="shared" si="334"/>
        <v>2019</v>
      </c>
    </row>
    <row r="10510" spans="19:23" x14ac:dyDescent="0.2">
      <c r="S10510" s="28" t="s">
        <v>365</v>
      </c>
      <c r="T10510" s="5">
        <v>2019</v>
      </c>
      <c r="U10510" s="233">
        <v>43746</v>
      </c>
      <c r="V10510" s="233" t="str">
        <f t="shared" si="333"/>
        <v>1008</v>
      </c>
      <c r="W10510" s="4">
        <f t="shared" si="334"/>
        <v>2019</v>
      </c>
    </row>
    <row r="10511" spans="19:23" x14ac:dyDescent="0.2">
      <c r="S10511" s="28" t="s">
        <v>366</v>
      </c>
      <c r="T10511" s="5">
        <v>2019</v>
      </c>
      <c r="U10511" s="233">
        <v>43747</v>
      </c>
      <c r="V10511" s="233" t="str">
        <f t="shared" si="333"/>
        <v>1009</v>
      </c>
      <c r="W10511" s="4">
        <f t="shared" si="334"/>
        <v>2019</v>
      </c>
    </row>
    <row r="10512" spans="19:23" x14ac:dyDescent="0.2">
      <c r="S10512" s="28" t="s">
        <v>367</v>
      </c>
      <c r="T10512" s="5">
        <v>2019</v>
      </c>
      <c r="U10512" s="233">
        <v>43748</v>
      </c>
      <c r="V10512" s="233" t="str">
        <f t="shared" si="333"/>
        <v>1010</v>
      </c>
      <c r="W10512" s="4">
        <f t="shared" si="334"/>
        <v>2019</v>
      </c>
    </row>
    <row r="10513" spans="19:23" x14ac:dyDescent="0.2">
      <c r="S10513" s="28" t="s">
        <v>368</v>
      </c>
      <c r="T10513" s="5">
        <v>2019</v>
      </c>
      <c r="U10513" s="233">
        <v>43749</v>
      </c>
      <c r="V10513" s="233" t="str">
        <f t="shared" si="333"/>
        <v>1011</v>
      </c>
      <c r="W10513" s="4">
        <f t="shared" si="334"/>
        <v>2019</v>
      </c>
    </row>
    <row r="10514" spans="19:23" x14ac:dyDescent="0.2">
      <c r="S10514" s="28" t="s">
        <v>369</v>
      </c>
      <c r="T10514" s="5">
        <v>2019</v>
      </c>
      <c r="U10514" s="233">
        <v>43750</v>
      </c>
      <c r="V10514" s="233" t="str">
        <f t="shared" si="333"/>
        <v>1012</v>
      </c>
      <c r="W10514" s="4">
        <f t="shared" si="334"/>
        <v>2019</v>
      </c>
    </row>
    <row r="10515" spans="19:23" x14ac:dyDescent="0.2">
      <c r="S10515" s="28" t="s">
        <v>370</v>
      </c>
      <c r="T10515" s="5">
        <v>2019</v>
      </c>
      <c r="U10515" s="233">
        <v>43751</v>
      </c>
      <c r="V10515" s="233" t="str">
        <f t="shared" si="333"/>
        <v>1013</v>
      </c>
      <c r="W10515" s="4">
        <f t="shared" si="334"/>
        <v>2019</v>
      </c>
    </row>
    <row r="10516" spans="19:23" x14ac:dyDescent="0.2">
      <c r="S10516" s="28" t="s">
        <v>371</v>
      </c>
      <c r="T10516" s="5">
        <v>2019</v>
      </c>
      <c r="U10516" s="233">
        <v>43752</v>
      </c>
      <c r="V10516" s="233" t="str">
        <f t="shared" si="333"/>
        <v>1014</v>
      </c>
      <c r="W10516" s="4">
        <f t="shared" si="334"/>
        <v>2019</v>
      </c>
    </row>
    <row r="10517" spans="19:23" x14ac:dyDescent="0.2">
      <c r="S10517" s="28" t="s">
        <v>372</v>
      </c>
      <c r="T10517" s="5">
        <v>2019</v>
      </c>
      <c r="U10517" s="233">
        <v>43753</v>
      </c>
      <c r="V10517" s="233" t="str">
        <f t="shared" si="333"/>
        <v>1015</v>
      </c>
      <c r="W10517" s="4">
        <f t="shared" si="334"/>
        <v>2019</v>
      </c>
    </row>
    <row r="10518" spans="19:23" x14ac:dyDescent="0.2">
      <c r="S10518" s="28" t="s">
        <v>373</v>
      </c>
      <c r="T10518" s="5">
        <v>2019</v>
      </c>
      <c r="U10518" s="233">
        <v>43754</v>
      </c>
      <c r="V10518" s="233" t="str">
        <f t="shared" si="333"/>
        <v>1016</v>
      </c>
      <c r="W10518" s="4">
        <f t="shared" si="334"/>
        <v>2019</v>
      </c>
    </row>
    <row r="10519" spans="19:23" x14ac:dyDescent="0.2">
      <c r="S10519" s="28" t="s">
        <v>374</v>
      </c>
      <c r="T10519" s="5">
        <v>2019</v>
      </c>
      <c r="U10519" s="233">
        <v>43755</v>
      </c>
      <c r="V10519" s="233" t="str">
        <f t="shared" si="333"/>
        <v>1017</v>
      </c>
      <c r="W10519" s="4">
        <f t="shared" si="334"/>
        <v>2019</v>
      </c>
    </row>
    <row r="10520" spans="19:23" x14ac:dyDescent="0.2">
      <c r="S10520" s="28" t="s">
        <v>375</v>
      </c>
      <c r="T10520" s="5">
        <v>2019</v>
      </c>
      <c r="U10520" s="233">
        <v>43756</v>
      </c>
      <c r="V10520" s="233" t="str">
        <f t="shared" si="333"/>
        <v>1018</v>
      </c>
      <c r="W10520" s="4">
        <f t="shared" si="334"/>
        <v>2019</v>
      </c>
    </row>
    <row r="10521" spans="19:23" x14ac:dyDescent="0.2">
      <c r="S10521" s="28" t="s">
        <v>376</v>
      </c>
      <c r="T10521" s="5">
        <v>2019</v>
      </c>
      <c r="U10521" s="233">
        <v>43757</v>
      </c>
      <c r="V10521" s="233" t="str">
        <f t="shared" si="333"/>
        <v>1019</v>
      </c>
      <c r="W10521" s="4">
        <f t="shared" si="334"/>
        <v>2019</v>
      </c>
    </row>
    <row r="10522" spans="19:23" x14ac:dyDescent="0.2">
      <c r="S10522" s="28" t="s">
        <v>377</v>
      </c>
      <c r="T10522" s="5">
        <v>2019</v>
      </c>
      <c r="U10522" s="233">
        <v>43758</v>
      </c>
      <c r="V10522" s="233" t="str">
        <f t="shared" si="333"/>
        <v>1020</v>
      </c>
      <c r="W10522" s="4">
        <f t="shared" si="334"/>
        <v>2019</v>
      </c>
    </row>
    <row r="10523" spans="19:23" x14ac:dyDescent="0.2">
      <c r="S10523" s="28" t="s">
        <v>378</v>
      </c>
      <c r="T10523" s="5">
        <v>2019</v>
      </c>
      <c r="U10523" s="233">
        <v>43759</v>
      </c>
      <c r="V10523" s="233" t="str">
        <f t="shared" si="333"/>
        <v>1021</v>
      </c>
      <c r="W10523" s="4">
        <f t="shared" si="334"/>
        <v>2019</v>
      </c>
    </row>
    <row r="10524" spans="19:23" x14ac:dyDescent="0.2">
      <c r="S10524" s="28" t="s">
        <v>379</v>
      </c>
      <c r="T10524" s="5">
        <v>2019</v>
      </c>
      <c r="U10524" s="233">
        <v>43760</v>
      </c>
      <c r="V10524" s="233" t="str">
        <f t="shared" si="333"/>
        <v>1022</v>
      </c>
      <c r="W10524" s="4">
        <f t="shared" si="334"/>
        <v>2019</v>
      </c>
    </row>
    <row r="10525" spans="19:23" x14ac:dyDescent="0.2">
      <c r="S10525" s="28" t="s">
        <v>380</v>
      </c>
      <c r="T10525" s="5">
        <v>2019</v>
      </c>
      <c r="U10525" s="233">
        <v>43761</v>
      </c>
      <c r="V10525" s="233" t="str">
        <f t="shared" si="333"/>
        <v>1023</v>
      </c>
      <c r="W10525" s="4">
        <f t="shared" si="334"/>
        <v>2019</v>
      </c>
    </row>
    <row r="10526" spans="19:23" x14ac:dyDescent="0.2">
      <c r="S10526" s="28" t="s">
        <v>381</v>
      </c>
      <c r="T10526" s="5">
        <v>2019</v>
      </c>
      <c r="U10526" s="233">
        <v>43762</v>
      </c>
      <c r="V10526" s="233" t="str">
        <f t="shared" si="333"/>
        <v>1024</v>
      </c>
      <c r="W10526" s="4">
        <f t="shared" si="334"/>
        <v>2019</v>
      </c>
    </row>
    <row r="10527" spans="19:23" x14ac:dyDescent="0.2">
      <c r="S10527" s="28" t="s">
        <v>382</v>
      </c>
      <c r="T10527" s="5">
        <v>2019</v>
      </c>
      <c r="U10527" s="233">
        <v>43763</v>
      </c>
      <c r="V10527" s="233" t="str">
        <f t="shared" si="333"/>
        <v>1025</v>
      </c>
      <c r="W10527" s="4">
        <f t="shared" si="334"/>
        <v>2019</v>
      </c>
    </row>
    <row r="10528" spans="19:23" x14ac:dyDescent="0.2">
      <c r="S10528" s="28" t="s">
        <v>383</v>
      </c>
      <c r="T10528" s="5">
        <v>2019</v>
      </c>
      <c r="U10528" s="233">
        <v>43764</v>
      </c>
      <c r="V10528" s="233" t="str">
        <f t="shared" si="333"/>
        <v>1026</v>
      </c>
      <c r="W10528" s="4">
        <f t="shared" si="334"/>
        <v>2019</v>
      </c>
    </row>
    <row r="10529" spans="19:23" x14ac:dyDescent="0.2">
      <c r="S10529" s="28" t="s">
        <v>384</v>
      </c>
      <c r="T10529" s="5">
        <v>2019</v>
      </c>
      <c r="U10529" s="233">
        <v>43765</v>
      </c>
      <c r="V10529" s="233" t="str">
        <f t="shared" si="333"/>
        <v>1027</v>
      </c>
      <c r="W10529" s="4">
        <f t="shared" si="334"/>
        <v>2019</v>
      </c>
    </row>
    <row r="10530" spans="19:23" x14ac:dyDescent="0.2">
      <c r="S10530" s="28" t="s">
        <v>385</v>
      </c>
      <c r="T10530" s="5">
        <v>2019</v>
      </c>
      <c r="U10530" s="233">
        <v>43766</v>
      </c>
      <c r="V10530" s="233" t="str">
        <f t="shared" si="333"/>
        <v>1028</v>
      </c>
      <c r="W10530" s="4">
        <f t="shared" si="334"/>
        <v>2019</v>
      </c>
    </row>
    <row r="10531" spans="19:23" x14ac:dyDescent="0.2">
      <c r="S10531" s="28" t="s">
        <v>386</v>
      </c>
      <c r="T10531" s="5">
        <v>2019</v>
      </c>
      <c r="U10531" s="233">
        <v>43767</v>
      </c>
      <c r="V10531" s="233" t="str">
        <f t="shared" si="333"/>
        <v>1029</v>
      </c>
      <c r="W10531" s="4">
        <f t="shared" si="334"/>
        <v>2019</v>
      </c>
    </row>
    <row r="10532" spans="19:23" x14ac:dyDescent="0.2">
      <c r="S10532" s="28" t="s">
        <v>387</v>
      </c>
      <c r="T10532" s="5">
        <v>2019</v>
      </c>
      <c r="U10532" s="233">
        <v>43768</v>
      </c>
      <c r="V10532" s="233" t="str">
        <f t="shared" si="333"/>
        <v>1030</v>
      </c>
      <c r="W10532" s="4">
        <f t="shared" si="334"/>
        <v>2019</v>
      </c>
    </row>
    <row r="10533" spans="19:23" x14ac:dyDescent="0.2">
      <c r="S10533" s="28" t="s">
        <v>388</v>
      </c>
      <c r="T10533" s="5">
        <v>2019</v>
      </c>
      <c r="U10533" s="233">
        <v>43769</v>
      </c>
      <c r="V10533" s="233" t="str">
        <f t="shared" si="333"/>
        <v>1031</v>
      </c>
      <c r="W10533" s="4">
        <f t="shared" si="334"/>
        <v>2019</v>
      </c>
    </row>
    <row r="10534" spans="19:23" x14ac:dyDescent="0.2">
      <c r="S10534" s="28" t="s">
        <v>389</v>
      </c>
      <c r="T10534" s="5">
        <v>2019</v>
      </c>
      <c r="U10534" s="233">
        <v>43770</v>
      </c>
      <c r="V10534" s="233" t="str">
        <f t="shared" si="333"/>
        <v>1101</v>
      </c>
      <c r="W10534" s="4">
        <f t="shared" si="334"/>
        <v>2019</v>
      </c>
    </row>
    <row r="10535" spans="19:23" x14ac:dyDescent="0.2">
      <c r="S10535" s="28" t="s">
        <v>390</v>
      </c>
      <c r="T10535" s="5">
        <v>2019</v>
      </c>
      <c r="U10535" s="233">
        <v>43771</v>
      </c>
      <c r="V10535" s="233" t="str">
        <f t="shared" si="333"/>
        <v>1102</v>
      </c>
      <c r="W10535" s="4">
        <f t="shared" si="334"/>
        <v>2019</v>
      </c>
    </row>
    <row r="10536" spans="19:23" x14ac:dyDescent="0.2">
      <c r="S10536" s="28" t="s">
        <v>391</v>
      </c>
      <c r="T10536" s="5">
        <v>2019</v>
      </c>
      <c r="U10536" s="233">
        <v>43772</v>
      </c>
      <c r="V10536" s="233" t="str">
        <f t="shared" si="333"/>
        <v>1103</v>
      </c>
      <c r="W10536" s="4">
        <f t="shared" si="334"/>
        <v>2019</v>
      </c>
    </row>
    <row r="10537" spans="19:23" x14ac:dyDescent="0.2">
      <c r="S10537" s="28" t="s">
        <v>392</v>
      </c>
      <c r="T10537" s="5">
        <v>2019</v>
      </c>
      <c r="U10537" s="233">
        <v>43773</v>
      </c>
      <c r="V10537" s="233" t="str">
        <f t="shared" si="333"/>
        <v>1104</v>
      </c>
      <c r="W10537" s="4">
        <f t="shared" si="334"/>
        <v>2019</v>
      </c>
    </row>
    <row r="10538" spans="19:23" x14ac:dyDescent="0.2">
      <c r="S10538" s="28" t="s">
        <v>393</v>
      </c>
      <c r="T10538" s="5">
        <v>2019</v>
      </c>
      <c r="U10538" s="233">
        <v>43774</v>
      </c>
      <c r="V10538" s="233" t="str">
        <f t="shared" si="333"/>
        <v>1105</v>
      </c>
      <c r="W10538" s="4">
        <f t="shared" si="334"/>
        <v>2019</v>
      </c>
    </row>
    <row r="10539" spans="19:23" x14ac:dyDescent="0.2">
      <c r="S10539" s="28" t="s">
        <v>394</v>
      </c>
      <c r="T10539" s="5">
        <v>2019</v>
      </c>
      <c r="U10539" s="233">
        <v>43775</v>
      </c>
      <c r="V10539" s="233" t="str">
        <f t="shared" si="333"/>
        <v>1106</v>
      </c>
      <c r="W10539" s="4">
        <f t="shared" si="334"/>
        <v>2019</v>
      </c>
    </row>
    <row r="10540" spans="19:23" x14ac:dyDescent="0.2">
      <c r="S10540" s="28" t="s">
        <v>395</v>
      </c>
      <c r="T10540" s="5">
        <v>2019</v>
      </c>
      <c r="U10540" s="233">
        <v>43776</v>
      </c>
      <c r="V10540" s="233" t="str">
        <f t="shared" si="333"/>
        <v>1107</v>
      </c>
      <c r="W10540" s="4">
        <f t="shared" si="334"/>
        <v>2019</v>
      </c>
    </row>
    <row r="10541" spans="19:23" x14ac:dyDescent="0.2">
      <c r="S10541" s="28" t="s">
        <v>396</v>
      </c>
      <c r="T10541" s="5">
        <v>2019</v>
      </c>
      <c r="U10541" s="233">
        <v>43777</v>
      </c>
      <c r="V10541" s="233" t="str">
        <f t="shared" si="333"/>
        <v>1108</v>
      </c>
      <c r="W10541" s="4">
        <f t="shared" si="334"/>
        <v>2019</v>
      </c>
    </row>
    <row r="10542" spans="19:23" x14ac:dyDescent="0.2">
      <c r="S10542" s="28" t="s">
        <v>397</v>
      </c>
      <c r="T10542" s="5">
        <v>2019</v>
      </c>
      <c r="U10542" s="233">
        <v>43778</v>
      </c>
      <c r="V10542" s="233" t="str">
        <f t="shared" si="333"/>
        <v>1109</v>
      </c>
      <c r="W10542" s="4">
        <f t="shared" si="334"/>
        <v>2019</v>
      </c>
    </row>
    <row r="10543" spans="19:23" x14ac:dyDescent="0.2">
      <c r="S10543" s="28" t="s">
        <v>398</v>
      </c>
      <c r="T10543" s="5">
        <v>2019</v>
      </c>
      <c r="U10543" s="233">
        <v>43779</v>
      </c>
      <c r="V10543" s="233" t="str">
        <f t="shared" si="333"/>
        <v>1110</v>
      </c>
      <c r="W10543" s="4">
        <f t="shared" si="334"/>
        <v>2019</v>
      </c>
    </row>
    <row r="10544" spans="19:23" x14ac:dyDescent="0.2">
      <c r="S10544" s="28" t="s">
        <v>399</v>
      </c>
      <c r="T10544" s="5">
        <v>2019</v>
      </c>
      <c r="U10544" s="233">
        <v>43780</v>
      </c>
      <c r="V10544" s="233" t="str">
        <f t="shared" si="333"/>
        <v>1111</v>
      </c>
      <c r="W10544" s="4">
        <f t="shared" si="334"/>
        <v>2019</v>
      </c>
    </row>
    <row r="10545" spans="19:23" x14ac:dyDescent="0.2">
      <c r="S10545" s="28" t="s">
        <v>400</v>
      </c>
      <c r="T10545" s="5">
        <v>2019</v>
      </c>
      <c r="U10545" s="233">
        <v>43781</v>
      </c>
      <c r="V10545" s="233" t="str">
        <f t="shared" si="333"/>
        <v>1112</v>
      </c>
      <c r="W10545" s="4">
        <f t="shared" si="334"/>
        <v>2019</v>
      </c>
    </row>
    <row r="10546" spans="19:23" x14ac:dyDescent="0.2">
      <c r="S10546" s="28" t="s">
        <v>401</v>
      </c>
      <c r="T10546" s="5">
        <v>2019</v>
      </c>
      <c r="U10546" s="233">
        <v>43782</v>
      </c>
      <c r="V10546" s="233" t="str">
        <f t="shared" si="333"/>
        <v>1113</v>
      </c>
      <c r="W10546" s="4">
        <f t="shared" si="334"/>
        <v>2019</v>
      </c>
    </row>
    <row r="10547" spans="19:23" x14ac:dyDescent="0.2">
      <c r="S10547" s="28" t="s">
        <v>402</v>
      </c>
      <c r="T10547" s="5">
        <v>2019</v>
      </c>
      <c r="U10547" s="233">
        <v>43783</v>
      </c>
      <c r="V10547" s="233" t="str">
        <f t="shared" si="333"/>
        <v>1114</v>
      </c>
      <c r="W10547" s="4">
        <f t="shared" si="334"/>
        <v>2019</v>
      </c>
    </row>
    <row r="10548" spans="19:23" x14ac:dyDescent="0.2">
      <c r="S10548" s="28" t="s">
        <v>403</v>
      </c>
      <c r="T10548" s="5">
        <v>2019</v>
      </c>
      <c r="U10548" s="233">
        <v>43784</v>
      </c>
      <c r="V10548" s="233" t="str">
        <f t="shared" si="333"/>
        <v>1115</v>
      </c>
      <c r="W10548" s="4">
        <f t="shared" si="334"/>
        <v>2019</v>
      </c>
    </row>
    <row r="10549" spans="19:23" x14ac:dyDescent="0.2">
      <c r="S10549" s="28" t="s">
        <v>404</v>
      </c>
      <c r="T10549" s="5">
        <v>2019</v>
      </c>
      <c r="U10549" s="233">
        <v>43785</v>
      </c>
      <c r="V10549" s="233" t="str">
        <f t="shared" si="333"/>
        <v>1116</v>
      </c>
      <c r="W10549" s="4">
        <f t="shared" si="334"/>
        <v>2019</v>
      </c>
    </row>
    <row r="10550" spans="19:23" x14ac:dyDescent="0.2">
      <c r="S10550" s="28" t="s">
        <v>405</v>
      </c>
      <c r="T10550" s="5">
        <v>2019</v>
      </c>
      <c r="U10550" s="233">
        <v>43786</v>
      </c>
      <c r="V10550" s="233" t="str">
        <f t="shared" si="333"/>
        <v>1117</v>
      </c>
      <c r="W10550" s="4">
        <f t="shared" si="334"/>
        <v>2019</v>
      </c>
    </row>
    <row r="10551" spans="19:23" x14ac:dyDescent="0.2">
      <c r="S10551" s="28" t="s">
        <v>406</v>
      </c>
      <c r="T10551" s="5">
        <v>2019</v>
      </c>
      <c r="U10551" s="233">
        <v>43787</v>
      </c>
      <c r="V10551" s="233" t="str">
        <f t="shared" si="333"/>
        <v>1118</v>
      </c>
      <c r="W10551" s="4">
        <f t="shared" si="334"/>
        <v>2019</v>
      </c>
    </row>
    <row r="10552" spans="19:23" x14ac:dyDescent="0.2">
      <c r="S10552" s="28" t="s">
        <v>407</v>
      </c>
      <c r="T10552" s="5">
        <v>2019</v>
      </c>
      <c r="U10552" s="233">
        <v>43788</v>
      </c>
      <c r="V10552" s="233" t="str">
        <f t="shared" si="333"/>
        <v>1119</v>
      </c>
      <c r="W10552" s="4">
        <f t="shared" si="334"/>
        <v>2019</v>
      </c>
    </row>
    <row r="10553" spans="19:23" x14ac:dyDescent="0.2">
      <c r="S10553" s="28" t="s">
        <v>408</v>
      </c>
      <c r="T10553" s="5">
        <v>2019</v>
      </c>
      <c r="U10553" s="233">
        <v>43789</v>
      </c>
      <c r="V10553" s="233" t="str">
        <f t="shared" si="333"/>
        <v>1120</v>
      </c>
      <c r="W10553" s="4">
        <f t="shared" si="334"/>
        <v>2019</v>
      </c>
    </row>
    <row r="10554" spans="19:23" x14ac:dyDescent="0.2">
      <c r="S10554" s="28" t="s">
        <v>409</v>
      </c>
      <c r="T10554" s="5">
        <v>2019</v>
      </c>
      <c r="U10554" s="233">
        <v>43790</v>
      </c>
      <c r="V10554" s="233" t="str">
        <f t="shared" si="333"/>
        <v>1121</v>
      </c>
      <c r="W10554" s="4">
        <f t="shared" si="334"/>
        <v>2019</v>
      </c>
    </row>
    <row r="10555" spans="19:23" x14ac:dyDescent="0.2">
      <c r="S10555" s="28" t="s">
        <v>410</v>
      </c>
      <c r="T10555" s="5">
        <v>2019</v>
      </c>
      <c r="U10555" s="233">
        <v>43791</v>
      </c>
      <c r="V10555" s="233" t="str">
        <f t="shared" si="333"/>
        <v>1122</v>
      </c>
      <c r="W10555" s="4">
        <f t="shared" si="334"/>
        <v>2019</v>
      </c>
    </row>
    <row r="10556" spans="19:23" x14ac:dyDescent="0.2">
      <c r="S10556" s="28" t="s">
        <v>411</v>
      </c>
      <c r="T10556" s="5">
        <v>2019</v>
      </c>
      <c r="U10556" s="233">
        <v>43792</v>
      </c>
      <c r="V10556" s="233" t="str">
        <f t="shared" si="333"/>
        <v>1123</v>
      </c>
      <c r="W10556" s="4">
        <f t="shared" si="334"/>
        <v>2019</v>
      </c>
    </row>
    <row r="10557" spans="19:23" x14ac:dyDescent="0.2">
      <c r="S10557" s="28" t="s">
        <v>412</v>
      </c>
      <c r="T10557" s="5">
        <v>2019</v>
      </c>
      <c r="U10557" s="233">
        <v>43793</v>
      </c>
      <c r="V10557" s="233" t="str">
        <f t="shared" si="333"/>
        <v>1124</v>
      </c>
      <c r="W10557" s="4">
        <f t="shared" si="334"/>
        <v>2019</v>
      </c>
    </row>
    <row r="10558" spans="19:23" x14ac:dyDescent="0.2">
      <c r="S10558" s="28" t="s">
        <v>413</v>
      </c>
      <c r="T10558" s="5">
        <v>2019</v>
      </c>
      <c r="U10558" s="233">
        <v>43794</v>
      </c>
      <c r="V10558" s="233" t="str">
        <f t="shared" si="333"/>
        <v>1125</v>
      </c>
      <c r="W10558" s="4">
        <f t="shared" si="334"/>
        <v>2019</v>
      </c>
    </row>
    <row r="10559" spans="19:23" x14ac:dyDescent="0.2">
      <c r="S10559" s="28" t="s">
        <v>414</v>
      </c>
      <c r="T10559" s="5">
        <v>2019</v>
      </c>
      <c r="U10559" s="233">
        <v>43795</v>
      </c>
      <c r="V10559" s="233" t="str">
        <f t="shared" si="333"/>
        <v>1126</v>
      </c>
      <c r="W10559" s="4">
        <f t="shared" si="334"/>
        <v>2019</v>
      </c>
    </row>
    <row r="10560" spans="19:23" x14ac:dyDescent="0.2">
      <c r="S10560" s="28" t="s">
        <v>415</v>
      </c>
      <c r="T10560" s="5">
        <v>2019</v>
      </c>
      <c r="U10560" s="233">
        <v>43796</v>
      </c>
      <c r="V10560" s="233" t="str">
        <f t="shared" si="333"/>
        <v>1127</v>
      </c>
      <c r="W10560" s="4">
        <f t="shared" si="334"/>
        <v>2019</v>
      </c>
    </row>
    <row r="10561" spans="19:23" x14ac:dyDescent="0.2">
      <c r="S10561" s="28" t="s">
        <v>416</v>
      </c>
      <c r="T10561" s="5">
        <v>2019</v>
      </c>
      <c r="U10561" s="233">
        <v>43797</v>
      </c>
      <c r="V10561" s="233" t="str">
        <f t="shared" si="333"/>
        <v>1128</v>
      </c>
      <c r="W10561" s="4">
        <f t="shared" si="334"/>
        <v>2019</v>
      </c>
    </row>
    <row r="10562" spans="19:23" x14ac:dyDescent="0.2">
      <c r="S10562" s="28" t="s">
        <v>417</v>
      </c>
      <c r="T10562" s="5">
        <v>2019</v>
      </c>
      <c r="U10562" s="233">
        <v>43798</v>
      </c>
      <c r="V10562" s="233" t="str">
        <f t="shared" si="333"/>
        <v>1129</v>
      </c>
      <c r="W10562" s="4">
        <f t="shared" si="334"/>
        <v>2019</v>
      </c>
    </row>
    <row r="10563" spans="19:23" x14ac:dyDescent="0.2">
      <c r="S10563" s="28" t="s">
        <v>418</v>
      </c>
      <c r="T10563" s="5">
        <v>2019</v>
      </c>
      <c r="U10563" s="233">
        <v>43799</v>
      </c>
      <c r="V10563" s="233" t="str">
        <f t="shared" si="333"/>
        <v>1130</v>
      </c>
      <c r="W10563" s="4">
        <f t="shared" si="334"/>
        <v>2019</v>
      </c>
    </row>
    <row r="10564" spans="19:23" x14ac:dyDescent="0.2">
      <c r="S10564" s="28" t="s">
        <v>419</v>
      </c>
      <c r="T10564" s="5">
        <v>2019</v>
      </c>
      <c r="U10564" s="233">
        <v>43800</v>
      </c>
      <c r="V10564" s="233" t="str">
        <f t="shared" ref="V10564:V10627" si="335">TEXT(MONTH(U10564),"00") &amp;TEXT(DAY(U10564),"00")</f>
        <v>1201</v>
      </c>
      <c r="W10564" s="4">
        <f t="shared" ref="W10564:W10627" si="336">YEAR(U10564)</f>
        <v>2019</v>
      </c>
    </row>
    <row r="10565" spans="19:23" x14ac:dyDescent="0.2">
      <c r="S10565" s="28" t="s">
        <v>420</v>
      </c>
      <c r="T10565" s="5">
        <v>2019</v>
      </c>
      <c r="U10565" s="233">
        <v>43801</v>
      </c>
      <c r="V10565" s="233" t="str">
        <f t="shared" si="335"/>
        <v>1202</v>
      </c>
      <c r="W10565" s="4">
        <f t="shared" si="336"/>
        <v>2019</v>
      </c>
    </row>
    <row r="10566" spans="19:23" x14ac:dyDescent="0.2">
      <c r="S10566" s="28" t="s">
        <v>421</v>
      </c>
      <c r="T10566" s="5">
        <v>2019</v>
      </c>
      <c r="U10566" s="233">
        <v>43802</v>
      </c>
      <c r="V10566" s="233" t="str">
        <f t="shared" si="335"/>
        <v>1203</v>
      </c>
      <c r="W10566" s="4">
        <f t="shared" si="336"/>
        <v>2019</v>
      </c>
    </row>
    <row r="10567" spans="19:23" x14ac:dyDescent="0.2">
      <c r="S10567" s="28" t="s">
        <v>422</v>
      </c>
      <c r="T10567" s="5">
        <v>2019</v>
      </c>
      <c r="U10567" s="233">
        <v>43803</v>
      </c>
      <c r="V10567" s="233" t="str">
        <f t="shared" si="335"/>
        <v>1204</v>
      </c>
      <c r="W10567" s="4">
        <f t="shared" si="336"/>
        <v>2019</v>
      </c>
    </row>
    <row r="10568" spans="19:23" x14ac:dyDescent="0.2">
      <c r="S10568" s="28" t="s">
        <v>423</v>
      </c>
      <c r="T10568" s="5">
        <v>2019</v>
      </c>
      <c r="U10568" s="233">
        <v>43804</v>
      </c>
      <c r="V10568" s="233" t="str">
        <f t="shared" si="335"/>
        <v>1205</v>
      </c>
      <c r="W10568" s="4">
        <f t="shared" si="336"/>
        <v>2019</v>
      </c>
    </row>
    <row r="10569" spans="19:23" x14ac:dyDescent="0.2">
      <c r="S10569" s="28" t="s">
        <v>424</v>
      </c>
      <c r="T10569" s="5">
        <v>2019</v>
      </c>
      <c r="U10569" s="233">
        <v>43805</v>
      </c>
      <c r="V10569" s="233" t="str">
        <f t="shared" si="335"/>
        <v>1206</v>
      </c>
      <c r="W10569" s="4">
        <f t="shared" si="336"/>
        <v>2019</v>
      </c>
    </row>
    <row r="10570" spans="19:23" x14ac:dyDescent="0.2">
      <c r="S10570" s="28" t="s">
        <v>425</v>
      </c>
      <c r="T10570" s="5">
        <v>2019</v>
      </c>
      <c r="U10570" s="233">
        <v>43806</v>
      </c>
      <c r="V10570" s="233" t="str">
        <f t="shared" si="335"/>
        <v>1207</v>
      </c>
      <c r="W10570" s="4">
        <f t="shared" si="336"/>
        <v>2019</v>
      </c>
    </row>
    <row r="10571" spans="19:23" x14ac:dyDescent="0.2">
      <c r="S10571" s="28" t="s">
        <v>426</v>
      </c>
      <c r="T10571" s="5">
        <v>2019</v>
      </c>
      <c r="U10571" s="233">
        <v>43807</v>
      </c>
      <c r="V10571" s="233" t="str">
        <f t="shared" si="335"/>
        <v>1208</v>
      </c>
      <c r="W10571" s="4">
        <f t="shared" si="336"/>
        <v>2019</v>
      </c>
    </row>
    <row r="10572" spans="19:23" x14ac:dyDescent="0.2">
      <c r="S10572" s="28" t="s">
        <v>427</v>
      </c>
      <c r="T10572" s="5">
        <v>2019</v>
      </c>
      <c r="U10572" s="233">
        <v>43808</v>
      </c>
      <c r="V10572" s="233" t="str">
        <f t="shared" si="335"/>
        <v>1209</v>
      </c>
      <c r="W10572" s="4">
        <f t="shared" si="336"/>
        <v>2019</v>
      </c>
    </row>
    <row r="10573" spans="19:23" x14ac:dyDescent="0.2">
      <c r="S10573" s="28" t="s">
        <v>428</v>
      </c>
      <c r="T10573" s="5">
        <v>2019</v>
      </c>
      <c r="U10573" s="233">
        <v>43809</v>
      </c>
      <c r="V10573" s="233" t="str">
        <f t="shared" si="335"/>
        <v>1210</v>
      </c>
      <c r="W10573" s="4">
        <f t="shared" si="336"/>
        <v>2019</v>
      </c>
    </row>
    <row r="10574" spans="19:23" x14ac:dyDescent="0.2">
      <c r="S10574" s="28" t="s">
        <v>429</v>
      </c>
      <c r="T10574" s="5">
        <v>2019</v>
      </c>
      <c r="U10574" s="233">
        <v>43810</v>
      </c>
      <c r="V10574" s="233" t="str">
        <f t="shared" si="335"/>
        <v>1211</v>
      </c>
      <c r="W10574" s="4">
        <f t="shared" si="336"/>
        <v>2019</v>
      </c>
    </row>
    <row r="10575" spans="19:23" x14ac:dyDescent="0.2">
      <c r="S10575" s="28" t="s">
        <v>430</v>
      </c>
      <c r="T10575" s="5">
        <v>2019</v>
      </c>
      <c r="U10575" s="233">
        <v>43811</v>
      </c>
      <c r="V10575" s="233" t="str">
        <f t="shared" si="335"/>
        <v>1212</v>
      </c>
      <c r="W10575" s="4">
        <f t="shared" si="336"/>
        <v>2019</v>
      </c>
    </row>
    <row r="10576" spans="19:23" x14ac:dyDescent="0.2">
      <c r="S10576" s="28" t="s">
        <v>431</v>
      </c>
      <c r="T10576" s="5">
        <v>2019</v>
      </c>
      <c r="U10576" s="233">
        <v>43812</v>
      </c>
      <c r="V10576" s="233" t="str">
        <f t="shared" si="335"/>
        <v>1213</v>
      </c>
      <c r="W10576" s="4">
        <f t="shared" si="336"/>
        <v>2019</v>
      </c>
    </row>
    <row r="10577" spans="19:23" x14ac:dyDescent="0.2">
      <c r="S10577" s="28" t="s">
        <v>432</v>
      </c>
      <c r="T10577" s="5">
        <v>2019</v>
      </c>
      <c r="U10577" s="233">
        <v>43813</v>
      </c>
      <c r="V10577" s="233" t="str">
        <f t="shared" si="335"/>
        <v>1214</v>
      </c>
      <c r="W10577" s="4">
        <f t="shared" si="336"/>
        <v>2019</v>
      </c>
    </row>
    <row r="10578" spans="19:23" x14ac:dyDescent="0.2">
      <c r="S10578" s="28" t="s">
        <v>433</v>
      </c>
      <c r="T10578" s="5">
        <v>2019</v>
      </c>
      <c r="U10578" s="233">
        <v>43814</v>
      </c>
      <c r="V10578" s="233" t="str">
        <f t="shared" si="335"/>
        <v>1215</v>
      </c>
      <c r="W10578" s="4">
        <f t="shared" si="336"/>
        <v>2019</v>
      </c>
    </row>
    <row r="10579" spans="19:23" x14ac:dyDescent="0.2">
      <c r="S10579" s="28" t="s">
        <v>434</v>
      </c>
      <c r="T10579" s="5">
        <v>2019</v>
      </c>
      <c r="U10579" s="233">
        <v>43815</v>
      </c>
      <c r="V10579" s="233" t="str">
        <f t="shared" si="335"/>
        <v>1216</v>
      </c>
      <c r="W10579" s="4">
        <f t="shared" si="336"/>
        <v>2019</v>
      </c>
    </row>
    <row r="10580" spans="19:23" x14ac:dyDescent="0.2">
      <c r="S10580" s="28" t="s">
        <v>435</v>
      </c>
      <c r="T10580" s="5">
        <v>2019</v>
      </c>
      <c r="U10580" s="233">
        <v>43816</v>
      </c>
      <c r="V10580" s="233" t="str">
        <f t="shared" si="335"/>
        <v>1217</v>
      </c>
      <c r="W10580" s="4">
        <f t="shared" si="336"/>
        <v>2019</v>
      </c>
    </row>
    <row r="10581" spans="19:23" x14ac:dyDescent="0.2">
      <c r="S10581" s="28" t="s">
        <v>436</v>
      </c>
      <c r="T10581" s="5">
        <v>2019</v>
      </c>
      <c r="U10581" s="233">
        <v>43817</v>
      </c>
      <c r="V10581" s="233" t="str">
        <f t="shared" si="335"/>
        <v>1218</v>
      </c>
      <c r="W10581" s="4">
        <f t="shared" si="336"/>
        <v>2019</v>
      </c>
    </row>
    <row r="10582" spans="19:23" x14ac:dyDescent="0.2">
      <c r="S10582" s="28" t="s">
        <v>437</v>
      </c>
      <c r="T10582" s="5">
        <v>2019</v>
      </c>
      <c r="U10582" s="233">
        <v>43818</v>
      </c>
      <c r="V10582" s="233" t="str">
        <f t="shared" si="335"/>
        <v>1219</v>
      </c>
      <c r="W10582" s="4">
        <f t="shared" si="336"/>
        <v>2019</v>
      </c>
    </row>
    <row r="10583" spans="19:23" x14ac:dyDescent="0.2">
      <c r="S10583" s="28" t="s">
        <v>438</v>
      </c>
      <c r="T10583" s="5">
        <v>2019</v>
      </c>
      <c r="U10583" s="233">
        <v>43819</v>
      </c>
      <c r="V10583" s="233" t="str">
        <f t="shared" si="335"/>
        <v>1220</v>
      </c>
      <c r="W10583" s="4">
        <f t="shared" si="336"/>
        <v>2019</v>
      </c>
    </row>
    <row r="10584" spans="19:23" x14ac:dyDescent="0.2">
      <c r="S10584" s="28" t="s">
        <v>439</v>
      </c>
      <c r="T10584" s="5">
        <v>2019</v>
      </c>
      <c r="U10584" s="233">
        <v>43820</v>
      </c>
      <c r="V10584" s="233" t="str">
        <f t="shared" si="335"/>
        <v>1221</v>
      </c>
      <c r="W10584" s="4">
        <f t="shared" si="336"/>
        <v>2019</v>
      </c>
    </row>
    <row r="10585" spans="19:23" x14ac:dyDescent="0.2">
      <c r="S10585" s="28" t="s">
        <v>440</v>
      </c>
      <c r="T10585" s="5">
        <v>2019</v>
      </c>
      <c r="U10585" s="233">
        <v>43821</v>
      </c>
      <c r="V10585" s="233" t="str">
        <f t="shared" si="335"/>
        <v>1222</v>
      </c>
      <c r="W10585" s="4">
        <f t="shared" si="336"/>
        <v>2019</v>
      </c>
    </row>
    <row r="10586" spans="19:23" x14ac:dyDescent="0.2">
      <c r="S10586" s="28" t="s">
        <v>441</v>
      </c>
      <c r="T10586" s="5">
        <v>2019</v>
      </c>
      <c r="U10586" s="233">
        <v>43822</v>
      </c>
      <c r="V10586" s="233" t="str">
        <f t="shared" si="335"/>
        <v>1223</v>
      </c>
      <c r="W10586" s="4">
        <f t="shared" si="336"/>
        <v>2019</v>
      </c>
    </row>
    <row r="10587" spans="19:23" x14ac:dyDescent="0.2">
      <c r="S10587" s="28" t="s">
        <v>442</v>
      </c>
      <c r="T10587" s="5">
        <v>2019</v>
      </c>
      <c r="U10587" s="233">
        <v>43823</v>
      </c>
      <c r="V10587" s="233" t="str">
        <f t="shared" si="335"/>
        <v>1224</v>
      </c>
      <c r="W10587" s="4">
        <f t="shared" si="336"/>
        <v>2019</v>
      </c>
    </row>
    <row r="10588" spans="19:23" x14ac:dyDescent="0.2">
      <c r="S10588" s="28" t="s">
        <v>443</v>
      </c>
      <c r="T10588" s="5">
        <v>2019</v>
      </c>
      <c r="U10588" s="233">
        <v>43824</v>
      </c>
      <c r="V10588" s="233" t="str">
        <f t="shared" si="335"/>
        <v>1225</v>
      </c>
      <c r="W10588" s="4">
        <f t="shared" si="336"/>
        <v>2019</v>
      </c>
    </row>
    <row r="10589" spans="19:23" x14ac:dyDescent="0.2">
      <c r="S10589" s="28" t="s">
        <v>444</v>
      </c>
      <c r="T10589" s="5">
        <v>2019</v>
      </c>
      <c r="U10589" s="233">
        <v>43825</v>
      </c>
      <c r="V10589" s="233" t="str">
        <f t="shared" si="335"/>
        <v>1226</v>
      </c>
      <c r="W10589" s="4">
        <f t="shared" si="336"/>
        <v>2019</v>
      </c>
    </row>
    <row r="10590" spans="19:23" x14ac:dyDescent="0.2">
      <c r="S10590" s="28" t="s">
        <v>445</v>
      </c>
      <c r="T10590" s="5">
        <v>2019</v>
      </c>
      <c r="U10590" s="233">
        <v>43826</v>
      </c>
      <c r="V10590" s="233" t="str">
        <f t="shared" si="335"/>
        <v>1227</v>
      </c>
      <c r="W10590" s="4">
        <f t="shared" si="336"/>
        <v>2019</v>
      </c>
    </row>
    <row r="10591" spans="19:23" x14ac:dyDescent="0.2">
      <c r="S10591" s="28" t="s">
        <v>446</v>
      </c>
      <c r="T10591" s="5">
        <v>2019</v>
      </c>
      <c r="U10591" s="233">
        <v>43827</v>
      </c>
      <c r="V10591" s="233" t="str">
        <f t="shared" si="335"/>
        <v>1228</v>
      </c>
      <c r="W10591" s="4">
        <f t="shared" si="336"/>
        <v>2019</v>
      </c>
    </row>
    <row r="10592" spans="19:23" x14ac:dyDescent="0.2">
      <c r="S10592" s="28" t="s">
        <v>447</v>
      </c>
      <c r="T10592" s="5">
        <v>2019</v>
      </c>
      <c r="U10592" s="233">
        <v>43828</v>
      </c>
      <c r="V10592" s="233" t="str">
        <f t="shared" si="335"/>
        <v>1229</v>
      </c>
      <c r="W10592" s="4">
        <f t="shared" si="336"/>
        <v>2019</v>
      </c>
    </row>
    <row r="10593" spans="19:23" x14ac:dyDescent="0.2">
      <c r="S10593" s="28" t="s">
        <v>448</v>
      </c>
      <c r="T10593" s="5">
        <v>2019</v>
      </c>
      <c r="U10593" s="233">
        <v>43829</v>
      </c>
      <c r="V10593" s="233" t="str">
        <f t="shared" si="335"/>
        <v>1230</v>
      </c>
      <c r="W10593" s="4">
        <f t="shared" si="336"/>
        <v>2019</v>
      </c>
    </row>
    <row r="10594" spans="19:23" x14ac:dyDescent="0.2">
      <c r="S10594" s="28" t="s">
        <v>449</v>
      </c>
      <c r="T10594" s="5">
        <v>2019</v>
      </c>
      <c r="U10594" s="233">
        <v>43830</v>
      </c>
      <c r="V10594" s="233" t="str">
        <f t="shared" si="335"/>
        <v>1231</v>
      </c>
      <c r="W10594" s="4">
        <f t="shared" si="336"/>
        <v>2019</v>
      </c>
    </row>
    <row r="10595" spans="19:23" x14ac:dyDescent="0.2">
      <c r="S10595" s="28" t="s">
        <v>450</v>
      </c>
      <c r="T10595" s="5">
        <v>2020</v>
      </c>
      <c r="U10595" s="233">
        <v>43831</v>
      </c>
      <c r="V10595" s="233" t="str">
        <f t="shared" si="335"/>
        <v>0101</v>
      </c>
      <c r="W10595" s="4">
        <f t="shared" si="336"/>
        <v>2020</v>
      </c>
    </row>
    <row r="10596" spans="19:23" x14ac:dyDescent="0.2">
      <c r="S10596" s="28" t="s">
        <v>90</v>
      </c>
      <c r="T10596" s="5">
        <v>2020</v>
      </c>
      <c r="U10596" s="233">
        <v>43832</v>
      </c>
      <c r="V10596" s="233" t="str">
        <f t="shared" si="335"/>
        <v>0102</v>
      </c>
      <c r="W10596" s="4">
        <f t="shared" si="336"/>
        <v>2020</v>
      </c>
    </row>
    <row r="10597" spans="19:23" x14ac:dyDescent="0.2">
      <c r="S10597" s="28" t="s">
        <v>91</v>
      </c>
      <c r="T10597" s="5">
        <v>2020</v>
      </c>
      <c r="U10597" s="233">
        <v>43833</v>
      </c>
      <c r="V10597" s="233" t="str">
        <f t="shared" si="335"/>
        <v>0103</v>
      </c>
      <c r="W10597" s="4">
        <f t="shared" si="336"/>
        <v>2020</v>
      </c>
    </row>
    <row r="10598" spans="19:23" x14ac:dyDescent="0.2">
      <c r="S10598" s="28" t="s">
        <v>92</v>
      </c>
      <c r="T10598" s="5">
        <v>2020</v>
      </c>
      <c r="U10598" s="233">
        <v>43834</v>
      </c>
      <c r="V10598" s="233" t="str">
        <f t="shared" si="335"/>
        <v>0104</v>
      </c>
      <c r="W10598" s="4">
        <f t="shared" si="336"/>
        <v>2020</v>
      </c>
    </row>
    <row r="10599" spans="19:23" x14ac:dyDescent="0.2">
      <c r="S10599" s="28" t="s">
        <v>93</v>
      </c>
      <c r="T10599" s="5">
        <v>2020</v>
      </c>
      <c r="U10599" s="233">
        <v>43835</v>
      </c>
      <c r="V10599" s="233" t="str">
        <f t="shared" si="335"/>
        <v>0105</v>
      </c>
      <c r="W10599" s="4">
        <f t="shared" si="336"/>
        <v>2020</v>
      </c>
    </row>
    <row r="10600" spans="19:23" x14ac:dyDescent="0.2">
      <c r="S10600" s="28" t="s">
        <v>94</v>
      </c>
      <c r="T10600" s="5">
        <v>2020</v>
      </c>
      <c r="U10600" s="233">
        <v>43836</v>
      </c>
      <c r="V10600" s="233" t="str">
        <f t="shared" si="335"/>
        <v>0106</v>
      </c>
      <c r="W10600" s="4">
        <f t="shared" si="336"/>
        <v>2020</v>
      </c>
    </row>
    <row r="10601" spans="19:23" x14ac:dyDescent="0.2">
      <c r="S10601" s="28" t="s">
        <v>95</v>
      </c>
      <c r="T10601" s="5">
        <v>2020</v>
      </c>
      <c r="U10601" s="233">
        <v>43837</v>
      </c>
      <c r="V10601" s="233" t="str">
        <f t="shared" si="335"/>
        <v>0107</v>
      </c>
      <c r="W10601" s="4">
        <f t="shared" si="336"/>
        <v>2020</v>
      </c>
    </row>
    <row r="10602" spans="19:23" x14ac:dyDescent="0.2">
      <c r="S10602" s="28" t="s">
        <v>96</v>
      </c>
      <c r="T10602" s="5">
        <v>2020</v>
      </c>
      <c r="U10602" s="233">
        <v>43838</v>
      </c>
      <c r="V10602" s="233" t="str">
        <f t="shared" si="335"/>
        <v>0108</v>
      </c>
      <c r="W10602" s="4">
        <f t="shared" si="336"/>
        <v>2020</v>
      </c>
    </row>
    <row r="10603" spans="19:23" x14ac:dyDescent="0.2">
      <c r="S10603" s="28" t="s">
        <v>97</v>
      </c>
      <c r="T10603" s="5">
        <v>2020</v>
      </c>
      <c r="U10603" s="233">
        <v>43839</v>
      </c>
      <c r="V10603" s="233" t="str">
        <f t="shared" si="335"/>
        <v>0109</v>
      </c>
      <c r="W10603" s="4">
        <f t="shared" si="336"/>
        <v>2020</v>
      </c>
    </row>
    <row r="10604" spans="19:23" x14ac:dyDescent="0.2">
      <c r="S10604" s="28" t="s">
        <v>98</v>
      </c>
      <c r="T10604" s="5">
        <v>2020</v>
      </c>
      <c r="U10604" s="233">
        <v>43840</v>
      </c>
      <c r="V10604" s="233" t="str">
        <f t="shared" si="335"/>
        <v>0110</v>
      </c>
      <c r="W10604" s="4">
        <f t="shared" si="336"/>
        <v>2020</v>
      </c>
    </row>
    <row r="10605" spans="19:23" x14ac:dyDescent="0.2">
      <c r="S10605" s="28" t="s">
        <v>99</v>
      </c>
      <c r="T10605" s="5">
        <v>2020</v>
      </c>
      <c r="U10605" s="233">
        <v>43841</v>
      </c>
      <c r="V10605" s="233" t="str">
        <f t="shared" si="335"/>
        <v>0111</v>
      </c>
      <c r="W10605" s="4">
        <f t="shared" si="336"/>
        <v>2020</v>
      </c>
    </row>
    <row r="10606" spans="19:23" x14ac:dyDescent="0.2">
      <c r="S10606" s="28" t="s">
        <v>100</v>
      </c>
      <c r="T10606" s="5">
        <v>2020</v>
      </c>
      <c r="U10606" s="233">
        <v>43842</v>
      </c>
      <c r="V10606" s="233" t="str">
        <f t="shared" si="335"/>
        <v>0112</v>
      </c>
      <c r="W10606" s="4">
        <f t="shared" si="336"/>
        <v>2020</v>
      </c>
    </row>
    <row r="10607" spans="19:23" x14ac:dyDescent="0.2">
      <c r="S10607" s="28" t="s">
        <v>101</v>
      </c>
      <c r="T10607" s="5">
        <v>2020</v>
      </c>
      <c r="U10607" s="233">
        <v>43843</v>
      </c>
      <c r="V10607" s="233" t="str">
        <f t="shared" si="335"/>
        <v>0113</v>
      </c>
      <c r="W10607" s="4">
        <f t="shared" si="336"/>
        <v>2020</v>
      </c>
    </row>
    <row r="10608" spans="19:23" x14ac:dyDescent="0.2">
      <c r="S10608" s="28" t="s">
        <v>102</v>
      </c>
      <c r="T10608" s="5">
        <v>2020</v>
      </c>
      <c r="U10608" s="233">
        <v>43844</v>
      </c>
      <c r="V10608" s="233" t="str">
        <f t="shared" si="335"/>
        <v>0114</v>
      </c>
      <c r="W10608" s="4">
        <f t="shared" si="336"/>
        <v>2020</v>
      </c>
    </row>
    <row r="10609" spans="19:23" x14ac:dyDescent="0.2">
      <c r="S10609" s="28" t="s">
        <v>103</v>
      </c>
      <c r="T10609" s="5">
        <v>2020</v>
      </c>
      <c r="U10609" s="233">
        <v>43845</v>
      </c>
      <c r="V10609" s="233" t="str">
        <f t="shared" si="335"/>
        <v>0115</v>
      </c>
      <c r="W10609" s="4">
        <f t="shared" si="336"/>
        <v>2020</v>
      </c>
    </row>
    <row r="10610" spans="19:23" x14ac:dyDescent="0.2">
      <c r="S10610" s="28" t="s">
        <v>104</v>
      </c>
      <c r="T10610" s="5">
        <v>2020</v>
      </c>
      <c r="U10610" s="233">
        <v>43846</v>
      </c>
      <c r="V10610" s="233" t="str">
        <f t="shared" si="335"/>
        <v>0116</v>
      </c>
      <c r="W10610" s="4">
        <f t="shared" si="336"/>
        <v>2020</v>
      </c>
    </row>
    <row r="10611" spans="19:23" x14ac:dyDescent="0.2">
      <c r="S10611" s="28" t="s">
        <v>105</v>
      </c>
      <c r="T10611" s="5">
        <v>2020</v>
      </c>
      <c r="U10611" s="233">
        <v>43847</v>
      </c>
      <c r="V10611" s="233" t="str">
        <f t="shared" si="335"/>
        <v>0117</v>
      </c>
      <c r="W10611" s="4">
        <f t="shared" si="336"/>
        <v>2020</v>
      </c>
    </row>
    <row r="10612" spans="19:23" x14ac:dyDescent="0.2">
      <c r="S10612" s="28" t="s">
        <v>106</v>
      </c>
      <c r="T10612" s="5">
        <v>2020</v>
      </c>
      <c r="U10612" s="233">
        <v>43848</v>
      </c>
      <c r="V10612" s="233" t="str">
        <f t="shared" si="335"/>
        <v>0118</v>
      </c>
      <c r="W10612" s="4">
        <f t="shared" si="336"/>
        <v>2020</v>
      </c>
    </row>
    <row r="10613" spans="19:23" x14ac:dyDescent="0.2">
      <c r="S10613" s="28" t="s">
        <v>107</v>
      </c>
      <c r="T10613" s="5">
        <v>2020</v>
      </c>
      <c r="U10613" s="233">
        <v>43849</v>
      </c>
      <c r="V10613" s="233" t="str">
        <f t="shared" si="335"/>
        <v>0119</v>
      </c>
      <c r="W10613" s="4">
        <f t="shared" si="336"/>
        <v>2020</v>
      </c>
    </row>
    <row r="10614" spans="19:23" x14ac:dyDescent="0.2">
      <c r="S10614" s="28" t="s">
        <v>108</v>
      </c>
      <c r="T10614" s="5">
        <v>2020</v>
      </c>
      <c r="U10614" s="233">
        <v>43850</v>
      </c>
      <c r="V10614" s="233" t="str">
        <f t="shared" si="335"/>
        <v>0120</v>
      </c>
      <c r="W10614" s="4">
        <f t="shared" si="336"/>
        <v>2020</v>
      </c>
    </row>
    <row r="10615" spans="19:23" x14ac:dyDescent="0.2">
      <c r="S10615" s="28" t="s">
        <v>109</v>
      </c>
      <c r="T10615" s="5">
        <v>2020</v>
      </c>
      <c r="U10615" s="233">
        <v>43851</v>
      </c>
      <c r="V10615" s="233" t="str">
        <f t="shared" si="335"/>
        <v>0121</v>
      </c>
      <c r="W10615" s="4">
        <f t="shared" si="336"/>
        <v>2020</v>
      </c>
    </row>
    <row r="10616" spans="19:23" x14ac:dyDescent="0.2">
      <c r="S10616" s="28" t="s">
        <v>110</v>
      </c>
      <c r="T10616" s="5">
        <v>2020</v>
      </c>
      <c r="U10616" s="233">
        <v>43852</v>
      </c>
      <c r="V10616" s="233" t="str">
        <f t="shared" si="335"/>
        <v>0122</v>
      </c>
      <c r="W10616" s="4">
        <f t="shared" si="336"/>
        <v>2020</v>
      </c>
    </row>
    <row r="10617" spans="19:23" x14ac:dyDescent="0.2">
      <c r="S10617" s="28" t="s">
        <v>111</v>
      </c>
      <c r="T10617" s="5">
        <v>2020</v>
      </c>
      <c r="U10617" s="233">
        <v>43853</v>
      </c>
      <c r="V10617" s="233" t="str">
        <f t="shared" si="335"/>
        <v>0123</v>
      </c>
      <c r="W10617" s="4">
        <f t="shared" si="336"/>
        <v>2020</v>
      </c>
    </row>
    <row r="10618" spans="19:23" x14ac:dyDescent="0.2">
      <c r="S10618" s="28" t="s">
        <v>112</v>
      </c>
      <c r="T10618" s="5">
        <v>2020</v>
      </c>
      <c r="U10618" s="233">
        <v>43854</v>
      </c>
      <c r="V10618" s="233" t="str">
        <f t="shared" si="335"/>
        <v>0124</v>
      </c>
      <c r="W10618" s="4">
        <f t="shared" si="336"/>
        <v>2020</v>
      </c>
    </row>
    <row r="10619" spans="19:23" x14ac:dyDescent="0.2">
      <c r="S10619" s="28" t="s">
        <v>113</v>
      </c>
      <c r="T10619" s="5">
        <v>2020</v>
      </c>
      <c r="U10619" s="233">
        <v>43855</v>
      </c>
      <c r="V10619" s="233" t="str">
        <f t="shared" si="335"/>
        <v>0125</v>
      </c>
      <c r="W10619" s="4">
        <f t="shared" si="336"/>
        <v>2020</v>
      </c>
    </row>
    <row r="10620" spans="19:23" x14ac:dyDescent="0.2">
      <c r="S10620" s="28" t="s">
        <v>114</v>
      </c>
      <c r="T10620" s="5">
        <v>2020</v>
      </c>
      <c r="U10620" s="233">
        <v>43856</v>
      </c>
      <c r="V10620" s="233" t="str">
        <f t="shared" si="335"/>
        <v>0126</v>
      </c>
      <c r="W10620" s="4">
        <f t="shared" si="336"/>
        <v>2020</v>
      </c>
    </row>
    <row r="10621" spans="19:23" x14ac:dyDescent="0.2">
      <c r="S10621" s="28" t="s">
        <v>115</v>
      </c>
      <c r="T10621" s="5">
        <v>2020</v>
      </c>
      <c r="U10621" s="233">
        <v>43857</v>
      </c>
      <c r="V10621" s="233" t="str">
        <f t="shared" si="335"/>
        <v>0127</v>
      </c>
      <c r="W10621" s="4">
        <f t="shared" si="336"/>
        <v>2020</v>
      </c>
    </row>
    <row r="10622" spans="19:23" x14ac:dyDescent="0.2">
      <c r="S10622" s="28" t="s">
        <v>116</v>
      </c>
      <c r="T10622" s="5">
        <v>2020</v>
      </c>
      <c r="U10622" s="233">
        <v>43858</v>
      </c>
      <c r="V10622" s="233" t="str">
        <f t="shared" si="335"/>
        <v>0128</v>
      </c>
      <c r="W10622" s="4">
        <f t="shared" si="336"/>
        <v>2020</v>
      </c>
    </row>
    <row r="10623" spans="19:23" x14ac:dyDescent="0.2">
      <c r="S10623" s="28" t="s">
        <v>117</v>
      </c>
      <c r="T10623" s="5">
        <v>2020</v>
      </c>
      <c r="U10623" s="233">
        <v>43859</v>
      </c>
      <c r="V10623" s="233" t="str">
        <f t="shared" si="335"/>
        <v>0129</v>
      </c>
      <c r="W10623" s="4">
        <f t="shared" si="336"/>
        <v>2020</v>
      </c>
    </row>
    <row r="10624" spans="19:23" x14ac:dyDescent="0.2">
      <c r="S10624" s="28" t="s">
        <v>118</v>
      </c>
      <c r="T10624" s="5">
        <v>2020</v>
      </c>
      <c r="U10624" s="233">
        <v>43860</v>
      </c>
      <c r="V10624" s="233" t="str">
        <f t="shared" si="335"/>
        <v>0130</v>
      </c>
      <c r="W10624" s="4">
        <f t="shared" si="336"/>
        <v>2020</v>
      </c>
    </row>
    <row r="10625" spans="19:23" x14ac:dyDescent="0.2">
      <c r="S10625" s="28" t="s">
        <v>119</v>
      </c>
      <c r="T10625" s="5">
        <v>2020</v>
      </c>
      <c r="U10625" s="233">
        <v>43861</v>
      </c>
      <c r="V10625" s="233" t="str">
        <f t="shared" si="335"/>
        <v>0131</v>
      </c>
      <c r="W10625" s="4">
        <f t="shared" si="336"/>
        <v>2020</v>
      </c>
    </row>
    <row r="10626" spans="19:23" x14ac:dyDescent="0.2">
      <c r="S10626" s="28" t="s">
        <v>120</v>
      </c>
      <c r="T10626" s="5">
        <v>2020</v>
      </c>
      <c r="U10626" s="233">
        <v>43862</v>
      </c>
      <c r="V10626" s="233" t="str">
        <f t="shared" si="335"/>
        <v>0201</v>
      </c>
      <c r="W10626" s="4">
        <f t="shared" si="336"/>
        <v>2020</v>
      </c>
    </row>
    <row r="10627" spans="19:23" x14ac:dyDescent="0.2">
      <c r="S10627" s="28" t="s">
        <v>121</v>
      </c>
      <c r="T10627" s="5">
        <v>2020</v>
      </c>
      <c r="U10627" s="233">
        <v>43863</v>
      </c>
      <c r="V10627" s="233" t="str">
        <f t="shared" si="335"/>
        <v>0202</v>
      </c>
      <c r="W10627" s="4">
        <f t="shared" si="336"/>
        <v>2020</v>
      </c>
    </row>
    <row r="10628" spans="19:23" x14ac:dyDescent="0.2">
      <c r="S10628" s="28" t="s">
        <v>122</v>
      </c>
      <c r="T10628" s="5">
        <v>2020</v>
      </c>
      <c r="U10628" s="233">
        <v>43864</v>
      </c>
      <c r="V10628" s="233" t="str">
        <f t="shared" ref="V10628:V10691" si="337">TEXT(MONTH(U10628),"00") &amp;TEXT(DAY(U10628),"00")</f>
        <v>0203</v>
      </c>
      <c r="W10628" s="4">
        <f t="shared" ref="W10628:W10691" si="338">YEAR(U10628)</f>
        <v>2020</v>
      </c>
    </row>
    <row r="10629" spans="19:23" x14ac:dyDescent="0.2">
      <c r="S10629" s="28" t="s">
        <v>123</v>
      </c>
      <c r="T10629" s="5">
        <v>2020</v>
      </c>
      <c r="U10629" s="233">
        <v>43865</v>
      </c>
      <c r="V10629" s="233" t="str">
        <f t="shared" si="337"/>
        <v>0204</v>
      </c>
      <c r="W10629" s="4">
        <f t="shared" si="338"/>
        <v>2020</v>
      </c>
    </row>
    <row r="10630" spans="19:23" x14ac:dyDescent="0.2">
      <c r="S10630" s="28" t="s">
        <v>124</v>
      </c>
      <c r="T10630" s="5">
        <v>2020</v>
      </c>
      <c r="U10630" s="233">
        <v>43866</v>
      </c>
      <c r="V10630" s="233" t="str">
        <f t="shared" si="337"/>
        <v>0205</v>
      </c>
      <c r="W10630" s="4">
        <f t="shared" si="338"/>
        <v>2020</v>
      </c>
    </row>
    <row r="10631" spans="19:23" x14ac:dyDescent="0.2">
      <c r="S10631" s="28" t="s">
        <v>125</v>
      </c>
      <c r="T10631" s="5">
        <v>2020</v>
      </c>
      <c r="U10631" s="233">
        <v>43867</v>
      </c>
      <c r="V10631" s="233" t="str">
        <f t="shared" si="337"/>
        <v>0206</v>
      </c>
      <c r="W10631" s="4">
        <f t="shared" si="338"/>
        <v>2020</v>
      </c>
    </row>
    <row r="10632" spans="19:23" x14ac:dyDescent="0.2">
      <c r="S10632" s="28" t="s">
        <v>126</v>
      </c>
      <c r="T10632" s="5">
        <v>2020</v>
      </c>
      <c r="U10632" s="233">
        <v>43868</v>
      </c>
      <c r="V10632" s="233" t="str">
        <f t="shared" si="337"/>
        <v>0207</v>
      </c>
      <c r="W10632" s="4">
        <f t="shared" si="338"/>
        <v>2020</v>
      </c>
    </row>
    <row r="10633" spans="19:23" x14ac:dyDescent="0.2">
      <c r="S10633" s="28" t="s">
        <v>86</v>
      </c>
      <c r="T10633" s="5">
        <v>2020</v>
      </c>
      <c r="U10633" s="233">
        <v>43869</v>
      </c>
      <c r="V10633" s="233" t="str">
        <f t="shared" si="337"/>
        <v>0208</v>
      </c>
      <c r="W10633" s="4">
        <f t="shared" si="338"/>
        <v>2020</v>
      </c>
    </row>
    <row r="10634" spans="19:23" x14ac:dyDescent="0.2">
      <c r="S10634" s="28" t="s">
        <v>87</v>
      </c>
      <c r="T10634" s="5">
        <v>2020</v>
      </c>
      <c r="U10634" s="233">
        <v>43870</v>
      </c>
      <c r="V10634" s="233" t="str">
        <f t="shared" si="337"/>
        <v>0209</v>
      </c>
      <c r="W10634" s="4">
        <f t="shared" si="338"/>
        <v>2020</v>
      </c>
    </row>
    <row r="10635" spans="19:23" x14ac:dyDescent="0.2">
      <c r="S10635" s="28" t="s">
        <v>88</v>
      </c>
      <c r="T10635" s="5">
        <v>2020</v>
      </c>
      <c r="U10635" s="233">
        <v>43871</v>
      </c>
      <c r="V10635" s="233" t="str">
        <f t="shared" si="337"/>
        <v>0210</v>
      </c>
      <c r="W10635" s="4">
        <f t="shared" si="338"/>
        <v>2020</v>
      </c>
    </row>
    <row r="10636" spans="19:23" x14ac:dyDescent="0.2">
      <c r="S10636" s="28" t="s">
        <v>89</v>
      </c>
      <c r="T10636" s="5">
        <v>2020</v>
      </c>
      <c r="U10636" s="233">
        <v>43872</v>
      </c>
      <c r="V10636" s="233" t="str">
        <f t="shared" si="337"/>
        <v>0211</v>
      </c>
      <c r="W10636" s="4">
        <f t="shared" si="338"/>
        <v>2020</v>
      </c>
    </row>
    <row r="10637" spans="19:23" x14ac:dyDescent="0.2">
      <c r="S10637" s="28" t="s">
        <v>127</v>
      </c>
      <c r="T10637" s="5">
        <v>2020</v>
      </c>
      <c r="U10637" s="233">
        <v>43873</v>
      </c>
      <c r="V10637" s="233" t="str">
        <f t="shared" si="337"/>
        <v>0212</v>
      </c>
      <c r="W10637" s="4">
        <f t="shared" si="338"/>
        <v>2020</v>
      </c>
    </row>
    <row r="10638" spans="19:23" x14ac:dyDescent="0.2">
      <c r="S10638" s="28" t="s">
        <v>128</v>
      </c>
      <c r="T10638" s="5">
        <v>2020</v>
      </c>
      <c r="U10638" s="233">
        <v>43874</v>
      </c>
      <c r="V10638" s="233" t="str">
        <f t="shared" si="337"/>
        <v>0213</v>
      </c>
      <c r="W10638" s="4">
        <f t="shared" si="338"/>
        <v>2020</v>
      </c>
    </row>
    <row r="10639" spans="19:23" x14ac:dyDescent="0.2">
      <c r="S10639" s="28" t="s">
        <v>129</v>
      </c>
      <c r="T10639" s="5">
        <v>2020</v>
      </c>
      <c r="U10639" s="233">
        <v>43875</v>
      </c>
      <c r="V10639" s="233" t="str">
        <f t="shared" si="337"/>
        <v>0214</v>
      </c>
      <c r="W10639" s="4">
        <f t="shared" si="338"/>
        <v>2020</v>
      </c>
    </row>
    <row r="10640" spans="19:23" x14ac:dyDescent="0.2">
      <c r="S10640" s="28" t="s">
        <v>130</v>
      </c>
      <c r="T10640" s="5">
        <v>2020</v>
      </c>
      <c r="U10640" s="233">
        <v>43876</v>
      </c>
      <c r="V10640" s="233" t="str">
        <f t="shared" si="337"/>
        <v>0215</v>
      </c>
      <c r="W10640" s="4">
        <f t="shared" si="338"/>
        <v>2020</v>
      </c>
    </row>
    <row r="10641" spans="19:23" x14ac:dyDescent="0.2">
      <c r="S10641" s="28" t="s">
        <v>131</v>
      </c>
      <c r="T10641" s="5">
        <v>2020</v>
      </c>
      <c r="U10641" s="233">
        <v>43877</v>
      </c>
      <c r="V10641" s="233" t="str">
        <f t="shared" si="337"/>
        <v>0216</v>
      </c>
      <c r="W10641" s="4">
        <f t="shared" si="338"/>
        <v>2020</v>
      </c>
    </row>
    <row r="10642" spans="19:23" x14ac:dyDescent="0.2">
      <c r="S10642" s="28" t="s">
        <v>132</v>
      </c>
      <c r="T10642" s="5">
        <v>2020</v>
      </c>
      <c r="U10642" s="233">
        <v>43878</v>
      </c>
      <c r="V10642" s="233" t="str">
        <f t="shared" si="337"/>
        <v>0217</v>
      </c>
      <c r="W10642" s="4">
        <f t="shared" si="338"/>
        <v>2020</v>
      </c>
    </row>
    <row r="10643" spans="19:23" x14ac:dyDescent="0.2">
      <c r="S10643" s="28" t="s">
        <v>133</v>
      </c>
      <c r="T10643" s="5">
        <v>2020</v>
      </c>
      <c r="U10643" s="233">
        <v>43879</v>
      </c>
      <c r="V10643" s="233" t="str">
        <f t="shared" si="337"/>
        <v>0218</v>
      </c>
      <c r="W10643" s="4">
        <f t="shared" si="338"/>
        <v>2020</v>
      </c>
    </row>
    <row r="10644" spans="19:23" x14ac:dyDescent="0.2">
      <c r="S10644" s="28" t="s">
        <v>134</v>
      </c>
      <c r="T10644" s="5">
        <v>2020</v>
      </c>
      <c r="U10644" s="233">
        <v>43880</v>
      </c>
      <c r="V10644" s="233" t="str">
        <f t="shared" si="337"/>
        <v>0219</v>
      </c>
      <c r="W10644" s="4">
        <f t="shared" si="338"/>
        <v>2020</v>
      </c>
    </row>
    <row r="10645" spans="19:23" x14ac:dyDescent="0.2">
      <c r="S10645" s="28" t="s">
        <v>135</v>
      </c>
      <c r="T10645" s="5">
        <v>2020</v>
      </c>
      <c r="U10645" s="233">
        <v>43881</v>
      </c>
      <c r="V10645" s="233" t="str">
        <f t="shared" si="337"/>
        <v>0220</v>
      </c>
      <c r="W10645" s="4">
        <f t="shared" si="338"/>
        <v>2020</v>
      </c>
    </row>
    <row r="10646" spans="19:23" x14ac:dyDescent="0.2">
      <c r="S10646" s="28" t="s">
        <v>136</v>
      </c>
      <c r="T10646" s="5">
        <v>2020</v>
      </c>
      <c r="U10646" s="233">
        <v>43882</v>
      </c>
      <c r="V10646" s="233" t="str">
        <f t="shared" si="337"/>
        <v>0221</v>
      </c>
      <c r="W10646" s="4">
        <f t="shared" si="338"/>
        <v>2020</v>
      </c>
    </row>
    <row r="10647" spans="19:23" x14ac:dyDescent="0.2">
      <c r="S10647" s="28" t="s">
        <v>137</v>
      </c>
      <c r="T10647" s="5">
        <v>2020</v>
      </c>
      <c r="U10647" s="233">
        <v>43883</v>
      </c>
      <c r="V10647" s="233" t="str">
        <f t="shared" si="337"/>
        <v>0222</v>
      </c>
      <c r="W10647" s="4">
        <f t="shared" si="338"/>
        <v>2020</v>
      </c>
    </row>
    <row r="10648" spans="19:23" x14ac:dyDescent="0.2">
      <c r="S10648" s="28" t="s">
        <v>138</v>
      </c>
      <c r="T10648" s="5">
        <v>2020</v>
      </c>
      <c r="U10648" s="233">
        <v>43884</v>
      </c>
      <c r="V10648" s="233" t="str">
        <f t="shared" si="337"/>
        <v>0223</v>
      </c>
      <c r="W10648" s="4">
        <f t="shared" si="338"/>
        <v>2020</v>
      </c>
    </row>
    <row r="10649" spans="19:23" x14ac:dyDescent="0.2">
      <c r="S10649" s="28" t="s">
        <v>139</v>
      </c>
      <c r="T10649" s="5">
        <v>2020</v>
      </c>
      <c r="U10649" s="233">
        <v>43885</v>
      </c>
      <c r="V10649" s="233" t="str">
        <f t="shared" si="337"/>
        <v>0224</v>
      </c>
      <c r="W10649" s="4">
        <f t="shared" si="338"/>
        <v>2020</v>
      </c>
    </row>
    <row r="10650" spans="19:23" x14ac:dyDescent="0.2">
      <c r="S10650" s="28" t="s">
        <v>140</v>
      </c>
      <c r="T10650" s="5">
        <v>2020</v>
      </c>
      <c r="U10650" s="233">
        <v>43886</v>
      </c>
      <c r="V10650" s="233" t="str">
        <f t="shared" si="337"/>
        <v>0225</v>
      </c>
      <c r="W10650" s="4">
        <f t="shared" si="338"/>
        <v>2020</v>
      </c>
    </row>
    <row r="10651" spans="19:23" x14ac:dyDescent="0.2">
      <c r="S10651" s="28" t="s">
        <v>141</v>
      </c>
      <c r="T10651" s="5">
        <v>2020</v>
      </c>
      <c r="U10651" s="233">
        <v>43887</v>
      </c>
      <c r="V10651" s="233" t="str">
        <f t="shared" si="337"/>
        <v>0226</v>
      </c>
      <c r="W10651" s="4">
        <f t="shared" si="338"/>
        <v>2020</v>
      </c>
    </row>
    <row r="10652" spans="19:23" x14ac:dyDescent="0.2">
      <c r="S10652" s="28" t="s">
        <v>142</v>
      </c>
      <c r="T10652" s="5">
        <v>2020</v>
      </c>
      <c r="U10652" s="233">
        <v>43888</v>
      </c>
      <c r="V10652" s="233" t="str">
        <f t="shared" si="337"/>
        <v>0227</v>
      </c>
      <c r="W10652" s="4">
        <f t="shared" si="338"/>
        <v>2020</v>
      </c>
    </row>
    <row r="10653" spans="19:23" x14ac:dyDescent="0.2">
      <c r="S10653" s="28" t="s">
        <v>143</v>
      </c>
      <c r="T10653" s="5">
        <v>2020</v>
      </c>
      <c r="U10653" s="233">
        <v>43889</v>
      </c>
      <c r="V10653" s="233" t="str">
        <f t="shared" si="337"/>
        <v>0228</v>
      </c>
      <c r="W10653" s="4">
        <f t="shared" si="338"/>
        <v>2020</v>
      </c>
    </row>
    <row r="10654" spans="19:23" x14ac:dyDescent="0.2">
      <c r="S10654" s="28" t="s">
        <v>451</v>
      </c>
      <c r="T10654" s="5">
        <v>2020</v>
      </c>
      <c r="U10654" s="233">
        <v>43890</v>
      </c>
      <c r="V10654" s="233" t="str">
        <f t="shared" si="337"/>
        <v>0229</v>
      </c>
      <c r="W10654" s="4">
        <f t="shared" si="338"/>
        <v>2020</v>
      </c>
    </row>
    <row r="10655" spans="19:23" x14ac:dyDescent="0.2">
      <c r="S10655" s="28" t="s">
        <v>144</v>
      </c>
      <c r="T10655" s="5">
        <v>2020</v>
      </c>
      <c r="U10655" s="233">
        <v>43891</v>
      </c>
      <c r="V10655" s="233" t="str">
        <f t="shared" si="337"/>
        <v>0301</v>
      </c>
      <c r="W10655" s="4">
        <f t="shared" si="338"/>
        <v>2020</v>
      </c>
    </row>
    <row r="10656" spans="19:23" x14ac:dyDescent="0.2">
      <c r="S10656" s="28" t="s">
        <v>145</v>
      </c>
      <c r="T10656" s="5">
        <v>2020</v>
      </c>
      <c r="U10656" s="233">
        <v>43892</v>
      </c>
      <c r="V10656" s="233" t="str">
        <f t="shared" si="337"/>
        <v>0302</v>
      </c>
      <c r="W10656" s="4">
        <f t="shared" si="338"/>
        <v>2020</v>
      </c>
    </row>
    <row r="10657" spans="19:23" x14ac:dyDescent="0.2">
      <c r="S10657" s="28" t="s">
        <v>146</v>
      </c>
      <c r="T10657" s="5">
        <v>2020</v>
      </c>
      <c r="U10657" s="233">
        <v>43893</v>
      </c>
      <c r="V10657" s="233" t="str">
        <f t="shared" si="337"/>
        <v>0303</v>
      </c>
      <c r="W10657" s="4">
        <f t="shared" si="338"/>
        <v>2020</v>
      </c>
    </row>
    <row r="10658" spans="19:23" x14ac:dyDescent="0.2">
      <c r="S10658" s="28" t="s">
        <v>147</v>
      </c>
      <c r="T10658" s="5">
        <v>2020</v>
      </c>
      <c r="U10658" s="233">
        <v>43894</v>
      </c>
      <c r="V10658" s="233" t="str">
        <f t="shared" si="337"/>
        <v>0304</v>
      </c>
      <c r="W10658" s="4">
        <f t="shared" si="338"/>
        <v>2020</v>
      </c>
    </row>
    <row r="10659" spans="19:23" x14ac:dyDescent="0.2">
      <c r="S10659" s="28" t="s">
        <v>148</v>
      </c>
      <c r="T10659" s="5">
        <v>2020</v>
      </c>
      <c r="U10659" s="233">
        <v>43895</v>
      </c>
      <c r="V10659" s="233" t="str">
        <f t="shared" si="337"/>
        <v>0305</v>
      </c>
      <c r="W10659" s="4">
        <f t="shared" si="338"/>
        <v>2020</v>
      </c>
    </row>
    <row r="10660" spans="19:23" x14ac:dyDescent="0.2">
      <c r="S10660" s="28" t="s">
        <v>149</v>
      </c>
      <c r="T10660" s="5">
        <v>2020</v>
      </c>
      <c r="U10660" s="233">
        <v>43896</v>
      </c>
      <c r="V10660" s="233" t="str">
        <f t="shared" si="337"/>
        <v>0306</v>
      </c>
      <c r="W10660" s="4">
        <f t="shared" si="338"/>
        <v>2020</v>
      </c>
    </row>
    <row r="10661" spans="19:23" x14ac:dyDescent="0.2">
      <c r="S10661" s="28" t="s">
        <v>150</v>
      </c>
      <c r="T10661" s="5">
        <v>2020</v>
      </c>
      <c r="U10661" s="233">
        <v>43897</v>
      </c>
      <c r="V10661" s="233" t="str">
        <f t="shared" si="337"/>
        <v>0307</v>
      </c>
      <c r="W10661" s="4">
        <f t="shared" si="338"/>
        <v>2020</v>
      </c>
    </row>
    <row r="10662" spans="19:23" x14ac:dyDescent="0.2">
      <c r="S10662" s="28" t="s">
        <v>151</v>
      </c>
      <c r="T10662" s="5">
        <v>2020</v>
      </c>
      <c r="U10662" s="233">
        <v>43898</v>
      </c>
      <c r="V10662" s="233" t="str">
        <f t="shared" si="337"/>
        <v>0308</v>
      </c>
      <c r="W10662" s="4">
        <f t="shared" si="338"/>
        <v>2020</v>
      </c>
    </row>
    <row r="10663" spans="19:23" x14ac:dyDescent="0.2">
      <c r="S10663" s="28" t="s">
        <v>152</v>
      </c>
      <c r="T10663" s="5">
        <v>2020</v>
      </c>
      <c r="U10663" s="233">
        <v>43899</v>
      </c>
      <c r="V10663" s="233" t="str">
        <f t="shared" si="337"/>
        <v>0309</v>
      </c>
      <c r="W10663" s="4">
        <f t="shared" si="338"/>
        <v>2020</v>
      </c>
    </row>
    <row r="10664" spans="19:23" x14ac:dyDescent="0.2">
      <c r="S10664" s="28" t="s">
        <v>153</v>
      </c>
      <c r="T10664" s="5">
        <v>2020</v>
      </c>
      <c r="U10664" s="233">
        <v>43900</v>
      </c>
      <c r="V10664" s="233" t="str">
        <f t="shared" si="337"/>
        <v>0310</v>
      </c>
      <c r="W10664" s="4">
        <f t="shared" si="338"/>
        <v>2020</v>
      </c>
    </row>
    <row r="10665" spans="19:23" x14ac:dyDescent="0.2">
      <c r="S10665" s="28" t="s">
        <v>154</v>
      </c>
      <c r="T10665" s="5">
        <v>2020</v>
      </c>
      <c r="U10665" s="233">
        <v>43901</v>
      </c>
      <c r="V10665" s="233" t="str">
        <f t="shared" si="337"/>
        <v>0311</v>
      </c>
      <c r="W10665" s="4">
        <f t="shared" si="338"/>
        <v>2020</v>
      </c>
    </row>
    <row r="10666" spans="19:23" x14ac:dyDescent="0.2">
      <c r="S10666" s="28" t="s">
        <v>155</v>
      </c>
      <c r="T10666" s="5">
        <v>2020</v>
      </c>
      <c r="U10666" s="233">
        <v>43902</v>
      </c>
      <c r="V10666" s="233" t="str">
        <f t="shared" si="337"/>
        <v>0312</v>
      </c>
      <c r="W10666" s="4">
        <f t="shared" si="338"/>
        <v>2020</v>
      </c>
    </row>
    <row r="10667" spans="19:23" x14ac:dyDescent="0.2">
      <c r="S10667" s="28" t="s">
        <v>156</v>
      </c>
      <c r="T10667" s="5">
        <v>2020</v>
      </c>
      <c r="U10667" s="233">
        <v>43903</v>
      </c>
      <c r="V10667" s="233" t="str">
        <f t="shared" si="337"/>
        <v>0313</v>
      </c>
      <c r="W10667" s="4">
        <f t="shared" si="338"/>
        <v>2020</v>
      </c>
    </row>
    <row r="10668" spans="19:23" x14ac:dyDescent="0.2">
      <c r="S10668" s="28" t="s">
        <v>157</v>
      </c>
      <c r="T10668" s="5">
        <v>2020</v>
      </c>
      <c r="U10668" s="233">
        <v>43904</v>
      </c>
      <c r="V10668" s="233" t="str">
        <f t="shared" si="337"/>
        <v>0314</v>
      </c>
      <c r="W10668" s="4">
        <f t="shared" si="338"/>
        <v>2020</v>
      </c>
    </row>
    <row r="10669" spans="19:23" x14ac:dyDescent="0.2">
      <c r="S10669" s="28" t="s">
        <v>158</v>
      </c>
      <c r="T10669" s="5">
        <v>2020</v>
      </c>
      <c r="U10669" s="233">
        <v>43905</v>
      </c>
      <c r="V10669" s="233" t="str">
        <f t="shared" si="337"/>
        <v>0315</v>
      </c>
      <c r="W10669" s="4">
        <f t="shared" si="338"/>
        <v>2020</v>
      </c>
    </row>
    <row r="10670" spans="19:23" x14ac:dyDescent="0.2">
      <c r="S10670" s="28" t="s">
        <v>159</v>
      </c>
      <c r="T10670" s="5">
        <v>2020</v>
      </c>
      <c r="U10670" s="233">
        <v>43906</v>
      </c>
      <c r="V10670" s="233" t="str">
        <f t="shared" si="337"/>
        <v>0316</v>
      </c>
      <c r="W10670" s="4">
        <f t="shared" si="338"/>
        <v>2020</v>
      </c>
    </row>
    <row r="10671" spans="19:23" x14ac:dyDescent="0.2">
      <c r="S10671" s="28" t="s">
        <v>160</v>
      </c>
      <c r="T10671" s="5">
        <v>2020</v>
      </c>
      <c r="U10671" s="233">
        <v>43907</v>
      </c>
      <c r="V10671" s="233" t="str">
        <f t="shared" si="337"/>
        <v>0317</v>
      </c>
      <c r="W10671" s="4">
        <f t="shared" si="338"/>
        <v>2020</v>
      </c>
    </row>
    <row r="10672" spans="19:23" x14ac:dyDescent="0.2">
      <c r="S10672" s="28" t="s">
        <v>161</v>
      </c>
      <c r="T10672" s="5">
        <v>2020</v>
      </c>
      <c r="U10672" s="233">
        <v>43908</v>
      </c>
      <c r="V10672" s="233" t="str">
        <f t="shared" si="337"/>
        <v>0318</v>
      </c>
      <c r="W10672" s="4">
        <f t="shared" si="338"/>
        <v>2020</v>
      </c>
    </row>
    <row r="10673" spans="19:23" x14ac:dyDescent="0.2">
      <c r="S10673" s="28" t="s">
        <v>162</v>
      </c>
      <c r="T10673" s="5">
        <v>2020</v>
      </c>
      <c r="U10673" s="233">
        <v>43909</v>
      </c>
      <c r="V10673" s="233" t="str">
        <f t="shared" si="337"/>
        <v>0319</v>
      </c>
      <c r="W10673" s="4">
        <f t="shared" si="338"/>
        <v>2020</v>
      </c>
    </row>
    <row r="10674" spans="19:23" x14ac:dyDescent="0.2">
      <c r="S10674" s="28" t="s">
        <v>163</v>
      </c>
      <c r="T10674" s="5">
        <v>2020</v>
      </c>
      <c r="U10674" s="233">
        <v>43910</v>
      </c>
      <c r="V10674" s="233" t="str">
        <f t="shared" si="337"/>
        <v>0320</v>
      </c>
      <c r="W10674" s="4">
        <f t="shared" si="338"/>
        <v>2020</v>
      </c>
    </row>
    <row r="10675" spans="19:23" x14ac:dyDescent="0.2">
      <c r="S10675" s="28" t="s">
        <v>164</v>
      </c>
      <c r="T10675" s="5">
        <v>2020</v>
      </c>
      <c r="U10675" s="233">
        <v>43911</v>
      </c>
      <c r="V10675" s="233" t="str">
        <f t="shared" si="337"/>
        <v>0321</v>
      </c>
      <c r="W10675" s="4">
        <f t="shared" si="338"/>
        <v>2020</v>
      </c>
    </row>
    <row r="10676" spans="19:23" x14ac:dyDescent="0.2">
      <c r="S10676" s="28" t="s">
        <v>165</v>
      </c>
      <c r="T10676" s="5">
        <v>2020</v>
      </c>
      <c r="U10676" s="233">
        <v>43912</v>
      </c>
      <c r="V10676" s="233" t="str">
        <f t="shared" si="337"/>
        <v>0322</v>
      </c>
      <c r="W10676" s="4">
        <f t="shared" si="338"/>
        <v>2020</v>
      </c>
    </row>
    <row r="10677" spans="19:23" x14ac:dyDescent="0.2">
      <c r="S10677" s="28" t="s">
        <v>166</v>
      </c>
      <c r="T10677" s="5">
        <v>2020</v>
      </c>
      <c r="U10677" s="233">
        <v>43913</v>
      </c>
      <c r="V10677" s="233" t="str">
        <f t="shared" si="337"/>
        <v>0323</v>
      </c>
      <c r="W10677" s="4">
        <f t="shared" si="338"/>
        <v>2020</v>
      </c>
    </row>
    <row r="10678" spans="19:23" x14ac:dyDescent="0.2">
      <c r="S10678" s="28" t="s">
        <v>167</v>
      </c>
      <c r="T10678" s="5">
        <v>2020</v>
      </c>
      <c r="U10678" s="233">
        <v>43914</v>
      </c>
      <c r="V10678" s="233" t="str">
        <f t="shared" si="337"/>
        <v>0324</v>
      </c>
      <c r="W10678" s="4">
        <f t="shared" si="338"/>
        <v>2020</v>
      </c>
    </row>
    <row r="10679" spans="19:23" x14ac:dyDescent="0.2">
      <c r="S10679" s="28" t="s">
        <v>168</v>
      </c>
      <c r="T10679" s="5">
        <v>2020</v>
      </c>
      <c r="U10679" s="233">
        <v>43915</v>
      </c>
      <c r="V10679" s="233" t="str">
        <f t="shared" si="337"/>
        <v>0325</v>
      </c>
      <c r="W10679" s="4">
        <f t="shared" si="338"/>
        <v>2020</v>
      </c>
    </row>
    <row r="10680" spans="19:23" x14ac:dyDescent="0.2">
      <c r="S10680" s="28" t="s">
        <v>169</v>
      </c>
      <c r="T10680" s="5">
        <v>2020</v>
      </c>
      <c r="U10680" s="233">
        <v>43916</v>
      </c>
      <c r="V10680" s="233" t="str">
        <f t="shared" si="337"/>
        <v>0326</v>
      </c>
      <c r="W10680" s="4">
        <f t="shared" si="338"/>
        <v>2020</v>
      </c>
    </row>
    <row r="10681" spans="19:23" x14ac:dyDescent="0.2">
      <c r="S10681" s="28" t="s">
        <v>170</v>
      </c>
      <c r="T10681" s="5">
        <v>2020</v>
      </c>
      <c r="U10681" s="233">
        <v>43917</v>
      </c>
      <c r="V10681" s="233" t="str">
        <f t="shared" si="337"/>
        <v>0327</v>
      </c>
      <c r="W10681" s="4">
        <f t="shared" si="338"/>
        <v>2020</v>
      </c>
    </row>
    <row r="10682" spans="19:23" x14ac:dyDescent="0.2">
      <c r="S10682" s="28" t="s">
        <v>171</v>
      </c>
      <c r="T10682" s="5">
        <v>2020</v>
      </c>
      <c r="U10682" s="233">
        <v>43918</v>
      </c>
      <c r="V10682" s="233" t="str">
        <f t="shared" si="337"/>
        <v>0328</v>
      </c>
      <c r="W10682" s="4">
        <f t="shared" si="338"/>
        <v>2020</v>
      </c>
    </row>
    <row r="10683" spans="19:23" x14ac:dyDescent="0.2">
      <c r="S10683" s="28" t="s">
        <v>172</v>
      </c>
      <c r="T10683" s="5">
        <v>2020</v>
      </c>
      <c r="U10683" s="233">
        <v>43919</v>
      </c>
      <c r="V10683" s="233" t="str">
        <f t="shared" si="337"/>
        <v>0329</v>
      </c>
      <c r="W10683" s="4">
        <f t="shared" si="338"/>
        <v>2020</v>
      </c>
    </row>
    <row r="10684" spans="19:23" x14ac:dyDescent="0.2">
      <c r="S10684" s="28" t="s">
        <v>173</v>
      </c>
      <c r="T10684" s="5">
        <v>2020</v>
      </c>
      <c r="U10684" s="233">
        <v>43920</v>
      </c>
      <c r="V10684" s="233" t="str">
        <f t="shared" si="337"/>
        <v>0330</v>
      </c>
      <c r="W10684" s="4">
        <f t="shared" si="338"/>
        <v>2020</v>
      </c>
    </row>
    <row r="10685" spans="19:23" x14ac:dyDescent="0.2">
      <c r="S10685" s="28" t="s">
        <v>174</v>
      </c>
      <c r="T10685" s="5">
        <v>2020</v>
      </c>
      <c r="U10685" s="233">
        <v>43921</v>
      </c>
      <c r="V10685" s="233" t="str">
        <f t="shared" si="337"/>
        <v>0331</v>
      </c>
      <c r="W10685" s="4">
        <f t="shared" si="338"/>
        <v>2020</v>
      </c>
    </row>
    <row r="10686" spans="19:23" x14ac:dyDescent="0.2">
      <c r="S10686" s="28" t="s">
        <v>175</v>
      </c>
      <c r="T10686" s="5">
        <v>2020</v>
      </c>
      <c r="U10686" s="233">
        <v>43922</v>
      </c>
      <c r="V10686" s="233" t="str">
        <f t="shared" si="337"/>
        <v>0401</v>
      </c>
      <c r="W10686" s="4">
        <f t="shared" si="338"/>
        <v>2020</v>
      </c>
    </row>
    <row r="10687" spans="19:23" x14ac:dyDescent="0.2">
      <c r="S10687" s="28" t="s">
        <v>176</v>
      </c>
      <c r="T10687" s="5">
        <v>2020</v>
      </c>
      <c r="U10687" s="233">
        <v>43923</v>
      </c>
      <c r="V10687" s="233" t="str">
        <f t="shared" si="337"/>
        <v>0402</v>
      </c>
      <c r="W10687" s="4">
        <f t="shared" si="338"/>
        <v>2020</v>
      </c>
    </row>
    <row r="10688" spans="19:23" x14ac:dyDescent="0.2">
      <c r="S10688" s="28" t="s">
        <v>177</v>
      </c>
      <c r="T10688" s="5">
        <v>2020</v>
      </c>
      <c r="U10688" s="233">
        <v>43924</v>
      </c>
      <c r="V10688" s="233" t="str">
        <f t="shared" si="337"/>
        <v>0403</v>
      </c>
      <c r="W10688" s="4">
        <f t="shared" si="338"/>
        <v>2020</v>
      </c>
    </row>
    <row r="10689" spans="19:23" x14ac:dyDescent="0.2">
      <c r="S10689" s="28" t="s">
        <v>178</v>
      </c>
      <c r="T10689" s="5">
        <v>2020</v>
      </c>
      <c r="U10689" s="233">
        <v>43925</v>
      </c>
      <c r="V10689" s="233" t="str">
        <f t="shared" si="337"/>
        <v>0404</v>
      </c>
      <c r="W10689" s="4">
        <f t="shared" si="338"/>
        <v>2020</v>
      </c>
    </row>
    <row r="10690" spans="19:23" x14ac:dyDescent="0.2">
      <c r="S10690" s="28" t="s">
        <v>179</v>
      </c>
      <c r="T10690" s="5">
        <v>2020</v>
      </c>
      <c r="U10690" s="233">
        <v>43926</v>
      </c>
      <c r="V10690" s="233" t="str">
        <f t="shared" si="337"/>
        <v>0405</v>
      </c>
      <c r="W10690" s="4">
        <f t="shared" si="338"/>
        <v>2020</v>
      </c>
    </row>
    <row r="10691" spans="19:23" x14ac:dyDescent="0.2">
      <c r="S10691" s="28" t="s">
        <v>180</v>
      </c>
      <c r="T10691" s="5">
        <v>2020</v>
      </c>
      <c r="U10691" s="233">
        <v>43927</v>
      </c>
      <c r="V10691" s="233" t="str">
        <f t="shared" si="337"/>
        <v>0406</v>
      </c>
      <c r="W10691" s="4">
        <f t="shared" si="338"/>
        <v>2020</v>
      </c>
    </row>
    <row r="10692" spans="19:23" x14ac:dyDescent="0.2">
      <c r="S10692" s="28" t="s">
        <v>181</v>
      </c>
      <c r="T10692" s="5">
        <v>2020</v>
      </c>
      <c r="U10692" s="233">
        <v>43928</v>
      </c>
      <c r="V10692" s="233" t="str">
        <f t="shared" ref="V10692:V10755" si="339">TEXT(MONTH(U10692),"00") &amp;TEXT(DAY(U10692),"00")</f>
        <v>0407</v>
      </c>
      <c r="W10692" s="4">
        <f t="shared" ref="W10692:W10755" si="340">YEAR(U10692)</f>
        <v>2020</v>
      </c>
    </row>
    <row r="10693" spans="19:23" x14ac:dyDescent="0.2">
      <c r="S10693" s="28" t="s">
        <v>182</v>
      </c>
      <c r="T10693" s="5">
        <v>2020</v>
      </c>
      <c r="U10693" s="233">
        <v>43929</v>
      </c>
      <c r="V10693" s="233" t="str">
        <f t="shared" si="339"/>
        <v>0408</v>
      </c>
      <c r="W10693" s="4">
        <f t="shared" si="340"/>
        <v>2020</v>
      </c>
    </row>
    <row r="10694" spans="19:23" x14ac:dyDescent="0.2">
      <c r="S10694" s="28" t="s">
        <v>183</v>
      </c>
      <c r="T10694" s="5">
        <v>2020</v>
      </c>
      <c r="U10694" s="233">
        <v>43930</v>
      </c>
      <c r="V10694" s="233" t="str">
        <f t="shared" si="339"/>
        <v>0409</v>
      </c>
      <c r="W10694" s="4">
        <f t="shared" si="340"/>
        <v>2020</v>
      </c>
    </row>
    <row r="10695" spans="19:23" x14ac:dyDescent="0.2">
      <c r="S10695" s="28" t="s">
        <v>184</v>
      </c>
      <c r="T10695" s="5">
        <v>2020</v>
      </c>
      <c r="U10695" s="233">
        <v>43931</v>
      </c>
      <c r="V10695" s="233" t="str">
        <f t="shared" si="339"/>
        <v>0410</v>
      </c>
      <c r="W10695" s="4">
        <f t="shared" si="340"/>
        <v>2020</v>
      </c>
    </row>
    <row r="10696" spans="19:23" x14ac:dyDescent="0.2">
      <c r="S10696" s="28" t="s">
        <v>185</v>
      </c>
      <c r="T10696" s="5">
        <v>2020</v>
      </c>
      <c r="U10696" s="233">
        <v>43932</v>
      </c>
      <c r="V10696" s="233" t="str">
        <f t="shared" si="339"/>
        <v>0411</v>
      </c>
      <c r="W10696" s="4">
        <f t="shared" si="340"/>
        <v>2020</v>
      </c>
    </row>
    <row r="10697" spans="19:23" x14ac:dyDescent="0.2">
      <c r="S10697" s="28" t="s">
        <v>186</v>
      </c>
      <c r="T10697" s="5">
        <v>2020</v>
      </c>
      <c r="U10697" s="233">
        <v>43933</v>
      </c>
      <c r="V10697" s="233" t="str">
        <f t="shared" si="339"/>
        <v>0412</v>
      </c>
      <c r="W10697" s="4">
        <f t="shared" si="340"/>
        <v>2020</v>
      </c>
    </row>
    <row r="10698" spans="19:23" x14ac:dyDescent="0.2">
      <c r="S10698" s="28" t="s">
        <v>187</v>
      </c>
      <c r="T10698" s="5">
        <v>2020</v>
      </c>
      <c r="U10698" s="233">
        <v>43934</v>
      </c>
      <c r="V10698" s="233" t="str">
        <f t="shared" si="339"/>
        <v>0413</v>
      </c>
      <c r="W10698" s="4">
        <f t="shared" si="340"/>
        <v>2020</v>
      </c>
    </row>
    <row r="10699" spans="19:23" x14ac:dyDescent="0.2">
      <c r="S10699" s="28" t="s">
        <v>188</v>
      </c>
      <c r="T10699" s="5">
        <v>2020</v>
      </c>
      <c r="U10699" s="233">
        <v>43935</v>
      </c>
      <c r="V10699" s="233" t="str">
        <f t="shared" si="339"/>
        <v>0414</v>
      </c>
      <c r="W10699" s="4">
        <f t="shared" si="340"/>
        <v>2020</v>
      </c>
    </row>
    <row r="10700" spans="19:23" x14ac:dyDescent="0.2">
      <c r="S10700" s="28" t="s">
        <v>189</v>
      </c>
      <c r="T10700" s="5">
        <v>2020</v>
      </c>
      <c r="U10700" s="233">
        <v>43936</v>
      </c>
      <c r="V10700" s="233" t="str">
        <f t="shared" si="339"/>
        <v>0415</v>
      </c>
      <c r="W10700" s="4">
        <f t="shared" si="340"/>
        <v>2020</v>
      </c>
    </row>
    <row r="10701" spans="19:23" x14ac:dyDescent="0.2">
      <c r="S10701" s="28" t="s">
        <v>190</v>
      </c>
      <c r="T10701" s="5">
        <v>2020</v>
      </c>
      <c r="U10701" s="233">
        <v>43937</v>
      </c>
      <c r="V10701" s="233" t="str">
        <f t="shared" si="339"/>
        <v>0416</v>
      </c>
      <c r="W10701" s="4">
        <f t="shared" si="340"/>
        <v>2020</v>
      </c>
    </row>
    <row r="10702" spans="19:23" x14ac:dyDescent="0.2">
      <c r="S10702" s="28" t="s">
        <v>191</v>
      </c>
      <c r="T10702" s="5">
        <v>2020</v>
      </c>
      <c r="U10702" s="233">
        <v>43938</v>
      </c>
      <c r="V10702" s="233" t="str">
        <f t="shared" si="339"/>
        <v>0417</v>
      </c>
      <c r="W10702" s="4">
        <f t="shared" si="340"/>
        <v>2020</v>
      </c>
    </row>
    <row r="10703" spans="19:23" x14ac:dyDescent="0.2">
      <c r="S10703" s="28" t="s">
        <v>192</v>
      </c>
      <c r="T10703" s="5">
        <v>2020</v>
      </c>
      <c r="U10703" s="233">
        <v>43939</v>
      </c>
      <c r="V10703" s="233" t="str">
        <f t="shared" si="339"/>
        <v>0418</v>
      </c>
      <c r="W10703" s="4">
        <f t="shared" si="340"/>
        <v>2020</v>
      </c>
    </row>
    <row r="10704" spans="19:23" x14ac:dyDescent="0.2">
      <c r="S10704" s="28" t="s">
        <v>193</v>
      </c>
      <c r="T10704" s="5">
        <v>2020</v>
      </c>
      <c r="U10704" s="233">
        <v>43940</v>
      </c>
      <c r="V10704" s="233" t="str">
        <f t="shared" si="339"/>
        <v>0419</v>
      </c>
      <c r="W10704" s="4">
        <f t="shared" si="340"/>
        <v>2020</v>
      </c>
    </row>
    <row r="10705" spans="19:23" x14ac:dyDescent="0.2">
      <c r="S10705" s="28" t="s">
        <v>194</v>
      </c>
      <c r="T10705" s="5">
        <v>2020</v>
      </c>
      <c r="U10705" s="233">
        <v>43941</v>
      </c>
      <c r="V10705" s="233" t="str">
        <f t="shared" si="339"/>
        <v>0420</v>
      </c>
      <c r="W10705" s="4">
        <f t="shared" si="340"/>
        <v>2020</v>
      </c>
    </row>
    <row r="10706" spans="19:23" x14ac:dyDescent="0.2">
      <c r="S10706" s="28" t="s">
        <v>195</v>
      </c>
      <c r="T10706" s="5">
        <v>2020</v>
      </c>
      <c r="U10706" s="233">
        <v>43942</v>
      </c>
      <c r="V10706" s="233" t="str">
        <f t="shared" si="339"/>
        <v>0421</v>
      </c>
      <c r="W10706" s="4">
        <f t="shared" si="340"/>
        <v>2020</v>
      </c>
    </row>
    <row r="10707" spans="19:23" x14ac:dyDescent="0.2">
      <c r="S10707" s="28" t="s">
        <v>196</v>
      </c>
      <c r="T10707" s="5">
        <v>2020</v>
      </c>
      <c r="U10707" s="233">
        <v>43943</v>
      </c>
      <c r="V10707" s="233" t="str">
        <f t="shared" si="339"/>
        <v>0422</v>
      </c>
      <c r="W10707" s="4">
        <f t="shared" si="340"/>
        <v>2020</v>
      </c>
    </row>
    <row r="10708" spans="19:23" x14ac:dyDescent="0.2">
      <c r="S10708" s="28" t="s">
        <v>197</v>
      </c>
      <c r="T10708" s="5">
        <v>2020</v>
      </c>
      <c r="U10708" s="233">
        <v>43944</v>
      </c>
      <c r="V10708" s="233" t="str">
        <f t="shared" si="339"/>
        <v>0423</v>
      </c>
      <c r="W10708" s="4">
        <f t="shared" si="340"/>
        <v>2020</v>
      </c>
    </row>
    <row r="10709" spans="19:23" x14ac:dyDescent="0.2">
      <c r="S10709" s="28" t="s">
        <v>198</v>
      </c>
      <c r="T10709" s="5">
        <v>2020</v>
      </c>
      <c r="U10709" s="233">
        <v>43945</v>
      </c>
      <c r="V10709" s="233" t="str">
        <f t="shared" si="339"/>
        <v>0424</v>
      </c>
      <c r="W10709" s="4">
        <f t="shared" si="340"/>
        <v>2020</v>
      </c>
    </row>
    <row r="10710" spans="19:23" x14ac:dyDescent="0.2">
      <c r="S10710" s="28" t="s">
        <v>199</v>
      </c>
      <c r="T10710" s="5">
        <v>2020</v>
      </c>
      <c r="U10710" s="233">
        <v>43946</v>
      </c>
      <c r="V10710" s="233" t="str">
        <f t="shared" si="339"/>
        <v>0425</v>
      </c>
      <c r="W10710" s="4">
        <f t="shared" si="340"/>
        <v>2020</v>
      </c>
    </row>
    <row r="10711" spans="19:23" x14ac:dyDescent="0.2">
      <c r="S10711" s="28" t="s">
        <v>200</v>
      </c>
      <c r="T10711" s="5">
        <v>2020</v>
      </c>
      <c r="U10711" s="233">
        <v>43947</v>
      </c>
      <c r="V10711" s="233" t="str">
        <f t="shared" si="339"/>
        <v>0426</v>
      </c>
      <c r="W10711" s="4">
        <f t="shared" si="340"/>
        <v>2020</v>
      </c>
    </row>
    <row r="10712" spans="19:23" x14ac:dyDescent="0.2">
      <c r="S10712" s="28" t="s">
        <v>201</v>
      </c>
      <c r="T10712" s="5">
        <v>2020</v>
      </c>
      <c r="U10712" s="233">
        <v>43948</v>
      </c>
      <c r="V10712" s="233" t="str">
        <f t="shared" si="339"/>
        <v>0427</v>
      </c>
      <c r="W10712" s="4">
        <f t="shared" si="340"/>
        <v>2020</v>
      </c>
    </row>
    <row r="10713" spans="19:23" x14ac:dyDescent="0.2">
      <c r="S10713" s="28" t="s">
        <v>202</v>
      </c>
      <c r="T10713" s="5">
        <v>2020</v>
      </c>
      <c r="U10713" s="233">
        <v>43949</v>
      </c>
      <c r="V10713" s="233" t="str">
        <f t="shared" si="339"/>
        <v>0428</v>
      </c>
      <c r="W10713" s="4">
        <f t="shared" si="340"/>
        <v>2020</v>
      </c>
    </row>
    <row r="10714" spans="19:23" x14ac:dyDescent="0.2">
      <c r="S10714" s="28" t="s">
        <v>203</v>
      </c>
      <c r="T10714" s="5">
        <v>2020</v>
      </c>
      <c r="U10714" s="233">
        <v>43950</v>
      </c>
      <c r="V10714" s="233" t="str">
        <f t="shared" si="339"/>
        <v>0429</v>
      </c>
      <c r="W10714" s="4">
        <f t="shared" si="340"/>
        <v>2020</v>
      </c>
    </row>
    <row r="10715" spans="19:23" x14ac:dyDescent="0.2">
      <c r="S10715" s="28" t="s">
        <v>204</v>
      </c>
      <c r="T10715" s="5">
        <v>2020</v>
      </c>
      <c r="U10715" s="233">
        <v>43951</v>
      </c>
      <c r="V10715" s="233" t="str">
        <f t="shared" si="339"/>
        <v>0430</v>
      </c>
      <c r="W10715" s="4">
        <f t="shared" si="340"/>
        <v>2020</v>
      </c>
    </row>
    <row r="10716" spans="19:23" x14ac:dyDescent="0.2">
      <c r="S10716" s="28" t="s">
        <v>205</v>
      </c>
      <c r="T10716" s="5">
        <v>2020</v>
      </c>
      <c r="U10716" s="233">
        <v>43952</v>
      </c>
      <c r="V10716" s="233" t="str">
        <f t="shared" si="339"/>
        <v>0501</v>
      </c>
      <c r="W10716" s="4">
        <f t="shared" si="340"/>
        <v>2020</v>
      </c>
    </row>
    <row r="10717" spans="19:23" x14ac:dyDescent="0.2">
      <c r="S10717" s="28" t="s">
        <v>206</v>
      </c>
      <c r="T10717" s="5">
        <v>2020</v>
      </c>
      <c r="U10717" s="233">
        <v>43953</v>
      </c>
      <c r="V10717" s="233" t="str">
        <f t="shared" si="339"/>
        <v>0502</v>
      </c>
      <c r="W10717" s="4">
        <f t="shared" si="340"/>
        <v>2020</v>
      </c>
    </row>
    <row r="10718" spans="19:23" x14ac:dyDescent="0.2">
      <c r="S10718" s="28" t="s">
        <v>207</v>
      </c>
      <c r="T10718" s="5">
        <v>2020</v>
      </c>
      <c r="U10718" s="233">
        <v>43954</v>
      </c>
      <c r="V10718" s="233" t="str">
        <f t="shared" si="339"/>
        <v>0503</v>
      </c>
      <c r="W10718" s="4">
        <f t="shared" si="340"/>
        <v>2020</v>
      </c>
    </row>
    <row r="10719" spans="19:23" x14ac:dyDescent="0.2">
      <c r="S10719" s="28" t="s">
        <v>208</v>
      </c>
      <c r="T10719" s="5">
        <v>2020</v>
      </c>
      <c r="U10719" s="233">
        <v>43955</v>
      </c>
      <c r="V10719" s="233" t="str">
        <f t="shared" si="339"/>
        <v>0504</v>
      </c>
      <c r="W10719" s="4">
        <f t="shared" si="340"/>
        <v>2020</v>
      </c>
    </row>
    <row r="10720" spans="19:23" x14ac:dyDescent="0.2">
      <c r="S10720" s="28" t="s">
        <v>209</v>
      </c>
      <c r="T10720" s="5">
        <v>2020</v>
      </c>
      <c r="U10720" s="233">
        <v>43956</v>
      </c>
      <c r="V10720" s="233" t="str">
        <f t="shared" si="339"/>
        <v>0505</v>
      </c>
      <c r="W10720" s="4">
        <f t="shared" si="340"/>
        <v>2020</v>
      </c>
    </row>
    <row r="10721" spans="19:23" x14ac:dyDescent="0.2">
      <c r="S10721" s="28" t="s">
        <v>210</v>
      </c>
      <c r="T10721" s="5">
        <v>2020</v>
      </c>
      <c r="U10721" s="233">
        <v>43957</v>
      </c>
      <c r="V10721" s="233" t="str">
        <f t="shared" si="339"/>
        <v>0506</v>
      </c>
      <c r="W10721" s="4">
        <f t="shared" si="340"/>
        <v>2020</v>
      </c>
    </row>
    <row r="10722" spans="19:23" x14ac:dyDescent="0.2">
      <c r="S10722" s="28" t="s">
        <v>211</v>
      </c>
      <c r="T10722" s="5">
        <v>2020</v>
      </c>
      <c r="U10722" s="233">
        <v>43958</v>
      </c>
      <c r="V10722" s="233" t="str">
        <f t="shared" si="339"/>
        <v>0507</v>
      </c>
      <c r="W10722" s="4">
        <f t="shared" si="340"/>
        <v>2020</v>
      </c>
    </row>
    <row r="10723" spans="19:23" x14ac:dyDescent="0.2">
      <c r="S10723" s="28" t="s">
        <v>212</v>
      </c>
      <c r="T10723" s="5">
        <v>2020</v>
      </c>
      <c r="U10723" s="233">
        <v>43959</v>
      </c>
      <c r="V10723" s="233" t="str">
        <f t="shared" si="339"/>
        <v>0508</v>
      </c>
      <c r="W10723" s="4">
        <f t="shared" si="340"/>
        <v>2020</v>
      </c>
    </row>
    <row r="10724" spans="19:23" x14ac:dyDescent="0.2">
      <c r="S10724" s="28" t="s">
        <v>213</v>
      </c>
      <c r="T10724" s="5">
        <v>2020</v>
      </c>
      <c r="U10724" s="233">
        <v>43960</v>
      </c>
      <c r="V10724" s="233" t="str">
        <f t="shared" si="339"/>
        <v>0509</v>
      </c>
      <c r="W10724" s="4">
        <f t="shared" si="340"/>
        <v>2020</v>
      </c>
    </row>
    <row r="10725" spans="19:23" x14ac:dyDescent="0.2">
      <c r="S10725" s="28" t="s">
        <v>214</v>
      </c>
      <c r="T10725" s="5">
        <v>2020</v>
      </c>
      <c r="U10725" s="233">
        <v>43961</v>
      </c>
      <c r="V10725" s="233" t="str">
        <f t="shared" si="339"/>
        <v>0510</v>
      </c>
      <c r="W10725" s="4">
        <f t="shared" si="340"/>
        <v>2020</v>
      </c>
    </row>
    <row r="10726" spans="19:23" x14ac:dyDescent="0.2">
      <c r="S10726" s="28" t="s">
        <v>215</v>
      </c>
      <c r="T10726" s="5">
        <v>2020</v>
      </c>
      <c r="U10726" s="233">
        <v>43962</v>
      </c>
      <c r="V10726" s="233" t="str">
        <f t="shared" si="339"/>
        <v>0511</v>
      </c>
      <c r="W10726" s="4">
        <f t="shared" si="340"/>
        <v>2020</v>
      </c>
    </row>
    <row r="10727" spans="19:23" x14ac:dyDescent="0.2">
      <c r="S10727" s="28" t="s">
        <v>216</v>
      </c>
      <c r="T10727" s="5">
        <v>2020</v>
      </c>
      <c r="U10727" s="233">
        <v>43963</v>
      </c>
      <c r="V10727" s="233" t="str">
        <f t="shared" si="339"/>
        <v>0512</v>
      </c>
      <c r="W10727" s="4">
        <f t="shared" si="340"/>
        <v>2020</v>
      </c>
    </row>
    <row r="10728" spans="19:23" x14ac:dyDescent="0.2">
      <c r="S10728" s="28" t="s">
        <v>217</v>
      </c>
      <c r="T10728" s="5">
        <v>2020</v>
      </c>
      <c r="U10728" s="233">
        <v>43964</v>
      </c>
      <c r="V10728" s="233" t="str">
        <f t="shared" si="339"/>
        <v>0513</v>
      </c>
      <c r="W10728" s="4">
        <f t="shared" si="340"/>
        <v>2020</v>
      </c>
    </row>
    <row r="10729" spans="19:23" x14ac:dyDescent="0.2">
      <c r="S10729" s="28" t="s">
        <v>218</v>
      </c>
      <c r="T10729" s="5">
        <v>2020</v>
      </c>
      <c r="U10729" s="233">
        <v>43965</v>
      </c>
      <c r="V10729" s="233" t="str">
        <f t="shared" si="339"/>
        <v>0514</v>
      </c>
      <c r="W10729" s="4">
        <f t="shared" si="340"/>
        <v>2020</v>
      </c>
    </row>
    <row r="10730" spans="19:23" x14ac:dyDescent="0.2">
      <c r="S10730" s="28" t="s">
        <v>219</v>
      </c>
      <c r="T10730" s="5">
        <v>2020</v>
      </c>
      <c r="U10730" s="233">
        <v>43966</v>
      </c>
      <c r="V10730" s="233" t="str">
        <f t="shared" si="339"/>
        <v>0515</v>
      </c>
      <c r="W10730" s="4">
        <f t="shared" si="340"/>
        <v>2020</v>
      </c>
    </row>
    <row r="10731" spans="19:23" x14ac:dyDescent="0.2">
      <c r="S10731" s="28" t="s">
        <v>220</v>
      </c>
      <c r="T10731" s="5">
        <v>2020</v>
      </c>
      <c r="U10731" s="233">
        <v>43967</v>
      </c>
      <c r="V10731" s="233" t="str">
        <f t="shared" si="339"/>
        <v>0516</v>
      </c>
      <c r="W10731" s="4">
        <f t="shared" si="340"/>
        <v>2020</v>
      </c>
    </row>
    <row r="10732" spans="19:23" x14ac:dyDescent="0.2">
      <c r="S10732" s="28" t="s">
        <v>221</v>
      </c>
      <c r="T10732" s="5">
        <v>2020</v>
      </c>
      <c r="U10732" s="233">
        <v>43968</v>
      </c>
      <c r="V10732" s="233" t="str">
        <f t="shared" si="339"/>
        <v>0517</v>
      </c>
      <c r="W10732" s="4">
        <f t="shared" si="340"/>
        <v>2020</v>
      </c>
    </row>
    <row r="10733" spans="19:23" x14ac:dyDescent="0.2">
      <c r="S10733" s="28" t="s">
        <v>222</v>
      </c>
      <c r="T10733" s="5">
        <v>2020</v>
      </c>
      <c r="U10733" s="233">
        <v>43969</v>
      </c>
      <c r="V10733" s="233" t="str">
        <f t="shared" si="339"/>
        <v>0518</v>
      </c>
      <c r="W10733" s="4">
        <f t="shared" si="340"/>
        <v>2020</v>
      </c>
    </row>
    <row r="10734" spans="19:23" x14ac:dyDescent="0.2">
      <c r="S10734" s="28" t="s">
        <v>223</v>
      </c>
      <c r="T10734" s="5">
        <v>2020</v>
      </c>
      <c r="U10734" s="233">
        <v>43970</v>
      </c>
      <c r="V10734" s="233" t="str">
        <f t="shared" si="339"/>
        <v>0519</v>
      </c>
      <c r="W10734" s="4">
        <f t="shared" si="340"/>
        <v>2020</v>
      </c>
    </row>
    <row r="10735" spans="19:23" x14ac:dyDescent="0.2">
      <c r="S10735" s="28" t="s">
        <v>224</v>
      </c>
      <c r="T10735" s="5">
        <v>2020</v>
      </c>
      <c r="U10735" s="233">
        <v>43971</v>
      </c>
      <c r="V10735" s="233" t="str">
        <f t="shared" si="339"/>
        <v>0520</v>
      </c>
      <c r="W10735" s="4">
        <f t="shared" si="340"/>
        <v>2020</v>
      </c>
    </row>
    <row r="10736" spans="19:23" x14ac:dyDescent="0.2">
      <c r="S10736" s="28" t="s">
        <v>225</v>
      </c>
      <c r="T10736" s="5">
        <v>2020</v>
      </c>
      <c r="U10736" s="233">
        <v>43972</v>
      </c>
      <c r="V10736" s="233" t="str">
        <f t="shared" si="339"/>
        <v>0521</v>
      </c>
      <c r="W10736" s="4">
        <f t="shared" si="340"/>
        <v>2020</v>
      </c>
    </row>
    <row r="10737" spans="19:23" x14ac:dyDescent="0.2">
      <c r="S10737" s="28" t="s">
        <v>226</v>
      </c>
      <c r="T10737" s="5">
        <v>2020</v>
      </c>
      <c r="U10737" s="233">
        <v>43973</v>
      </c>
      <c r="V10737" s="233" t="str">
        <f t="shared" si="339"/>
        <v>0522</v>
      </c>
      <c r="W10737" s="4">
        <f t="shared" si="340"/>
        <v>2020</v>
      </c>
    </row>
    <row r="10738" spans="19:23" x14ac:dyDescent="0.2">
      <c r="S10738" s="28" t="s">
        <v>227</v>
      </c>
      <c r="T10738" s="5">
        <v>2020</v>
      </c>
      <c r="U10738" s="233">
        <v>43974</v>
      </c>
      <c r="V10738" s="233" t="str">
        <f t="shared" si="339"/>
        <v>0523</v>
      </c>
      <c r="W10738" s="4">
        <f t="shared" si="340"/>
        <v>2020</v>
      </c>
    </row>
    <row r="10739" spans="19:23" x14ac:dyDescent="0.2">
      <c r="S10739" s="28" t="s">
        <v>228</v>
      </c>
      <c r="T10739" s="5">
        <v>2020</v>
      </c>
      <c r="U10739" s="233">
        <v>43975</v>
      </c>
      <c r="V10739" s="233" t="str">
        <f t="shared" si="339"/>
        <v>0524</v>
      </c>
      <c r="W10739" s="4">
        <f t="shared" si="340"/>
        <v>2020</v>
      </c>
    </row>
    <row r="10740" spans="19:23" x14ac:dyDescent="0.2">
      <c r="S10740" s="28" t="s">
        <v>229</v>
      </c>
      <c r="T10740" s="5">
        <v>2020</v>
      </c>
      <c r="U10740" s="233">
        <v>43976</v>
      </c>
      <c r="V10740" s="233" t="str">
        <f t="shared" si="339"/>
        <v>0525</v>
      </c>
      <c r="W10740" s="4">
        <f t="shared" si="340"/>
        <v>2020</v>
      </c>
    </row>
    <row r="10741" spans="19:23" x14ac:dyDescent="0.2">
      <c r="S10741" s="28" t="s">
        <v>230</v>
      </c>
      <c r="T10741" s="5">
        <v>2020</v>
      </c>
      <c r="U10741" s="233">
        <v>43977</v>
      </c>
      <c r="V10741" s="233" t="str">
        <f t="shared" si="339"/>
        <v>0526</v>
      </c>
      <c r="W10741" s="4">
        <f t="shared" si="340"/>
        <v>2020</v>
      </c>
    </row>
    <row r="10742" spans="19:23" x14ac:dyDescent="0.2">
      <c r="S10742" s="28" t="s">
        <v>231</v>
      </c>
      <c r="T10742" s="5">
        <v>2020</v>
      </c>
      <c r="U10742" s="233">
        <v>43978</v>
      </c>
      <c r="V10742" s="233" t="str">
        <f t="shared" si="339"/>
        <v>0527</v>
      </c>
      <c r="W10742" s="4">
        <f t="shared" si="340"/>
        <v>2020</v>
      </c>
    </row>
    <row r="10743" spans="19:23" x14ac:dyDescent="0.2">
      <c r="S10743" s="28" t="s">
        <v>232</v>
      </c>
      <c r="T10743" s="5">
        <v>2020</v>
      </c>
      <c r="U10743" s="233">
        <v>43979</v>
      </c>
      <c r="V10743" s="233" t="str">
        <f t="shared" si="339"/>
        <v>0528</v>
      </c>
      <c r="W10743" s="4">
        <f t="shared" si="340"/>
        <v>2020</v>
      </c>
    </row>
    <row r="10744" spans="19:23" x14ac:dyDescent="0.2">
      <c r="S10744" s="28" t="s">
        <v>233</v>
      </c>
      <c r="T10744" s="5">
        <v>2020</v>
      </c>
      <c r="U10744" s="233">
        <v>43980</v>
      </c>
      <c r="V10744" s="233" t="str">
        <f t="shared" si="339"/>
        <v>0529</v>
      </c>
      <c r="W10744" s="4">
        <f t="shared" si="340"/>
        <v>2020</v>
      </c>
    </row>
    <row r="10745" spans="19:23" x14ac:dyDescent="0.2">
      <c r="S10745" s="28" t="s">
        <v>234</v>
      </c>
      <c r="T10745" s="5">
        <v>2020</v>
      </c>
      <c r="U10745" s="233">
        <v>43981</v>
      </c>
      <c r="V10745" s="233" t="str">
        <f t="shared" si="339"/>
        <v>0530</v>
      </c>
      <c r="W10745" s="4">
        <f t="shared" si="340"/>
        <v>2020</v>
      </c>
    </row>
    <row r="10746" spans="19:23" x14ac:dyDescent="0.2">
      <c r="S10746" s="28" t="s">
        <v>235</v>
      </c>
      <c r="T10746" s="5">
        <v>2020</v>
      </c>
      <c r="U10746" s="233">
        <v>43982</v>
      </c>
      <c r="V10746" s="233" t="str">
        <f t="shared" si="339"/>
        <v>0531</v>
      </c>
      <c r="W10746" s="4">
        <f t="shared" si="340"/>
        <v>2020</v>
      </c>
    </row>
    <row r="10747" spans="19:23" x14ac:dyDescent="0.2">
      <c r="S10747" s="28" t="s">
        <v>236</v>
      </c>
      <c r="T10747" s="5">
        <v>2020</v>
      </c>
      <c r="U10747" s="233">
        <v>43983</v>
      </c>
      <c r="V10747" s="233" t="str">
        <f t="shared" si="339"/>
        <v>0601</v>
      </c>
      <c r="W10747" s="4">
        <f t="shared" si="340"/>
        <v>2020</v>
      </c>
    </row>
    <row r="10748" spans="19:23" x14ac:dyDescent="0.2">
      <c r="S10748" s="28" t="s">
        <v>237</v>
      </c>
      <c r="T10748" s="5">
        <v>2020</v>
      </c>
      <c r="U10748" s="233">
        <v>43984</v>
      </c>
      <c r="V10748" s="233" t="str">
        <f t="shared" si="339"/>
        <v>0602</v>
      </c>
      <c r="W10748" s="4">
        <f t="shared" si="340"/>
        <v>2020</v>
      </c>
    </row>
    <row r="10749" spans="19:23" x14ac:dyDescent="0.2">
      <c r="S10749" s="28" t="s">
        <v>238</v>
      </c>
      <c r="T10749" s="5">
        <v>2020</v>
      </c>
      <c r="U10749" s="233">
        <v>43985</v>
      </c>
      <c r="V10749" s="233" t="str">
        <f t="shared" si="339"/>
        <v>0603</v>
      </c>
      <c r="W10749" s="4">
        <f t="shared" si="340"/>
        <v>2020</v>
      </c>
    </row>
    <row r="10750" spans="19:23" x14ac:dyDescent="0.2">
      <c r="S10750" s="28" t="s">
        <v>239</v>
      </c>
      <c r="T10750" s="5">
        <v>2020</v>
      </c>
      <c r="U10750" s="233">
        <v>43986</v>
      </c>
      <c r="V10750" s="233" t="str">
        <f t="shared" si="339"/>
        <v>0604</v>
      </c>
      <c r="W10750" s="4">
        <f t="shared" si="340"/>
        <v>2020</v>
      </c>
    </row>
    <row r="10751" spans="19:23" x14ac:dyDescent="0.2">
      <c r="S10751" s="28" t="s">
        <v>240</v>
      </c>
      <c r="T10751" s="5">
        <v>2020</v>
      </c>
      <c r="U10751" s="233">
        <v>43987</v>
      </c>
      <c r="V10751" s="233" t="str">
        <f t="shared" si="339"/>
        <v>0605</v>
      </c>
      <c r="W10751" s="4">
        <f t="shared" si="340"/>
        <v>2020</v>
      </c>
    </row>
    <row r="10752" spans="19:23" x14ac:dyDescent="0.2">
      <c r="S10752" s="28" t="s">
        <v>241</v>
      </c>
      <c r="T10752" s="5">
        <v>2020</v>
      </c>
      <c r="U10752" s="233">
        <v>43988</v>
      </c>
      <c r="V10752" s="233" t="str">
        <f t="shared" si="339"/>
        <v>0606</v>
      </c>
      <c r="W10752" s="4">
        <f t="shared" si="340"/>
        <v>2020</v>
      </c>
    </row>
    <row r="10753" spans="19:23" x14ac:dyDescent="0.2">
      <c r="S10753" s="28" t="s">
        <v>242</v>
      </c>
      <c r="T10753" s="5">
        <v>2020</v>
      </c>
      <c r="U10753" s="233">
        <v>43989</v>
      </c>
      <c r="V10753" s="233" t="str">
        <f t="shared" si="339"/>
        <v>0607</v>
      </c>
      <c r="W10753" s="4">
        <f t="shared" si="340"/>
        <v>2020</v>
      </c>
    </row>
    <row r="10754" spans="19:23" x14ac:dyDescent="0.2">
      <c r="S10754" s="28" t="s">
        <v>243</v>
      </c>
      <c r="T10754" s="5">
        <v>2020</v>
      </c>
      <c r="U10754" s="233">
        <v>43990</v>
      </c>
      <c r="V10754" s="233" t="str">
        <f t="shared" si="339"/>
        <v>0608</v>
      </c>
      <c r="W10754" s="4">
        <f t="shared" si="340"/>
        <v>2020</v>
      </c>
    </row>
    <row r="10755" spans="19:23" x14ac:dyDescent="0.2">
      <c r="S10755" s="28" t="s">
        <v>244</v>
      </c>
      <c r="T10755" s="5">
        <v>2020</v>
      </c>
      <c r="U10755" s="233">
        <v>43991</v>
      </c>
      <c r="V10755" s="233" t="str">
        <f t="shared" si="339"/>
        <v>0609</v>
      </c>
      <c r="W10755" s="4">
        <f t="shared" si="340"/>
        <v>2020</v>
      </c>
    </row>
    <row r="10756" spans="19:23" x14ac:dyDescent="0.2">
      <c r="S10756" s="28" t="s">
        <v>245</v>
      </c>
      <c r="T10756" s="5">
        <v>2020</v>
      </c>
      <c r="U10756" s="233">
        <v>43992</v>
      </c>
      <c r="V10756" s="233" t="str">
        <f t="shared" ref="V10756:V10819" si="341">TEXT(MONTH(U10756),"00") &amp;TEXT(DAY(U10756),"00")</f>
        <v>0610</v>
      </c>
      <c r="W10756" s="4">
        <f t="shared" ref="W10756:W10819" si="342">YEAR(U10756)</f>
        <v>2020</v>
      </c>
    </row>
    <row r="10757" spans="19:23" x14ac:dyDescent="0.2">
      <c r="S10757" s="28" t="s">
        <v>246</v>
      </c>
      <c r="T10757" s="5">
        <v>2020</v>
      </c>
      <c r="U10757" s="233">
        <v>43993</v>
      </c>
      <c r="V10757" s="233" t="str">
        <f t="shared" si="341"/>
        <v>0611</v>
      </c>
      <c r="W10757" s="4">
        <f t="shared" si="342"/>
        <v>2020</v>
      </c>
    </row>
    <row r="10758" spans="19:23" x14ac:dyDescent="0.2">
      <c r="S10758" s="28" t="s">
        <v>247</v>
      </c>
      <c r="T10758" s="5">
        <v>2020</v>
      </c>
      <c r="U10758" s="233">
        <v>43994</v>
      </c>
      <c r="V10758" s="233" t="str">
        <f t="shared" si="341"/>
        <v>0612</v>
      </c>
      <c r="W10758" s="4">
        <f t="shared" si="342"/>
        <v>2020</v>
      </c>
    </row>
    <row r="10759" spans="19:23" x14ac:dyDescent="0.2">
      <c r="S10759" s="28" t="s">
        <v>248</v>
      </c>
      <c r="T10759" s="5">
        <v>2020</v>
      </c>
      <c r="U10759" s="233">
        <v>43995</v>
      </c>
      <c r="V10759" s="233" t="str">
        <f t="shared" si="341"/>
        <v>0613</v>
      </c>
      <c r="W10759" s="4">
        <f t="shared" si="342"/>
        <v>2020</v>
      </c>
    </row>
    <row r="10760" spans="19:23" x14ac:dyDescent="0.2">
      <c r="S10760" s="28" t="s">
        <v>249</v>
      </c>
      <c r="T10760" s="5">
        <v>2020</v>
      </c>
      <c r="U10760" s="233">
        <v>43996</v>
      </c>
      <c r="V10760" s="233" t="str">
        <f t="shared" si="341"/>
        <v>0614</v>
      </c>
      <c r="W10760" s="4">
        <f t="shared" si="342"/>
        <v>2020</v>
      </c>
    </row>
    <row r="10761" spans="19:23" x14ac:dyDescent="0.2">
      <c r="S10761" s="28" t="s">
        <v>250</v>
      </c>
      <c r="T10761" s="5">
        <v>2020</v>
      </c>
      <c r="U10761" s="233">
        <v>43997</v>
      </c>
      <c r="V10761" s="233" t="str">
        <f t="shared" si="341"/>
        <v>0615</v>
      </c>
      <c r="W10761" s="4">
        <f t="shared" si="342"/>
        <v>2020</v>
      </c>
    </row>
    <row r="10762" spans="19:23" x14ac:dyDescent="0.2">
      <c r="S10762" s="28" t="s">
        <v>251</v>
      </c>
      <c r="T10762" s="5">
        <v>2020</v>
      </c>
      <c r="U10762" s="233">
        <v>43998</v>
      </c>
      <c r="V10762" s="233" t="str">
        <f t="shared" si="341"/>
        <v>0616</v>
      </c>
      <c r="W10762" s="4">
        <f t="shared" si="342"/>
        <v>2020</v>
      </c>
    </row>
    <row r="10763" spans="19:23" x14ac:dyDescent="0.2">
      <c r="S10763" s="28" t="s">
        <v>252</v>
      </c>
      <c r="T10763" s="5">
        <v>2020</v>
      </c>
      <c r="U10763" s="233">
        <v>43999</v>
      </c>
      <c r="V10763" s="233" t="str">
        <f t="shared" si="341"/>
        <v>0617</v>
      </c>
      <c r="W10763" s="4">
        <f t="shared" si="342"/>
        <v>2020</v>
      </c>
    </row>
    <row r="10764" spans="19:23" x14ac:dyDescent="0.2">
      <c r="S10764" s="28" t="s">
        <v>253</v>
      </c>
      <c r="T10764" s="5">
        <v>2020</v>
      </c>
      <c r="U10764" s="233">
        <v>44000</v>
      </c>
      <c r="V10764" s="233" t="str">
        <f t="shared" si="341"/>
        <v>0618</v>
      </c>
      <c r="W10764" s="4">
        <f t="shared" si="342"/>
        <v>2020</v>
      </c>
    </row>
    <row r="10765" spans="19:23" x14ac:dyDescent="0.2">
      <c r="S10765" s="28" t="s">
        <v>254</v>
      </c>
      <c r="T10765" s="5">
        <v>2020</v>
      </c>
      <c r="U10765" s="233">
        <v>44001</v>
      </c>
      <c r="V10765" s="233" t="str">
        <f t="shared" si="341"/>
        <v>0619</v>
      </c>
      <c r="W10765" s="4">
        <f t="shared" si="342"/>
        <v>2020</v>
      </c>
    </row>
    <row r="10766" spans="19:23" x14ac:dyDescent="0.2">
      <c r="S10766" s="28" t="s">
        <v>255</v>
      </c>
      <c r="T10766" s="5">
        <v>2020</v>
      </c>
      <c r="U10766" s="233">
        <v>44002</v>
      </c>
      <c r="V10766" s="233" t="str">
        <f t="shared" si="341"/>
        <v>0620</v>
      </c>
      <c r="W10766" s="4">
        <f t="shared" si="342"/>
        <v>2020</v>
      </c>
    </row>
    <row r="10767" spans="19:23" x14ac:dyDescent="0.2">
      <c r="S10767" s="28" t="s">
        <v>256</v>
      </c>
      <c r="T10767" s="5">
        <v>2020</v>
      </c>
      <c r="U10767" s="233">
        <v>44003</v>
      </c>
      <c r="V10767" s="233" t="str">
        <f t="shared" si="341"/>
        <v>0621</v>
      </c>
      <c r="W10767" s="4">
        <f t="shared" si="342"/>
        <v>2020</v>
      </c>
    </row>
    <row r="10768" spans="19:23" x14ac:dyDescent="0.2">
      <c r="S10768" s="28" t="s">
        <v>257</v>
      </c>
      <c r="T10768" s="5">
        <v>2020</v>
      </c>
      <c r="U10768" s="233">
        <v>44004</v>
      </c>
      <c r="V10768" s="233" t="str">
        <f t="shared" si="341"/>
        <v>0622</v>
      </c>
      <c r="W10768" s="4">
        <f t="shared" si="342"/>
        <v>2020</v>
      </c>
    </row>
    <row r="10769" spans="19:23" x14ac:dyDescent="0.2">
      <c r="S10769" s="28" t="s">
        <v>258</v>
      </c>
      <c r="T10769" s="5">
        <v>2020</v>
      </c>
      <c r="U10769" s="233">
        <v>44005</v>
      </c>
      <c r="V10769" s="233" t="str">
        <f t="shared" si="341"/>
        <v>0623</v>
      </c>
      <c r="W10769" s="4">
        <f t="shared" si="342"/>
        <v>2020</v>
      </c>
    </row>
    <row r="10770" spans="19:23" x14ac:dyDescent="0.2">
      <c r="S10770" s="28" t="s">
        <v>259</v>
      </c>
      <c r="T10770" s="5">
        <v>2020</v>
      </c>
      <c r="U10770" s="233">
        <v>44006</v>
      </c>
      <c r="V10770" s="233" t="str">
        <f t="shared" si="341"/>
        <v>0624</v>
      </c>
      <c r="W10770" s="4">
        <f t="shared" si="342"/>
        <v>2020</v>
      </c>
    </row>
    <row r="10771" spans="19:23" x14ac:dyDescent="0.2">
      <c r="S10771" s="28" t="s">
        <v>260</v>
      </c>
      <c r="T10771" s="5">
        <v>2020</v>
      </c>
      <c r="U10771" s="233">
        <v>44007</v>
      </c>
      <c r="V10771" s="233" t="str">
        <f t="shared" si="341"/>
        <v>0625</v>
      </c>
      <c r="W10771" s="4">
        <f t="shared" si="342"/>
        <v>2020</v>
      </c>
    </row>
    <row r="10772" spans="19:23" x14ac:dyDescent="0.2">
      <c r="S10772" s="28" t="s">
        <v>261</v>
      </c>
      <c r="T10772" s="5">
        <v>2020</v>
      </c>
      <c r="U10772" s="233">
        <v>44008</v>
      </c>
      <c r="V10772" s="233" t="str">
        <f t="shared" si="341"/>
        <v>0626</v>
      </c>
      <c r="W10772" s="4">
        <f t="shared" si="342"/>
        <v>2020</v>
      </c>
    </row>
    <row r="10773" spans="19:23" x14ac:dyDescent="0.2">
      <c r="S10773" s="28" t="s">
        <v>262</v>
      </c>
      <c r="T10773" s="5">
        <v>2020</v>
      </c>
      <c r="U10773" s="233">
        <v>44009</v>
      </c>
      <c r="V10773" s="233" t="str">
        <f t="shared" si="341"/>
        <v>0627</v>
      </c>
      <c r="W10773" s="4">
        <f t="shared" si="342"/>
        <v>2020</v>
      </c>
    </row>
    <row r="10774" spans="19:23" x14ac:dyDescent="0.2">
      <c r="S10774" s="28" t="s">
        <v>263</v>
      </c>
      <c r="T10774" s="5">
        <v>2020</v>
      </c>
      <c r="U10774" s="233">
        <v>44010</v>
      </c>
      <c r="V10774" s="233" t="str">
        <f t="shared" si="341"/>
        <v>0628</v>
      </c>
      <c r="W10774" s="4">
        <f t="shared" si="342"/>
        <v>2020</v>
      </c>
    </row>
    <row r="10775" spans="19:23" x14ac:dyDescent="0.2">
      <c r="S10775" s="28" t="s">
        <v>264</v>
      </c>
      <c r="T10775" s="5">
        <v>2020</v>
      </c>
      <c r="U10775" s="233">
        <v>44011</v>
      </c>
      <c r="V10775" s="233" t="str">
        <f t="shared" si="341"/>
        <v>0629</v>
      </c>
      <c r="W10775" s="4">
        <f t="shared" si="342"/>
        <v>2020</v>
      </c>
    </row>
    <row r="10776" spans="19:23" x14ac:dyDescent="0.2">
      <c r="S10776" s="28" t="s">
        <v>265</v>
      </c>
      <c r="T10776" s="5">
        <v>2020</v>
      </c>
      <c r="U10776" s="233">
        <v>44012</v>
      </c>
      <c r="V10776" s="233" t="str">
        <f t="shared" si="341"/>
        <v>0630</v>
      </c>
      <c r="W10776" s="4">
        <f t="shared" si="342"/>
        <v>2020</v>
      </c>
    </row>
    <row r="10777" spans="19:23" x14ac:dyDescent="0.2">
      <c r="S10777" s="28" t="s">
        <v>266</v>
      </c>
      <c r="T10777" s="5">
        <v>2020</v>
      </c>
      <c r="U10777" s="233">
        <v>44013</v>
      </c>
      <c r="V10777" s="233" t="str">
        <f t="shared" si="341"/>
        <v>0701</v>
      </c>
      <c r="W10777" s="4">
        <f t="shared" si="342"/>
        <v>2020</v>
      </c>
    </row>
    <row r="10778" spans="19:23" x14ac:dyDescent="0.2">
      <c r="S10778" s="28" t="s">
        <v>267</v>
      </c>
      <c r="T10778" s="5">
        <v>2020</v>
      </c>
      <c r="U10778" s="233">
        <v>44014</v>
      </c>
      <c r="V10778" s="233" t="str">
        <f t="shared" si="341"/>
        <v>0702</v>
      </c>
      <c r="W10778" s="4">
        <f t="shared" si="342"/>
        <v>2020</v>
      </c>
    </row>
    <row r="10779" spans="19:23" x14ac:dyDescent="0.2">
      <c r="S10779" s="28" t="s">
        <v>268</v>
      </c>
      <c r="T10779" s="5">
        <v>2020</v>
      </c>
      <c r="U10779" s="233">
        <v>44015</v>
      </c>
      <c r="V10779" s="233" t="str">
        <f t="shared" si="341"/>
        <v>0703</v>
      </c>
      <c r="W10779" s="4">
        <f t="shared" si="342"/>
        <v>2020</v>
      </c>
    </row>
    <row r="10780" spans="19:23" x14ac:dyDescent="0.2">
      <c r="S10780" s="28" t="s">
        <v>269</v>
      </c>
      <c r="T10780" s="5">
        <v>2020</v>
      </c>
      <c r="U10780" s="233">
        <v>44016</v>
      </c>
      <c r="V10780" s="233" t="str">
        <f t="shared" si="341"/>
        <v>0704</v>
      </c>
      <c r="W10780" s="4">
        <f t="shared" si="342"/>
        <v>2020</v>
      </c>
    </row>
    <row r="10781" spans="19:23" x14ac:dyDescent="0.2">
      <c r="S10781" s="28" t="s">
        <v>270</v>
      </c>
      <c r="T10781" s="5">
        <v>2020</v>
      </c>
      <c r="U10781" s="233">
        <v>44017</v>
      </c>
      <c r="V10781" s="233" t="str">
        <f t="shared" si="341"/>
        <v>0705</v>
      </c>
      <c r="W10781" s="4">
        <f t="shared" si="342"/>
        <v>2020</v>
      </c>
    </row>
    <row r="10782" spans="19:23" x14ac:dyDescent="0.2">
      <c r="S10782" s="28" t="s">
        <v>271</v>
      </c>
      <c r="T10782" s="5">
        <v>2020</v>
      </c>
      <c r="U10782" s="233">
        <v>44018</v>
      </c>
      <c r="V10782" s="233" t="str">
        <f t="shared" si="341"/>
        <v>0706</v>
      </c>
      <c r="W10782" s="4">
        <f t="shared" si="342"/>
        <v>2020</v>
      </c>
    </row>
    <row r="10783" spans="19:23" x14ac:dyDescent="0.2">
      <c r="S10783" s="28" t="s">
        <v>272</v>
      </c>
      <c r="T10783" s="5">
        <v>2020</v>
      </c>
      <c r="U10783" s="233">
        <v>44019</v>
      </c>
      <c r="V10783" s="233" t="str">
        <f t="shared" si="341"/>
        <v>0707</v>
      </c>
      <c r="W10783" s="4">
        <f t="shared" si="342"/>
        <v>2020</v>
      </c>
    </row>
    <row r="10784" spans="19:23" x14ac:dyDescent="0.2">
      <c r="S10784" s="28" t="s">
        <v>273</v>
      </c>
      <c r="T10784" s="5">
        <v>2020</v>
      </c>
      <c r="U10784" s="233">
        <v>44020</v>
      </c>
      <c r="V10784" s="233" t="str">
        <f t="shared" si="341"/>
        <v>0708</v>
      </c>
      <c r="W10784" s="4">
        <f t="shared" si="342"/>
        <v>2020</v>
      </c>
    </row>
    <row r="10785" spans="19:23" x14ac:dyDescent="0.2">
      <c r="S10785" s="28" t="s">
        <v>274</v>
      </c>
      <c r="T10785" s="5">
        <v>2020</v>
      </c>
      <c r="U10785" s="233">
        <v>44021</v>
      </c>
      <c r="V10785" s="233" t="str">
        <f t="shared" si="341"/>
        <v>0709</v>
      </c>
      <c r="W10785" s="4">
        <f t="shared" si="342"/>
        <v>2020</v>
      </c>
    </row>
    <row r="10786" spans="19:23" x14ac:dyDescent="0.2">
      <c r="S10786" s="28" t="s">
        <v>275</v>
      </c>
      <c r="T10786" s="5">
        <v>2020</v>
      </c>
      <c r="U10786" s="233">
        <v>44022</v>
      </c>
      <c r="V10786" s="233" t="str">
        <f t="shared" si="341"/>
        <v>0710</v>
      </c>
      <c r="W10786" s="4">
        <f t="shared" si="342"/>
        <v>2020</v>
      </c>
    </row>
    <row r="10787" spans="19:23" x14ac:dyDescent="0.2">
      <c r="S10787" s="28" t="s">
        <v>276</v>
      </c>
      <c r="T10787" s="5">
        <v>2020</v>
      </c>
      <c r="U10787" s="233">
        <v>44023</v>
      </c>
      <c r="V10787" s="233" t="str">
        <f t="shared" si="341"/>
        <v>0711</v>
      </c>
      <c r="W10787" s="4">
        <f t="shared" si="342"/>
        <v>2020</v>
      </c>
    </row>
    <row r="10788" spans="19:23" x14ac:dyDescent="0.2">
      <c r="S10788" s="28" t="s">
        <v>277</v>
      </c>
      <c r="T10788" s="5">
        <v>2020</v>
      </c>
      <c r="U10788" s="233">
        <v>44024</v>
      </c>
      <c r="V10788" s="233" t="str">
        <f t="shared" si="341"/>
        <v>0712</v>
      </c>
      <c r="W10788" s="4">
        <f t="shared" si="342"/>
        <v>2020</v>
      </c>
    </row>
    <row r="10789" spans="19:23" x14ac:dyDescent="0.2">
      <c r="S10789" s="28" t="s">
        <v>278</v>
      </c>
      <c r="T10789" s="5">
        <v>2020</v>
      </c>
      <c r="U10789" s="233">
        <v>44025</v>
      </c>
      <c r="V10789" s="233" t="str">
        <f t="shared" si="341"/>
        <v>0713</v>
      </c>
      <c r="W10789" s="4">
        <f t="shared" si="342"/>
        <v>2020</v>
      </c>
    </row>
    <row r="10790" spans="19:23" x14ac:dyDescent="0.2">
      <c r="S10790" s="28" t="s">
        <v>279</v>
      </c>
      <c r="T10790" s="5">
        <v>2020</v>
      </c>
      <c r="U10790" s="233">
        <v>44026</v>
      </c>
      <c r="V10790" s="233" t="str">
        <f t="shared" si="341"/>
        <v>0714</v>
      </c>
      <c r="W10790" s="4">
        <f t="shared" si="342"/>
        <v>2020</v>
      </c>
    </row>
    <row r="10791" spans="19:23" x14ac:dyDescent="0.2">
      <c r="S10791" s="28" t="s">
        <v>280</v>
      </c>
      <c r="T10791" s="5">
        <v>2020</v>
      </c>
      <c r="U10791" s="233">
        <v>44027</v>
      </c>
      <c r="V10791" s="233" t="str">
        <f t="shared" si="341"/>
        <v>0715</v>
      </c>
      <c r="W10791" s="4">
        <f t="shared" si="342"/>
        <v>2020</v>
      </c>
    </row>
    <row r="10792" spans="19:23" x14ac:dyDescent="0.2">
      <c r="S10792" s="28" t="s">
        <v>281</v>
      </c>
      <c r="T10792" s="5">
        <v>2020</v>
      </c>
      <c r="U10792" s="233">
        <v>44028</v>
      </c>
      <c r="V10792" s="233" t="str">
        <f t="shared" si="341"/>
        <v>0716</v>
      </c>
      <c r="W10792" s="4">
        <f t="shared" si="342"/>
        <v>2020</v>
      </c>
    </row>
    <row r="10793" spans="19:23" x14ac:dyDescent="0.2">
      <c r="S10793" s="28" t="s">
        <v>282</v>
      </c>
      <c r="T10793" s="5">
        <v>2020</v>
      </c>
      <c r="U10793" s="233">
        <v>44029</v>
      </c>
      <c r="V10793" s="233" t="str">
        <f t="shared" si="341"/>
        <v>0717</v>
      </c>
      <c r="W10793" s="4">
        <f t="shared" si="342"/>
        <v>2020</v>
      </c>
    </row>
    <row r="10794" spans="19:23" x14ac:dyDescent="0.2">
      <c r="S10794" s="28" t="s">
        <v>283</v>
      </c>
      <c r="T10794" s="5">
        <v>2020</v>
      </c>
      <c r="U10794" s="233">
        <v>44030</v>
      </c>
      <c r="V10794" s="233" t="str">
        <f t="shared" si="341"/>
        <v>0718</v>
      </c>
      <c r="W10794" s="4">
        <f t="shared" si="342"/>
        <v>2020</v>
      </c>
    </row>
    <row r="10795" spans="19:23" x14ac:dyDescent="0.2">
      <c r="S10795" s="28" t="s">
        <v>284</v>
      </c>
      <c r="T10795" s="5">
        <v>2020</v>
      </c>
      <c r="U10795" s="233">
        <v>44031</v>
      </c>
      <c r="V10795" s="233" t="str">
        <f t="shared" si="341"/>
        <v>0719</v>
      </c>
      <c r="W10795" s="4">
        <f t="shared" si="342"/>
        <v>2020</v>
      </c>
    </row>
    <row r="10796" spans="19:23" x14ac:dyDescent="0.2">
      <c r="S10796" s="28" t="s">
        <v>285</v>
      </c>
      <c r="T10796" s="5">
        <v>2020</v>
      </c>
      <c r="U10796" s="233">
        <v>44032</v>
      </c>
      <c r="V10796" s="233" t="str">
        <f t="shared" si="341"/>
        <v>0720</v>
      </c>
      <c r="W10796" s="4">
        <f t="shared" si="342"/>
        <v>2020</v>
      </c>
    </row>
    <row r="10797" spans="19:23" x14ac:dyDescent="0.2">
      <c r="S10797" s="28" t="s">
        <v>286</v>
      </c>
      <c r="T10797" s="5">
        <v>2020</v>
      </c>
      <c r="U10797" s="233">
        <v>44033</v>
      </c>
      <c r="V10797" s="233" t="str">
        <f t="shared" si="341"/>
        <v>0721</v>
      </c>
      <c r="W10797" s="4">
        <f t="shared" si="342"/>
        <v>2020</v>
      </c>
    </row>
    <row r="10798" spans="19:23" x14ac:dyDescent="0.2">
      <c r="S10798" s="28" t="s">
        <v>287</v>
      </c>
      <c r="T10798" s="5">
        <v>2020</v>
      </c>
      <c r="U10798" s="233">
        <v>44034</v>
      </c>
      <c r="V10798" s="233" t="str">
        <f t="shared" si="341"/>
        <v>0722</v>
      </c>
      <c r="W10798" s="4">
        <f t="shared" si="342"/>
        <v>2020</v>
      </c>
    </row>
    <row r="10799" spans="19:23" x14ac:dyDescent="0.2">
      <c r="S10799" s="28" t="s">
        <v>288</v>
      </c>
      <c r="T10799" s="5">
        <v>2020</v>
      </c>
      <c r="U10799" s="233">
        <v>44035</v>
      </c>
      <c r="V10799" s="233" t="str">
        <f t="shared" si="341"/>
        <v>0723</v>
      </c>
      <c r="W10799" s="4">
        <f t="shared" si="342"/>
        <v>2020</v>
      </c>
    </row>
    <row r="10800" spans="19:23" x14ac:dyDescent="0.2">
      <c r="S10800" s="28" t="s">
        <v>289</v>
      </c>
      <c r="T10800" s="5">
        <v>2020</v>
      </c>
      <c r="U10800" s="233">
        <v>44036</v>
      </c>
      <c r="V10800" s="233" t="str">
        <f t="shared" si="341"/>
        <v>0724</v>
      </c>
      <c r="W10800" s="4">
        <f t="shared" si="342"/>
        <v>2020</v>
      </c>
    </row>
    <row r="10801" spans="19:23" x14ac:dyDescent="0.2">
      <c r="S10801" s="28" t="s">
        <v>290</v>
      </c>
      <c r="T10801" s="5">
        <v>2020</v>
      </c>
      <c r="U10801" s="233">
        <v>44037</v>
      </c>
      <c r="V10801" s="233" t="str">
        <f t="shared" si="341"/>
        <v>0725</v>
      </c>
      <c r="W10801" s="4">
        <f t="shared" si="342"/>
        <v>2020</v>
      </c>
    </row>
    <row r="10802" spans="19:23" x14ac:dyDescent="0.2">
      <c r="S10802" s="28" t="s">
        <v>291</v>
      </c>
      <c r="T10802" s="5">
        <v>2020</v>
      </c>
      <c r="U10802" s="233">
        <v>44038</v>
      </c>
      <c r="V10802" s="233" t="str">
        <f t="shared" si="341"/>
        <v>0726</v>
      </c>
      <c r="W10802" s="4">
        <f t="shared" si="342"/>
        <v>2020</v>
      </c>
    </row>
    <row r="10803" spans="19:23" x14ac:dyDescent="0.2">
      <c r="S10803" s="28" t="s">
        <v>292</v>
      </c>
      <c r="T10803" s="5">
        <v>2020</v>
      </c>
      <c r="U10803" s="233">
        <v>44039</v>
      </c>
      <c r="V10803" s="233" t="str">
        <f t="shared" si="341"/>
        <v>0727</v>
      </c>
      <c r="W10803" s="4">
        <f t="shared" si="342"/>
        <v>2020</v>
      </c>
    </row>
    <row r="10804" spans="19:23" x14ac:dyDescent="0.2">
      <c r="S10804" s="28" t="s">
        <v>293</v>
      </c>
      <c r="T10804" s="5">
        <v>2020</v>
      </c>
      <c r="U10804" s="233">
        <v>44040</v>
      </c>
      <c r="V10804" s="233" t="str">
        <f t="shared" si="341"/>
        <v>0728</v>
      </c>
      <c r="W10804" s="4">
        <f t="shared" si="342"/>
        <v>2020</v>
      </c>
    </row>
    <row r="10805" spans="19:23" x14ac:dyDescent="0.2">
      <c r="S10805" s="28" t="s">
        <v>294</v>
      </c>
      <c r="T10805" s="5">
        <v>2020</v>
      </c>
      <c r="U10805" s="233">
        <v>44041</v>
      </c>
      <c r="V10805" s="233" t="str">
        <f t="shared" si="341"/>
        <v>0729</v>
      </c>
      <c r="W10805" s="4">
        <f t="shared" si="342"/>
        <v>2020</v>
      </c>
    </row>
    <row r="10806" spans="19:23" x14ac:dyDescent="0.2">
      <c r="S10806" s="28" t="s">
        <v>295</v>
      </c>
      <c r="T10806" s="5">
        <v>2020</v>
      </c>
      <c r="U10806" s="233">
        <v>44042</v>
      </c>
      <c r="V10806" s="233" t="str">
        <f t="shared" si="341"/>
        <v>0730</v>
      </c>
      <c r="W10806" s="4">
        <f t="shared" si="342"/>
        <v>2020</v>
      </c>
    </row>
    <row r="10807" spans="19:23" x14ac:dyDescent="0.2">
      <c r="S10807" s="28" t="s">
        <v>296</v>
      </c>
      <c r="T10807" s="5">
        <v>2020</v>
      </c>
      <c r="U10807" s="233">
        <v>44043</v>
      </c>
      <c r="V10807" s="233" t="str">
        <f t="shared" si="341"/>
        <v>0731</v>
      </c>
      <c r="W10807" s="4">
        <f t="shared" si="342"/>
        <v>2020</v>
      </c>
    </row>
    <row r="10808" spans="19:23" x14ac:dyDescent="0.2">
      <c r="S10808" s="28" t="s">
        <v>297</v>
      </c>
      <c r="T10808" s="5">
        <v>2020</v>
      </c>
      <c r="U10808" s="233">
        <v>44044</v>
      </c>
      <c r="V10808" s="233" t="str">
        <f t="shared" si="341"/>
        <v>0801</v>
      </c>
      <c r="W10808" s="4">
        <f t="shared" si="342"/>
        <v>2020</v>
      </c>
    </row>
    <row r="10809" spans="19:23" x14ac:dyDescent="0.2">
      <c r="S10809" s="28" t="s">
        <v>298</v>
      </c>
      <c r="T10809" s="5">
        <v>2020</v>
      </c>
      <c r="U10809" s="233">
        <v>44045</v>
      </c>
      <c r="V10809" s="233" t="str">
        <f t="shared" si="341"/>
        <v>0802</v>
      </c>
      <c r="W10809" s="4">
        <f t="shared" si="342"/>
        <v>2020</v>
      </c>
    </row>
    <row r="10810" spans="19:23" x14ac:dyDescent="0.2">
      <c r="S10810" s="28" t="s">
        <v>299</v>
      </c>
      <c r="T10810" s="5">
        <v>2020</v>
      </c>
      <c r="U10810" s="233">
        <v>44046</v>
      </c>
      <c r="V10810" s="233" t="str">
        <f t="shared" si="341"/>
        <v>0803</v>
      </c>
      <c r="W10810" s="4">
        <f t="shared" si="342"/>
        <v>2020</v>
      </c>
    </row>
    <row r="10811" spans="19:23" x14ac:dyDescent="0.2">
      <c r="S10811" s="28" t="s">
        <v>300</v>
      </c>
      <c r="T10811" s="5">
        <v>2020</v>
      </c>
      <c r="U10811" s="233">
        <v>44047</v>
      </c>
      <c r="V10811" s="233" t="str">
        <f t="shared" si="341"/>
        <v>0804</v>
      </c>
      <c r="W10811" s="4">
        <f t="shared" si="342"/>
        <v>2020</v>
      </c>
    </row>
    <row r="10812" spans="19:23" x14ac:dyDescent="0.2">
      <c r="S10812" s="28" t="s">
        <v>301</v>
      </c>
      <c r="T10812" s="5">
        <v>2020</v>
      </c>
      <c r="U10812" s="233">
        <v>44048</v>
      </c>
      <c r="V10812" s="233" t="str">
        <f t="shared" si="341"/>
        <v>0805</v>
      </c>
      <c r="W10812" s="4">
        <f t="shared" si="342"/>
        <v>2020</v>
      </c>
    </row>
    <row r="10813" spans="19:23" x14ac:dyDescent="0.2">
      <c r="S10813" s="28" t="s">
        <v>302</v>
      </c>
      <c r="T10813" s="5">
        <v>2020</v>
      </c>
      <c r="U10813" s="233">
        <v>44049</v>
      </c>
      <c r="V10813" s="233" t="str">
        <f t="shared" si="341"/>
        <v>0806</v>
      </c>
      <c r="W10813" s="4">
        <f t="shared" si="342"/>
        <v>2020</v>
      </c>
    </row>
    <row r="10814" spans="19:23" x14ac:dyDescent="0.2">
      <c r="S10814" s="28" t="s">
        <v>303</v>
      </c>
      <c r="T10814" s="5">
        <v>2020</v>
      </c>
      <c r="U10814" s="233">
        <v>44050</v>
      </c>
      <c r="V10814" s="233" t="str">
        <f t="shared" si="341"/>
        <v>0807</v>
      </c>
      <c r="W10814" s="4">
        <f t="shared" si="342"/>
        <v>2020</v>
      </c>
    </row>
    <row r="10815" spans="19:23" x14ac:dyDescent="0.2">
      <c r="S10815" s="28" t="s">
        <v>304</v>
      </c>
      <c r="T10815" s="5">
        <v>2020</v>
      </c>
      <c r="U10815" s="233">
        <v>44051</v>
      </c>
      <c r="V10815" s="233" t="str">
        <f t="shared" si="341"/>
        <v>0808</v>
      </c>
      <c r="W10815" s="4">
        <f t="shared" si="342"/>
        <v>2020</v>
      </c>
    </row>
    <row r="10816" spans="19:23" x14ac:dyDescent="0.2">
      <c r="S10816" s="28" t="s">
        <v>305</v>
      </c>
      <c r="T10816" s="5">
        <v>2020</v>
      </c>
      <c r="U10816" s="233">
        <v>44052</v>
      </c>
      <c r="V10816" s="233" t="str">
        <f t="shared" si="341"/>
        <v>0809</v>
      </c>
      <c r="W10816" s="4">
        <f t="shared" si="342"/>
        <v>2020</v>
      </c>
    </row>
    <row r="10817" spans="19:23" x14ac:dyDescent="0.2">
      <c r="S10817" s="28" t="s">
        <v>306</v>
      </c>
      <c r="T10817" s="5">
        <v>2020</v>
      </c>
      <c r="U10817" s="233">
        <v>44053</v>
      </c>
      <c r="V10817" s="233" t="str">
        <f t="shared" si="341"/>
        <v>0810</v>
      </c>
      <c r="W10817" s="4">
        <f t="shared" si="342"/>
        <v>2020</v>
      </c>
    </row>
    <row r="10818" spans="19:23" x14ac:dyDescent="0.2">
      <c r="S10818" s="28" t="s">
        <v>307</v>
      </c>
      <c r="T10818" s="5">
        <v>2020</v>
      </c>
      <c r="U10818" s="233">
        <v>44054</v>
      </c>
      <c r="V10818" s="233" t="str">
        <f t="shared" si="341"/>
        <v>0811</v>
      </c>
      <c r="W10818" s="4">
        <f t="shared" si="342"/>
        <v>2020</v>
      </c>
    </row>
    <row r="10819" spans="19:23" x14ac:dyDescent="0.2">
      <c r="S10819" s="28" t="s">
        <v>308</v>
      </c>
      <c r="T10819" s="5">
        <v>2020</v>
      </c>
      <c r="U10819" s="233">
        <v>44055</v>
      </c>
      <c r="V10819" s="233" t="str">
        <f t="shared" si="341"/>
        <v>0812</v>
      </c>
      <c r="W10819" s="4">
        <f t="shared" si="342"/>
        <v>2020</v>
      </c>
    </row>
    <row r="10820" spans="19:23" x14ac:dyDescent="0.2">
      <c r="S10820" s="28" t="s">
        <v>309</v>
      </c>
      <c r="T10820" s="5">
        <v>2020</v>
      </c>
      <c r="U10820" s="233">
        <v>44056</v>
      </c>
      <c r="V10820" s="233" t="str">
        <f t="shared" ref="V10820:V10883" si="343">TEXT(MONTH(U10820),"00") &amp;TEXT(DAY(U10820),"00")</f>
        <v>0813</v>
      </c>
      <c r="W10820" s="4">
        <f t="shared" ref="W10820:W10883" si="344">YEAR(U10820)</f>
        <v>2020</v>
      </c>
    </row>
    <row r="10821" spans="19:23" x14ac:dyDescent="0.2">
      <c r="S10821" s="28" t="s">
        <v>310</v>
      </c>
      <c r="T10821" s="5">
        <v>2020</v>
      </c>
      <c r="U10821" s="233">
        <v>44057</v>
      </c>
      <c r="V10821" s="233" t="str">
        <f t="shared" si="343"/>
        <v>0814</v>
      </c>
      <c r="W10821" s="4">
        <f t="shared" si="344"/>
        <v>2020</v>
      </c>
    </row>
    <row r="10822" spans="19:23" x14ac:dyDescent="0.2">
      <c r="S10822" s="28" t="s">
        <v>311</v>
      </c>
      <c r="T10822" s="5">
        <v>2020</v>
      </c>
      <c r="U10822" s="233">
        <v>44058</v>
      </c>
      <c r="V10822" s="233" t="str">
        <f t="shared" si="343"/>
        <v>0815</v>
      </c>
      <c r="W10822" s="4">
        <f t="shared" si="344"/>
        <v>2020</v>
      </c>
    </row>
    <row r="10823" spans="19:23" x14ac:dyDescent="0.2">
      <c r="S10823" s="28" t="s">
        <v>312</v>
      </c>
      <c r="T10823" s="5">
        <v>2020</v>
      </c>
      <c r="U10823" s="233">
        <v>44059</v>
      </c>
      <c r="V10823" s="233" t="str">
        <f t="shared" si="343"/>
        <v>0816</v>
      </c>
      <c r="W10823" s="4">
        <f t="shared" si="344"/>
        <v>2020</v>
      </c>
    </row>
    <row r="10824" spans="19:23" x14ac:dyDescent="0.2">
      <c r="S10824" s="28" t="s">
        <v>313</v>
      </c>
      <c r="T10824" s="5">
        <v>2020</v>
      </c>
      <c r="U10824" s="233">
        <v>44060</v>
      </c>
      <c r="V10824" s="233" t="str">
        <f t="shared" si="343"/>
        <v>0817</v>
      </c>
      <c r="W10824" s="4">
        <f t="shared" si="344"/>
        <v>2020</v>
      </c>
    </row>
    <row r="10825" spans="19:23" x14ac:dyDescent="0.2">
      <c r="S10825" s="28" t="s">
        <v>314</v>
      </c>
      <c r="T10825" s="5">
        <v>2020</v>
      </c>
      <c r="U10825" s="233">
        <v>44061</v>
      </c>
      <c r="V10825" s="233" t="str">
        <f t="shared" si="343"/>
        <v>0818</v>
      </c>
      <c r="W10825" s="4">
        <f t="shared" si="344"/>
        <v>2020</v>
      </c>
    </row>
    <row r="10826" spans="19:23" x14ac:dyDescent="0.2">
      <c r="S10826" s="28" t="s">
        <v>315</v>
      </c>
      <c r="T10826" s="5">
        <v>2020</v>
      </c>
      <c r="U10826" s="233">
        <v>44062</v>
      </c>
      <c r="V10826" s="233" t="str">
        <f t="shared" si="343"/>
        <v>0819</v>
      </c>
      <c r="W10826" s="4">
        <f t="shared" si="344"/>
        <v>2020</v>
      </c>
    </row>
    <row r="10827" spans="19:23" x14ac:dyDescent="0.2">
      <c r="S10827" s="28" t="s">
        <v>316</v>
      </c>
      <c r="T10827" s="5">
        <v>2020</v>
      </c>
      <c r="U10827" s="233">
        <v>44063</v>
      </c>
      <c r="V10827" s="233" t="str">
        <f t="shared" si="343"/>
        <v>0820</v>
      </c>
      <c r="W10827" s="4">
        <f t="shared" si="344"/>
        <v>2020</v>
      </c>
    </row>
    <row r="10828" spans="19:23" x14ac:dyDescent="0.2">
      <c r="S10828" s="28" t="s">
        <v>317</v>
      </c>
      <c r="T10828" s="5">
        <v>2020</v>
      </c>
      <c r="U10828" s="233">
        <v>44064</v>
      </c>
      <c r="V10828" s="233" t="str">
        <f t="shared" si="343"/>
        <v>0821</v>
      </c>
      <c r="W10828" s="4">
        <f t="shared" si="344"/>
        <v>2020</v>
      </c>
    </row>
    <row r="10829" spans="19:23" x14ac:dyDescent="0.2">
      <c r="S10829" s="28" t="s">
        <v>318</v>
      </c>
      <c r="T10829" s="5">
        <v>2020</v>
      </c>
      <c r="U10829" s="233">
        <v>44065</v>
      </c>
      <c r="V10829" s="233" t="str">
        <f t="shared" si="343"/>
        <v>0822</v>
      </c>
      <c r="W10829" s="4">
        <f t="shared" si="344"/>
        <v>2020</v>
      </c>
    </row>
    <row r="10830" spans="19:23" x14ac:dyDescent="0.2">
      <c r="S10830" s="28" t="s">
        <v>319</v>
      </c>
      <c r="T10830" s="5">
        <v>2020</v>
      </c>
      <c r="U10830" s="233">
        <v>44066</v>
      </c>
      <c r="V10830" s="233" t="str">
        <f t="shared" si="343"/>
        <v>0823</v>
      </c>
      <c r="W10830" s="4">
        <f t="shared" si="344"/>
        <v>2020</v>
      </c>
    </row>
    <row r="10831" spans="19:23" x14ac:dyDescent="0.2">
      <c r="S10831" s="28" t="s">
        <v>320</v>
      </c>
      <c r="T10831" s="5">
        <v>2020</v>
      </c>
      <c r="U10831" s="233">
        <v>44067</v>
      </c>
      <c r="V10831" s="233" t="str">
        <f t="shared" si="343"/>
        <v>0824</v>
      </c>
      <c r="W10831" s="4">
        <f t="shared" si="344"/>
        <v>2020</v>
      </c>
    </row>
    <row r="10832" spans="19:23" x14ac:dyDescent="0.2">
      <c r="S10832" s="28" t="s">
        <v>321</v>
      </c>
      <c r="T10832" s="5">
        <v>2020</v>
      </c>
      <c r="U10832" s="233">
        <v>44068</v>
      </c>
      <c r="V10832" s="233" t="str">
        <f t="shared" si="343"/>
        <v>0825</v>
      </c>
      <c r="W10832" s="4">
        <f t="shared" si="344"/>
        <v>2020</v>
      </c>
    </row>
    <row r="10833" spans="19:23" x14ac:dyDescent="0.2">
      <c r="S10833" s="28" t="s">
        <v>322</v>
      </c>
      <c r="T10833" s="5">
        <v>2020</v>
      </c>
      <c r="U10833" s="233">
        <v>44069</v>
      </c>
      <c r="V10833" s="233" t="str">
        <f t="shared" si="343"/>
        <v>0826</v>
      </c>
      <c r="W10833" s="4">
        <f t="shared" si="344"/>
        <v>2020</v>
      </c>
    </row>
    <row r="10834" spans="19:23" x14ac:dyDescent="0.2">
      <c r="S10834" s="28" t="s">
        <v>323</v>
      </c>
      <c r="T10834" s="5">
        <v>2020</v>
      </c>
      <c r="U10834" s="233">
        <v>44070</v>
      </c>
      <c r="V10834" s="233" t="str">
        <f t="shared" si="343"/>
        <v>0827</v>
      </c>
      <c r="W10834" s="4">
        <f t="shared" si="344"/>
        <v>2020</v>
      </c>
    </row>
    <row r="10835" spans="19:23" x14ac:dyDescent="0.2">
      <c r="S10835" s="28" t="s">
        <v>324</v>
      </c>
      <c r="T10835" s="5">
        <v>2020</v>
      </c>
      <c r="U10835" s="233">
        <v>44071</v>
      </c>
      <c r="V10835" s="233" t="str">
        <f t="shared" si="343"/>
        <v>0828</v>
      </c>
      <c r="W10835" s="4">
        <f t="shared" si="344"/>
        <v>2020</v>
      </c>
    </row>
    <row r="10836" spans="19:23" x14ac:dyDescent="0.2">
      <c r="S10836" s="28" t="s">
        <v>325</v>
      </c>
      <c r="T10836" s="5">
        <v>2020</v>
      </c>
      <c r="U10836" s="233">
        <v>44072</v>
      </c>
      <c r="V10836" s="233" t="str">
        <f t="shared" si="343"/>
        <v>0829</v>
      </c>
      <c r="W10836" s="4">
        <f t="shared" si="344"/>
        <v>2020</v>
      </c>
    </row>
    <row r="10837" spans="19:23" x14ac:dyDescent="0.2">
      <c r="S10837" s="28" t="s">
        <v>326</v>
      </c>
      <c r="T10837" s="5">
        <v>2020</v>
      </c>
      <c r="U10837" s="233">
        <v>44073</v>
      </c>
      <c r="V10837" s="233" t="str">
        <f t="shared" si="343"/>
        <v>0830</v>
      </c>
      <c r="W10837" s="4">
        <f t="shared" si="344"/>
        <v>2020</v>
      </c>
    </row>
    <row r="10838" spans="19:23" x14ac:dyDescent="0.2">
      <c r="S10838" s="28" t="s">
        <v>327</v>
      </c>
      <c r="T10838" s="5">
        <v>2020</v>
      </c>
      <c r="U10838" s="233">
        <v>44074</v>
      </c>
      <c r="V10838" s="233" t="str">
        <f t="shared" si="343"/>
        <v>0831</v>
      </c>
      <c r="W10838" s="4">
        <f t="shared" si="344"/>
        <v>2020</v>
      </c>
    </row>
    <row r="10839" spans="19:23" x14ac:dyDescent="0.2">
      <c r="S10839" s="28" t="s">
        <v>328</v>
      </c>
      <c r="T10839" s="5">
        <v>2020</v>
      </c>
      <c r="U10839" s="233">
        <v>44075</v>
      </c>
      <c r="V10839" s="233" t="str">
        <f t="shared" si="343"/>
        <v>0901</v>
      </c>
      <c r="W10839" s="4">
        <f t="shared" si="344"/>
        <v>2020</v>
      </c>
    </row>
    <row r="10840" spans="19:23" x14ac:dyDescent="0.2">
      <c r="S10840" s="28" t="s">
        <v>329</v>
      </c>
      <c r="T10840" s="5">
        <v>2020</v>
      </c>
      <c r="U10840" s="233">
        <v>44076</v>
      </c>
      <c r="V10840" s="233" t="str">
        <f t="shared" si="343"/>
        <v>0902</v>
      </c>
      <c r="W10840" s="4">
        <f t="shared" si="344"/>
        <v>2020</v>
      </c>
    </row>
    <row r="10841" spans="19:23" x14ac:dyDescent="0.2">
      <c r="S10841" s="28" t="s">
        <v>330</v>
      </c>
      <c r="T10841" s="5">
        <v>2020</v>
      </c>
      <c r="U10841" s="233">
        <v>44077</v>
      </c>
      <c r="V10841" s="233" t="str">
        <f t="shared" si="343"/>
        <v>0903</v>
      </c>
      <c r="W10841" s="4">
        <f t="shared" si="344"/>
        <v>2020</v>
      </c>
    </row>
    <row r="10842" spans="19:23" x14ac:dyDescent="0.2">
      <c r="S10842" s="28" t="s">
        <v>331</v>
      </c>
      <c r="T10842" s="5">
        <v>2020</v>
      </c>
      <c r="U10842" s="233">
        <v>44078</v>
      </c>
      <c r="V10842" s="233" t="str">
        <f t="shared" si="343"/>
        <v>0904</v>
      </c>
      <c r="W10842" s="4">
        <f t="shared" si="344"/>
        <v>2020</v>
      </c>
    </row>
    <row r="10843" spans="19:23" x14ac:dyDescent="0.2">
      <c r="S10843" s="28" t="s">
        <v>332</v>
      </c>
      <c r="T10843" s="5">
        <v>2020</v>
      </c>
      <c r="U10843" s="233">
        <v>44079</v>
      </c>
      <c r="V10843" s="233" t="str">
        <f t="shared" si="343"/>
        <v>0905</v>
      </c>
      <c r="W10843" s="4">
        <f t="shared" si="344"/>
        <v>2020</v>
      </c>
    </row>
    <row r="10844" spans="19:23" x14ac:dyDescent="0.2">
      <c r="S10844" s="28" t="s">
        <v>333</v>
      </c>
      <c r="T10844" s="5">
        <v>2020</v>
      </c>
      <c r="U10844" s="233">
        <v>44080</v>
      </c>
      <c r="V10844" s="233" t="str">
        <f t="shared" si="343"/>
        <v>0906</v>
      </c>
      <c r="W10844" s="4">
        <f t="shared" si="344"/>
        <v>2020</v>
      </c>
    </row>
    <row r="10845" spans="19:23" x14ac:dyDescent="0.2">
      <c r="S10845" s="28" t="s">
        <v>334</v>
      </c>
      <c r="T10845" s="5">
        <v>2020</v>
      </c>
      <c r="U10845" s="233">
        <v>44081</v>
      </c>
      <c r="V10845" s="233" t="str">
        <f t="shared" si="343"/>
        <v>0907</v>
      </c>
      <c r="W10845" s="4">
        <f t="shared" si="344"/>
        <v>2020</v>
      </c>
    </row>
    <row r="10846" spans="19:23" x14ac:dyDescent="0.2">
      <c r="S10846" s="28" t="s">
        <v>335</v>
      </c>
      <c r="T10846" s="5">
        <v>2020</v>
      </c>
      <c r="U10846" s="233">
        <v>44082</v>
      </c>
      <c r="V10846" s="233" t="str">
        <f t="shared" si="343"/>
        <v>0908</v>
      </c>
      <c r="W10846" s="4">
        <f t="shared" si="344"/>
        <v>2020</v>
      </c>
    </row>
    <row r="10847" spans="19:23" x14ac:dyDescent="0.2">
      <c r="S10847" s="28" t="s">
        <v>336</v>
      </c>
      <c r="T10847" s="5">
        <v>2020</v>
      </c>
      <c r="U10847" s="233">
        <v>44083</v>
      </c>
      <c r="V10847" s="233" t="str">
        <f t="shared" si="343"/>
        <v>0909</v>
      </c>
      <c r="W10847" s="4">
        <f t="shared" si="344"/>
        <v>2020</v>
      </c>
    </row>
    <row r="10848" spans="19:23" x14ac:dyDescent="0.2">
      <c r="S10848" s="28" t="s">
        <v>337</v>
      </c>
      <c r="T10848" s="5">
        <v>2020</v>
      </c>
      <c r="U10848" s="233">
        <v>44084</v>
      </c>
      <c r="V10848" s="233" t="str">
        <f t="shared" si="343"/>
        <v>0910</v>
      </c>
      <c r="W10848" s="4">
        <f t="shared" si="344"/>
        <v>2020</v>
      </c>
    </row>
    <row r="10849" spans="19:23" x14ac:dyDescent="0.2">
      <c r="S10849" s="28" t="s">
        <v>338</v>
      </c>
      <c r="T10849" s="5">
        <v>2020</v>
      </c>
      <c r="U10849" s="233">
        <v>44085</v>
      </c>
      <c r="V10849" s="233" t="str">
        <f t="shared" si="343"/>
        <v>0911</v>
      </c>
      <c r="W10849" s="4">
        <f t="shared" si="344"/>
        <v>2020</v>
      </c>
    </row>
    <row r="10850" spans="19:23" x14ac:dyDescent="0.2">
      <c r="S10850" s="28" t="s">
        <v>339</v>
      </c>
      <c r="T10850" s="5">
        <v>2020</v>
      </c>
      <c r="U10850" s="233">
        <v>44086</v>
      </c>
      <c r="V10850" s="233" t="str">
        <f t="shared" si="343"/>
        <v>0912</v>
      </c>
      <c r="W10850" s="4">
        <f t="shared" si="344"/>
        <v>2020</v>
      </c>
    </row>
    <row r="10851" spans="19:23" x14ac:dyDescent="0.2">
      <c r="S10851" s="28" t="s">
        <v>340</v>
      </c>
      <c r="T10851" s="5">
        <v>2020</v>
      </c>
      <c r="U10851" s="233">
        <v>44087</v>
      </c>
      <c r="V10851" s="233" t="str">
        <f t="shared" si="343"/>
        <v>0913</v>
      </c>
      <c r="W10851" s="4">
        <f t="shared" si="344"/>
        <v>2020</v>
      </c>
    </row>
    <row r="10852" spans="19:23" x14ac:dyDescent="0.2">
      <c r="S10852" s="28" t="s">
        <v>341</v>
      </c>
      <c r="T10852" s="5">
        <v>2020</v>
      </c>
      <c r="U10852" s="233">
        <v>44088</v>
      </c>
      <c r="V10852" s="233" t="str">
        <f t="shared" si="343"/>
        <v>0914</v>
      </c>
      <c r="W10852" s="4">
        <f t="shared" si="344"/>
        <v>2020</v>
      </c>
    </row>
    <row r="10853" spans="19:23" x14ac:dyDescent="0.2">
      <c r="S10853" s="28" t="s">
        <v>342</v>
      </c>
      <c r="T10853" s="5">
        <v>2020</v>
      </c>
      <c r="U10853" s="233">
        <v>44089</v>
      </c>
      <c r="V10853" s="233" t="str">
        <f t="shared" si="343"/>
        <v>0915</v>
      </c>
      <c r="W10853" s="4">
        <f t="shared" si="344"/>
        <v>2020</v>
      </c>
    </row>
    <row r="10854" spans="19:23" x14ac:dyDescent="0.2">
      <c r="S10854" s="28" t="s">
        <v>343</v>
      </c>
      <c r="T10854" s="5">
        <v>2020</v>
      </c>
      <c r="U10854" s="233">
        <v>44090</v>
      </c>
      <c r="V10854" s="233" t="str">
        <f t="shared" si="343"/>
        <v>0916</v>
      </c>
      <c r="W10854" s="4">
        <f t="shared" si="344"/>
        <v>2020</v>
      </c>
    </row>
    <row r="10855" spans="19:23" x14ac:dyDescent="0.2">
      <c r="S10855" s="28" t="s">
        <v>344</v>
      </c>
      <c r="T10855" s="5">
        <v>2020</v>
      </c>
      <c r="U10855" s="233">
        <v>44091</v>
      </c>
      <c r="V10855" s="233" t="str">
        <f t="shared" si="343"/>
        <v>0917</v>
      </c>
      <c r="W10855" s="4">
        <f t="shared" si="344"/>
        <v>2020</v>
      </c>
    </row>
    <row r="10856" spans="19:23" x14ac:dyDescent="0.2">
      <c r="S10856" s="28" t="s">
        <v>345</v>
      </c>
      <c r="T10856" s="5">
        <v>2020</v>
      </c>
      <c r="U10856" s="233">
        <v>44092</v>
      </c>
      <c r="V10856" s="233" t="str">
        <f t="shared" si="343"/>
        <v>0918</v>
      </c>
      <c r="W10856" s="4">
        <f t="shared" si="344"/>
        <v>2020</v>
      </c>
    </row>
    <row r="10857" spans="19:23" x14ac:dyDescent="0.2">
      <c r="S10857" s="28" t="s">
        <v>346</v>
      </c>
      <c r="T10857" s="5">
        <v>2020</v>
      </c>
      <c r="U10857" s="233">
        <v>44093</v>
      </c>
      <c r="V10857" s="233" t="str">
        <f t="shared" si="343"/>
        <v>0919</v>
      </c>
      <c r="W10857" s="4">
        <f t="shared" si="344"/>
        <v>2020</v>
      </c>
    </row>
    <row r="10858" spans="19:23" x14ac:dyDescent="0.2">
      <c r="S10858" s="28" t="s">
        <v>347</v>
      </c>
      <c r="T10858" s="5">
        <v>2020</v>
      </c>
      <c r="U10858" s="233">
        <v>44094</v>
      </c>
      <c r="V10858" s="233" t="str">
        <f t="shared" si="343"/>
        <v>0920</v>
      </c>
      <c r="W10858" s="4">
        <f t="shared" si="344"/>
        <v>2020</v>
      </c>
    </row>
    <row r="10859" spans="19:23" x14ac:dyDescent="0.2">
      <c r="S10859" s="28" t="s">
        <v>348</v>
      </c>
      <c r="T10859" s="5">
        <v>2020</v>
      </c>
      <c r="U10859" s="233">
        <v>44095</v>
      </c>
      <c r="V10859" s="233" t="str">
        <f t="shared" si="343"/>
        <v>0921</v>
      </c>
      <c r="W10859" s="4">
        <f t="shared" si="344"/>
        <v>2020</v>
      </c>
    </row>
    <row r="10860" spans="19:23" x14ac:dyDescent="0.2">
      <c r="S10860" s="28" t="s">
        <v>349</v>
      </c>
      <c r="T10860" s="5">
        <v>2020</v>
      </c>
      <c r="U10860" s="233">
        <v>44096</v>
      </c>
      <c r="V10860" s="233" t="str">
        <f t="shared" si="343"/>
        <v>0922</v>
      </c>
      <c r="W10860" s="4">
        <f t="shared" si="344"/>
        <v>2020</v>
      </c>
    </row>
    <row r="10861" spans="19:23" x14ac:dyDescent="0.2">
      <c r="S10861" s="28" t="s">
        <v>350</v>
      </c>
      <c r="T10861" s="5">
        <v>2020</v>
      </c>
      <c r="U10861" s="233">
        <v>44097</v>
      </c>
      <c r="V10861" s="233" t="str">
        <f t="shared" si="343"/>
        <v>0923</v>
      </c>
      <c r="W10861" s="4">
        <f t="shared" si="344"/>
        <v>2020</v>
      </c>
    </row>
    <row r="10862" spans="19:23" x14ac:dyDescent="0.2">
      <c r="S10862" s="28" t="s">
        <v>351</v>
      </c>
      <c r="T10862" s="5">
        <v>2020</v>
      </c>
      <c r="U10862" s="233">
        <v>44098</v>
      </c>
      <c r="V10862" s="233" t="str">
        <f t="shared" si="343"/>
        <v>0924</v>
      </c>
      <c r="W10862" s="4">
        <f t="shared" si="344"/>
        <v>2020</v>
      </c>
    </row>
    <row r="10863" spans="19:23" x14ac:dyDescent="0.2">
      <c r="S10863" s="28" t="s">
        <v>352</v>
      </c>
      <c r="T10863" s="5">
        <v>2020</v>
      </c>
      <c r="U10863" s="233">
        <v>44099</v>
      </c>
      <c r="V10863" s="233" t="str">
        <f t="shared" si="343"/>
        <v>0925</v>
      </c>
      <c r="W10863" s="4">
        <f t="shared" si="344"/>
        <v>2020</v>
      </c>
    </row>
    <row r="10864" spans="19:23" x14ac:dyDescent="0.2">
      <c r="S10864" s="28" t="s">
        <v>353</v>
      </c>
      <c r="T10864" s="5">
        <v>2020</v>
      </c>
      <c r="U10864" s="233">
        <v>44100</v>
      </c>
      <c r="V10864" s="233" t="str">
        <f t="shared" si="343"/>
        <v>0926</v>
      </c>
      <c r="W10864" s="4">
        <f t="shared" si="344"/>
        <v>2020</v>
      </c>
    </row>
    <row r="10865" spans="19:23" x14ac:dyDescent="0.2">
      <c r="S10865" s="28" t="s">
        <v>354</v>
      </c>
      <c r="T10865" s="5">
        <v>2020</v>
      </c>
      <c r="U10865" s="233">
        <v>44101</v>
      </c>
      <c r="V10865" s="233" t="str">
        <f t="shared" si="343"/>
        <v>0927</v>
      </c>
      <c r="W10865" s="4">
        <f t="shared" si="344"/>
        <v>2020</v>
      </c>
    </row>
    <row r="10866" spans="19:23" x14ac:dyDescent="0.2">
      <c r="S10866" s="28" t="s">
        <v>355</v>
      </c>
      <c r="T10866" s="5">
        <v>2020</v>
      </c>
      <c r="U10866" s="233">
        <v>44102</v>
      </c>
      <c r="V10866" s="233" t="str">
        <f t="shared" si="343"/>
        <v>0928</v>
      </c>
      <c r="W10866" s="4">
        <f t="shared" si="344"/>
        <v>2020</v>
      </c>
    </row>
    <row r="10867" spans="19:23" x14ac:dyDescent="0.2">
      <c r="S10867" s="28" t="s">
        <v>356</v>
      </c>
      <c r="T10867" s="5">
        <v>2020</v>
      </c>
      <c r="U10867" s="233">
        <v>44103</v>
      </c>
      <c r="V10867" s="233" t="str">
        <f t="shared" si="343"/>
        <v>0929</v>
      </c>
      <c r="W10867" s="4">
        <f t="shared" si="344"/>
        <v>2020</v>
      </c>
    </row>
    <row r="10868" spans="19:23" x14ac:dyDescent="0.2">
      <c r="S10868" s="28" t="s">
        <v>357</v>
      </c>
      <c r="T10868" s="5">
        <v>2020</v>
      </c>
      <c r="U10868" s="233">
        <v>44104</v>
      </c>
      <c r="V10868" s="233" t="str">
        <f t="shared" si="343"/>
        <v>0930</v>
      </c>
      <c r="W10868" s="4">
        <f t="shared" si="344"/>
        <v>2020</v>
      </c>
    </row>
    <row r="10869" spans="19:23" x14ac:dyDescent="0.2">
      <c r="S10869" s="28" t="s">
        <v>358</v>
      </c>
      <c r="T10869" s="5">
        <v>2020</v>
      </c>
      <c r="U10869" s="233">
        <v>44105</v>
      </c>
      <c r="V10869" s="233" t="str">
        <f t="shared" si="343"/>
        <v>1001</v>
      </c>
      <c r="W10869" s="4">
        <f t="shared" si="344"/>
        <v>2020</v>
      </c>
    </row>
    <row r="10870" spans="19:23" x14ac:dyDescent="0.2">
      <c r="S10870" s="28" t="s">
        <v>359</v>
      </c>
      <c r="T10870" s="5">
        <v>2020</v>
      </c>
      <c r="U10870" s="233">
        <v>44106</v>
      </c>
      <c r="V10870" s="233" t="str">
        <f t="shared" si="343"/>
        <v>1002</v>
      </c>
      <c r="W10870" s="4">
        <f t="shared" si="344"/>
        <v>2020</v>
      </c>
    </row>
    <row r="10871" spans="19:23" x14ac:dyDescent="0.2">
      <c r="S10871" s="28" t="s">
        <v>360</v>
      </c>
      <c r="T10871" s="5">
        <v>2020</v>
      </c>
      <c r="U10871" s="233">
        <v>44107</v>
      </c>
      <c r="V10871" s="233" t="str">
        <f t="shared" si="343"/>
        <v>1003</v>
      </c>
      <c r="W10871" s="4">
        <f t="shared" si="344"/>
        <v>2020</v>
      </c>
    </row>
    <row r="10872" spans="19:23" x14ac:dyDescent="0.2">
      <c r="S10872" s="28" t="s">
        <v>361</v>
      </c>
      <c r="T10872" s="5">
        <v>2020</v>
      </c>
      <c r="U10872" s="233">
        <v>44108</v>
      </c>
      <c r="V10872" s="233" t="str">
        <f t="shared" si="343"/>
        <v>1004</v>
      </c>
      <c r="W10872" s="4">
        <f t="shared" si="344"/>
        <v>2020</v>
      </c>
    </row>
    <row r="10873" spans="19:23" x14ac:dyDescent="0.2">
      <c r="S10873" s="28" t="s">
        <v>362</v>
      </c>
      <c r="T10873" s="5">
        <v>2020</v>
      </c>
      <c r="U10873" s="233">
        <v>44109</v>
      </c>
      <c r="V10873" s="233" t="str">
        <f t="shared" si="343"/>
        <v>1005</v>
      </c>
      <c r="W10873" s="4">
        <f t="shared" si="344"/>
        <v>2020</v>
      </c>
    </row>
    <row r="10874" spans="19:23" x14ac:dyDescent="0.2">
      <c r="S10874" s="28" t="s">
        <v>363</v>
      </c>
      <c r="T10874" s="5">
        <v>2020</v>
      </c>
      <c r="U10874" s="233">
        <v>44110</v>
      </c>
      <c r="V10874" s="233" t="str">
        <f t="shared" si="343"/>
        <v>1006</v>
      </c>
      <c r="W10874" s="4">
        <f t="shared" si="344"/>
        <v>2020</v>
      </c>
    </row>
    <row r="10875" spans="19:23" x14ac:dyDescent="0.2">
      <c r="S10875" s="28" t="s">
        <v>364</v>
      </c>
      <c r="T10875" s="5">
        <v>2020</v>
      </c>
      <c r="U10875" s="233">
        <v>44111</v>
      </c>
      <c r="V10875" s="233" t="str">
        <f t="shared" si="343"/>
        <v>1007</v>
      </c>
      <c r="W10875" s="4">
        <f t="shared" si="344"/>
        <v>2020</v>
      </c>
    </row>
    <row r="10876" spans="19:23" x14ac:dyDescent="0.2">
      <c r="S10876" s="28" t="s">
        <v>365</v>
      </c>
      <c r="T10876" s="5">
        <v>2020</v>
      </c>
      <c r="U10876" s="233">
        <v>44112</v>
      </c>
      <c r="V10876" s="233" t="str">
        <f t="shared" si="343"/>
        <v>1008</v>
      </c>
      <c r="W10876" s="4">
        <f t="shared" si="344"/>
        <v>2020</v>
      </c>
    </row>
    <row r="10877" spans="19:23" x14ac:dyDescent="0.2">
      <c r="S10877" s="28" t="s">
        <v>366</v>
      </c>
      <c r="T10877" s="5">
        <v>2020</v>
      </c>
      <c r="U10877" s="233">
        <v>44113</v>
      </c>
      <c r="V10877" s="233" t="str">
        <f t="shared" si="343"/>
        <v>1009</v>
      </c>
      <c r="W10877" s="4">
        <f t="shared" si="344"/>
        <v>2020</v>
      </c>
    </row>
    <row r="10878" spans="19:23" x14ac:dyDescent="0.2">
      <c r="S10878" s="28" t="s">
        <v>367</v>
      </c>
      <c r="T10878" s="5">
        <v>2020</v>
      </c>
      <c r="U10878" s="233">
        <v>44114</v>
      </c>
      <c r="V10878" s="233" t="str">
        <f t="shared" si="343"/>
        <v>1010</v>
      </c>
      <c r="W10878" s="4">
        <f t="shared" si="344"/>
        <v>2020</v>
      </c>
    </row>
    <row r="10879" spans="19:23" x14ac:dyDescent="0.2">
      <c r="S10879" s="28" t="s">
        <v>368</v>
      </c>
      <c r="T10879" s="5">
        <v>2020</v>
      </c>
      <c r="U10879" s="233">
        <v>44115</v>
      </c>
      <c r="V10879" s="233" t="str">
        <f t="shared" si="343"/>
        <v>1011</v>
      </c>
      <c r="W10879" s="4">
        <f t="shared" si="344"/>
        <v>2020</v>
      </c>
    </row>
    <row r="10880" spans="19:23" x14ac:dyDescent="0.2">
      <c r="S10880" s="28" t="s">
        <v>369</v>
      </c>
      <c r="T10880" s="5">
        <v>2020</v>
      </c>
      <c r="U10880" s="233">
        <v>44116</v>
      </c>
      <c r="V10880" s="233" t="str">
        <f t="shared" si="343"/>
        <v>1012</v>
      </c>
      <c r="W10880" s="4">
        <f t="shared" si="344"/>
        <v>2020</v>
      </c>
    </row>
    <row r="10881" spans="19:23" x14ac:dyDescent="0.2">
      <c r="S10881" s="28" t="s">
        <v>370</v>
      </c>
      <c r="T10881" s="5">
        <v>2020</v>
      </c>
      <c r="U10881" s="233">
        <v>44117</v>
      </c>
      <c r="V10881" s="233" t="str">
        <f t="shared" si="343"/>
        <v>1013</v>
      </c>
      <c r="W10881" s="4">
        <f t="shared" si="344"/>
        <v>2020</v>
      </c>
    </row>
    <row r="10882" spans="19:23" x14ac:dyDescent="0.2">
      <c r="S10882" s="28" t="s">
        <v>371</v>
      </c>
      <c r="T10882" s="5">
        <v>2020</v>
      </c>
      <c r="U10882" s="233">
        <v>44118</v>
      </c>
      <c r="V10882" s="233" t="str">
        <f t="shared" si="343"/>
        <v>1014</v>
      </c>
      <c r="W10882" s="4">
        <f t="shared" si="344"/>
        <v>2020</v>
      </c>
    </row>
    <row r="10883" spans="19:23" x14ac:dyDescent="0.2">
      <c r="S10883" s="28" t="s">
        <v>372</v>
      </c>
      <c r="T10883" s="5">
        <v>2020</v>
      </c>
      <c r="U10883" s="233">
        <v>44119</v>
      </c>
      <c r="V10883" s="233" t="str">
        <f t="shared" si="343"/>
        <v>1015</v>
      </c>
      <c r="W10883" s="4">
        <f t="shared" si="344"/>
        <v>2020</v>
      </c>
    </row>
    <row r="10884" spans="19:23" x14ac:dyDescent="0.2">
      <c r="S10884" s="28" t="s">
        <v>373</v>
      </c>
      <c r="T10884" s="5">
        <v>2020</v>
      </c>
      <c r="U10884" s="233">
        <v>44120</v>
      </c>
      <c r="V10884" s="233" t="str">
        <f t="shared" ref="V10884:V10947" si="345">TEXT(MONTH(U10884),"00") &amp;TEXT(DAY(U10884),"00")</f>
        <v>1016</v>
      </c>
      <c r="W10884" s="4">
        <f t="shared" ref="W10884:W10947" si="346">YEAR(U10884)</f>
        <v>2020</v>
      </c>
    </row>
    <row r="10885" spans="19:23" x14ac:dyDescent="0.2">
      <c r="S10885" s="28" t="s">
        <v>374</v>
      </c>
      <c r="T10885" s="5">
        <v>2020</v>
      </c>
      <c r="U10885" s="233">
        <v>44121</v>
      </c>
      <c r="V10885" s="233" t="str">
        <f t="shared" si="345"/>
        <v>1017</v>
      </c>
      <c r="W10885" s="4">
        <f t="shared" si="346"/>
        <v>2020</v>
      </c>
    </row>
    <row r="10886" spans="19:23" x14ac:dyDescent="0.2">
      <c r="S10886" s="28" t="s">
        <v>375</v>
      </c>
      <c r="T10886" s="5">
        <v>2020</v>
      </c>
      <c r="U10886" s="233">
        <v>44122</v>
      </c>
      <c r="V10886" s="233" t="str">
        <f t="shared" si="345"/>
        <v>1018</v>
      </c>
      <c r="W10886" s="4">
        <f t="shared" si="346"/>
        <v>2020</v>
      </c>
    </row>
    <row r="10887" spans="19:23" x14ac:dyDescent="0.2">
      <c r="S10887" s="28" t="s">
        <v>376</v>
      </c>
      <c r="T10887" s="5">
        <v>2020</v>
      </c>
      <c r="U10887" s="233">
        <v>44123</v>
      </c>
      <c r="V10887" s="233" t="str">
        <f t="shared" si="345"/>
        <v>1019</v>
      </c>
      <c r="W10887" s="4">
        <f t="shared" si="346"/>
        <v>2020</v>
      </c>
    </row>
    <row r="10888" spans="19:23" x14ac:dyDescent="0.2">
      <c r="S10888" s="28" t="s">
        <v>377</v>
      </c>
      <c r="T10888" s="5">
        <v>2020</v>
      </c>
      <c r="U10888" s="233">
        <v>44124</v>
      </c>
      <c r="V10888" s="233" t="str">
        <f t="shared" si="345"/>
        <v>1020</v>
      </c>
      <c r="W10888" s="4">
        <f t="shared" si="346"/>
        <v>2020</v>
      </c>
    </row>
    <row r="10889" spans="19:23" x14ac:dyDescent="0.2">
      <c r="S10889" s="28" t="s">
        <v>378</v>
      </c>
      <c r="T10889" s="5">
        <v>2020</v>
      </c>
      <c r="U10889" s="233">
        <v>44125</v>
      </c>
      <c r="V10889" s="233" t="str">
        <f t="shared" si="345"/>
        <v>1021</v>
      </c>
      <c r="W10889" s="4">
        <f t="shared" si="346"/>
        <v>2020</v>
      </c>
    </row>
    <row r="10890" spans="19:23" x14ac:dyDescent="0.2">
      <c r="S10890" s="28" t="s">
        <v>379</v>
      </c>
      <c r="T10890" s="5">
        <v>2020</v>
      </c>
      <c r="U10890" s="233">
        <v>44126</v>
      </c>
      <c r="V10890" s="233" t="str">
        <f t="shared" si="345"/>
        <v>1022</v>
      </c>
      <c r="W10890" s="4">
        <f t="shared" si="346"/>
        <v>2020</v>
      </c>
    </row>
    <row r="10891" spans="19:23" x14ac:dyDescent="0.2">
      <c r="S10891" s="28" t="s">
        <v>380</v>
      </c>
      <c r="T10891" s="5">
        <v>2020</v>
      </c>
      <c r="U10891" s="233">
        <v>44127</v>
      </c>
      <c r="V10891" s="233" t="str">
        <f t="shared" si="345"/>
        <v>1023</v>
      </c>
      <c r="W10891" s="4">
        <f t="shared" si="346"/>
        <v>2020</v>
      </c>
    </row>
    <row r="10892" spans="19:23" x14ac:dyDescent="0.2">
      <c r="S10892" s="28" t="s">
        <v>381</v>
      </c>
      <c r="T10892" s="5">
        <v>2020</v>
      </c>
      <c r="U10892" s="233">
        <v>44128</v>
      </c>
      <c r="V10892" s="233" t="str">
        <f t="shared" si="345"/>
        <v>1024</v>
      </c>
      <c r="W10892" s="4">
        <f t="shared" si="346"/>
        <v>2020</v>
      </c>
    </row>
    <row r="10893" spans="19:23" x14ac:dyDescent="0.2">
      <c r="S10893" s="28" t="s">
        <v>382</v>
      </c>
      <c r="T10893" s="5">
        <v>2020</v>
      </c>
      <c r="U10893" s="233">
        <v>44129</v>
      </c>
      <c r="V10893" s="233" t="str">
        <f t="shared" si="345"/>
        <v>1025</v>
      </c>
      <c r="W10893" s="4">
        <f t="shared" si="346"/>
        <v>2020</v>
      </c>
    </row>
    <row r="10894" spans="19:23" x14ac:dyDescent="0.2">
      <c r="S10894" s="28" t="s">
        <v>383</v>
      </c>
      <c r="T10894" s="5">
        <v>2020</v>
      </c>
      <c r="U10894" s="233">
        <v>44130</v>
      </c>
      <c r="V10894" s="233" t="str">
        <f t="shared" si="345"/>
        <v>1026</v>
      </c>
      <c r="W10894" s="4">
        <f t="shared" si="346"/>
        <v>2020</v>
      </c>
    </row>
    <row r="10895" spans="19:23" x14ac:dyDescent="0.2">
      <c r="S10895" s="28" t="s">
        <v>384</v>
      </c>
      <c r="T10895" s="5">
        <v>2020</v>
      </c>
      <c r="U10895" s="233">
        <v>44131</v>
      </c>
      <c r="V10895" s="233" t="str">
        <f t="shared" si="345"/>
        <v>1027</v>
      </c>
      <c r="W10895" s="4">
        <f t="shared" si="346"/>
        <v>2020</v>
      </c>
    </row>
    <row r="10896" spans="19:23" x14ac:dyDescent="0.2">
      <c r="S10896" s="28" t="s">
        <v>385</v>
      </c>
      <c r="T10896" s="5">
        <v>2020</v>
      </c>
      <c r="U10896" s="233">
        <v>44132</v>
      </c>
      <c r="V10896" s="233" t="str">
        <f t="shared" si="345"/>
        <v>1028</v>
      </c>
      <c r="W10896" s="4">
        <f t="shared" si="346"/>
        <v>2020</v>
      </c>
    </row>
    <row r="10897" spans="19:23" x14ac:dyDescent="0.2">
      <c r="S10897" s="28" t="s">
        <v>386</v>
      </c>
      <c r="T10897" s="5">
        <v>2020</v>
      </c>
      <c r="U10897" s="233">
        <v>44133</v>
      </c>
      <c r="V10897" s="233" t="str">
        <f t="shared" si="345"/>
        <v>1029</v>
      </c>
      <c r="W10897" s="4">
        <f t="shared" si="346"/>
        <v>2020</v>
      </c>
    </row>
    <row r="10898" spans="19:23" x14ac:dyDescent="0.2">
      <c r="S10898" s="28" t="s">
        <v>387</v>
      </c>
      <c r="T10898" s="5">
        <v>2020</v>
      </c>
      <c r="U10898" s="233">
        <v>44134</v>
      </c>
      <c r="V10898" s="233" t="str">
        <f t="shared" si="345"/>
        <v>1030</v>
      </c>
      <c r="W10898" s="4">
        <f t="shared" si="346"/>
        <v>2020</v>
      </c>
    </row>
    <row r="10899" spans="19:23" x14ac:dyDescent="0.2">
      <c r="S10899" s="28" t="s">
        <v>388</v>
      </c>
      <c r="T10899" s="5">
        <v>2020</v>
      </c>
      <c r="U10899" s="233">
        <v>44135</v>
      </c>
      <c r="V10899" s="233" t="str">
        <f t="shared" si="345"/>
        <v>1031</v>
      </c>
      <c r="W10899" s="4">
        <f t="shared" si="346"/>
        <v>2020</v>
      </c>
    </row>
    <row r="10900" spans="19:23" x14ac:dyDescent="0.2">
      <c r="S10900" s="28" t="s">
        <v>389</v>
      </c>
      <c r="T10900" s="5">
        <v>2020</v>
      </c>
      <c r="U10900" s="233">
        <v>44136</v>
      </c>
      <c r="V10900" s="233" t="str">
        <f t="shared" si="345"/>
        <v>1101</v>
      </c>
      <c r="W10900" s="4">
        <f t="shared" si="346"/>
        <v>2020</v>
      </c>
    </row>
    <row r="10901" spans="19:23" x14ac:dyDescent="0.2">
      <c r="S10901" s="28" t="s">
        <v>390</v>
      </c>
      <c r="T10901" s="5">
        <v>2020</v>
      </c>
      <c r="U10901" s="233">
        <v>44137</v>
      </c>
      <c r="V10901" s="233" t="str">
        <f t="shared" si="345"/>
        <v>1102</v>
      </c>
      <c r="W10901" s="4">
        <f t="shared" si="346"/>
        <v>2020</v>
      </c>
    </row>
    <row r="10902" spans="19:23" x14ac:dyDescent="0.2">
      <c r="S10902" s="28" t="s">
        <v>391</v>
      </c>
      <c r="T10902" s="5">
        <v>2020</v>
      </c>
      <c r="U10902" s="233">
        <v>44138</v>
      </c>
      <c r="V10902" s="233" t="str">
        <f t="shared" si="345"/>
        <v>1103</v>
      </c>
      <c r="W10902" s="4">
        <f t="shared" si="346"/>
        <v>2020</v>
      </c>
    </row>
    <row r="10903" spans="19:23" x14ac:dyDescent="0.2">
      <c r="S10903" s="28" t="s">
        <v>392</v>
      </c>
      <c r="T10903" s="5">
        <v>2020</v>
      </c>
      <c r="U10903" s="233">
        <v>44139</v>
      </c>
      <c r="V10903" s="233" t="str">
        <f t="shared" si="345"/>
        <v>1104</v>
      </c>
      <c r="W10903" s="4">
        <f t="shared" si="346"/>
        <v>2020</v>
      </c>
    </row>
    <row r="10904" spans="19:23" x14ac:dyDescent="0.2">
      <c r="S10904" s="28" t="s">
        <v>393</v>
      </c>
      <c r="T10904" s="5">
        <v>2020</v>
      </c>
      <c r="U10904" s="233">
        <v>44140</v>
      </c>
      <c r="V10904" s="233" t="str">
        <f t="shared" si="345"/>
        <v>1105</v>
      </c>
      <c r="W10904" s="4">
        <f t="shared" si="346"/>
        <v>2020</v>
      </c>
    </row>
    <row r="10905" spans="19:23" x14ac:dyDescent="0.2">
      <c r="S10905" s="28" t="s">
        <v>394</v>
      </c>
      <c r="T10905" s="5">
        <v>2020</v>
      </c>
      <c r="U10905" s="233">
        <v>44141</v>
      </c>
      <c r="V10905" s="233" t="str">
        <f t="shared" si="345"/>
        <v>1106</v>
      </c>
      <c r="W10905" s="4">
        <f t="shared" si="346"/>
        <v>2020</v>
      </c>
    </row>
    <row r="10906" spans="19:23" x14ac:dyDescent="0.2">
      <c r="S10906" s="28" t="s">
        <v>395</v>
      </c>
      <c r="T10906" s="5">
        <v>2020</v>
      </c>
      <c r="U10906" s="233">
        <v>44142</v>
      </c>
      <c r="V10906" s="233" t="str">
        <f t="shared" si="345"/>
        <v>1107</v>
      </c>
      <c r="W10906" s="4">
        <f t="shared" si="346"/>
        <v>2020</v>
      </c>
    </row>
    <row r="10907" spans="19:23" x14ac:dyDescent="0.2">
      <c r="S10907" s="28" t="s">
        <v>396</v>
      </c>
      <c r="T10907" s="5">
        <v>2020</v>
      </c>
      <c r="U10907" s="233">
        <v>44143</v>
      </c>
      <c r="V10907" s="233" t="str">
        <f t="shared" si="345"/>
        <v>1108</v>
      </c>
      <c r="W10907" s="4">
        <f t="shared" si="346"/>
        <v>2020</v>
      </c>
    </row>
    <row r="10908" spans="19:23" x14ac:dyDescent="0.2">
      <c r="S10908" s="28" t="s">
        <v>397</v>
      </c>
      <c r="T10908" s="5">
        <v>2020</v>
      </c>
      <c r="U10908" s="233">
        <v>44144</v>
      </c>
      <c r="V10908" s="233" t="str">
        <f t="shared" si="345"/>
        <v>1109</v>
      </c>
      <c r="W10908" s="4">
        <f t="shared" si="346"/>
        <v>2020</v>
      </c>
    </row>
    <row r="10909" spans="19:23" x14ac:dyDescent="0.2">
      <c r="S10909" s="28" t="s">
        <v>398</v>
      </c>
      <c r="T10909" s="5">
        <v>2020</v>
      </c>
      <c r="U10909" s="233">
        <v>44145</v>
      </c>
      <c r="V10909" s="233" t="str">
        <f t="shared" si="345"/>
        <v>1110</v>
      </c>
      <c r="W10909" s="4">
        <f t="shared" si="346"/>
        <v>2020</v>
      </c>
    </row>
    <row r="10910" spans="19:23" x14ac:dyDescent="0.2">
      <c r="S10910" s="28" t="s">
        <v>399</v>
      </c>
      <c r="T10910" s="5">
        <v>2020</v>
      </c>
      <c r="U10910" s="233">
        <v>44146</v>
      </c>
      <c r="V10910" s="233" t="str">
        <f t="shared" si="345"/>
        <v>1111</v>
      </c>
      <c r="W10910" s="4">
        <f t="shared" si="346"/>
        <v>2020</v>
      </c>
    </row>
    <row r="10911" spans="19:23" x14ac:dyDescent="0.2">
      <c r="S10911" s="28" t="s">
        <v>400</v>
      </c>
      <c r="T10911" s="5">
        <v>2020</v>
      </c>
      <c r="U10911" s="233">
        <v>44147</v>
      </c>
      <c r="V10911" s="233" t="str">
        <f t="shared" si="345"/>
        <v>1112</v>
      </c>
      <c r="W10911" s="4">
        <f t="shared" si="346"/>
        <v>2020</v>
      </c>
    </row>
    <row r="10912" spans="19:23" x14ac:dyDescent="0.2">
      <c r="S10912" s="28" t="s">
        <v>401</v>
      </c>
      <c r="T10912" s="5">
        <v>2020</v>
      </c>
      <c r="U10912" s="233">
        <v>44148</v>
      </c>
      <c r="V10912" s="233" t="str">
        <f t="shared" si="345"/>
        <v>1113</v>
      </c>
      <c r="W10912" s="4">
        <f t="shared" si="346"/>
        <v>2020</v>
      </c>
    </row>
    <row r="10913" spans="19:23" x14ac:dyDescent="0.2">
      <c r="S10913" s="28" t="s">
        <v>402</v>
      </c>
      <c r="T10913" s="5">
        <v>2020</v>
      </c>
      <c r="U10913" s="233">
        <v>44149</v>
      </c>
      <c r="V10913" s="233" t="str">
        <f t="shared" si="345"/>
        <v>1114</v>
      </c>
      <c r="W10913" s="4">
        <f t="shared" si="346"/>
        <v>2020</v>
      </c>
    </row>
    <row r="10914" spans="19:23" x14ac:dyDescent="0.2">
      <c r="S10914" s="28" t="s">
        <v>403</v>
      </c>
      <c r="T10914" s="5">
        <v>2020</v>
      </c>
      <c r="U10914" s="233">
        <v>44150</v>
      </c>
      <c r="V10914" s="233" t="str">
        <f t="shared" si="345"/>
        <v>1115</v>
      </c>
      <c r="W10914" s="4">
        <f t="shared" si="346"/>
        <v>2020</v>
      </c>
    </row>
    <row r="10915" spans="19:23" x14ac:dyDescent="0.2">
      <c r="S10915" s="28" t="s">
        <v>404</v>
      </c>
      <c r="T10915" s="5">
        <v>2020</v>
      </c>
      <c r="U10915" s="233">
        <v>44151</v>
      </c>
      <c r="V10915" s="233" t="str">
        <f t="shared" si="345"/>
        <v>1116</v>
      </c>
      <c r="W10915" s="4">
        <f t="shared" si="346"/>
        <v>2020</v>
      </c>
    </row>
    <row r="10916" spans="19:23" x14ac:dyDescent="0.2">
      <c r="S10916" s="28" t="s">
        <v>405</v>
      </c>
      <c r="T10916" s="5">
        <v>2020</v>
      </c>
      <c r="U10916" s="233">
        <v>44152</v>
      </c>
      <c r="V10916" s="233" t="str">
        <f t="shared" si="345"/>
        <v>1117</v>
      </c>
      <c r="W10916" s="4">
        <f t="shared" si="346"/>
        <v>2020</v>
      </c>
    </row>
    <row r="10917" spans="19:23" x14ac:dyDescent="0.2">
      <c r="S10917" s="28" t="s">
        <v>406</v>
      </c>
      <c r="T10917" s="5">
        <v>2020</v>
      </c>
      <c r="U10917" s="233">
        <v>44153</v>
      </c>
      <c r="V10917" s="233" t="str">
        <f t="shared" si="345"/>
        <v>1118</v>
      </c>
      <c r="W10917" s="4">
        <f t="shared" si="346"/>
        <v>2020</v>
      </c>
    </row>
    <row r="10918" spans="19:23" x14ac:dyDescent="0.2">
      <c r="S10918" s="28" t="s">
        <v>407</v>
      </c>
      <c r="T10918" s="5">
        <v>2020</v>
      </c>
      <c r="U10918" s="233">
        <v>44154</v>
      </c>
      <c r="V10918" s="233" t="str">
        <f t="shared" si="345"/>
        <v>1119</v>
      </c>
      <c r="W10918" s="4">
        <f t="shared" si="346"/>
        <v>2020</v>
      </c>
    </row>
    <row r="10919" spans="19:23" x14ac:dyDescent="0.2">
      <c r="S10919" s="28" t="s">
        <v>408</v>
      </c>
      <c r="T10919" s="5">
        <v>2020</v>
      </c>
      <c r="U10919" s="233">
        <v>44155</v>
      </c>
      <c r="V10919" s="233" t="str">
        <f t="shared" si="345"/>
        <v>1120</v>
      </c>
      <c r="W10919" s="4">
        <f t="shared" si="346"/>
        <v>2020</v>
      </c>
    </row>
    <row r="10920" spans="19:23" x14ac:dyDescent="0.2">
      <c r="S10920" s="28" t="s">
        <v>409</v>
      </c>
      <c r="T10920" s="5">
        <v>2020</v>
      </c>
      <c r="U10920" s="233">
        <v>44156</v>
      </c>
      <c r="V10920" s="233" t="str">
        <f t="shared" si="345"/>
        <v>1121</v>
      </c>
      <c r="W10920" s="4">
        <f t="shared" si="346"/>
        <v>2020</v>
      </c>
    </row>
    <row r="10921" spans="19:23" x14ac:dyDescent="0.2">
      <c r="S10921" s="28" t="s">
        <v>410</v>
      </c>
      <c r="T10921" s="5">
        <v>2020</v>
      </c>
      <c r="U10921" s="233">
        <v>44157</v>
      </c>
      <c r="V10921" s="233" t="str">
        <f t="shared" si="345"/>
        <v>1122</v>
      </c>
      <c r="W10921" s="4">
        <f t="shared" si="346"/>
        <v>2020</v>
      </c>
    </row>
    <row r="10922" spans="19:23" x14ac:dyDescent="0.2">
      <c r="S10922" s="28" t="s">
        <v>411</v>
      </c>
      <c r="T10922" s="5">
        <v>2020</v>
      </c>
      <c r="U10922" s="233">
        <v>44158</v>
      </c>
      <c r="V10922" s="233" t="str">
        <f t="shared" si="345"/>
        <v>1123</v>
      </c>
      <c r="W10922" s="4">
        <f t="shared" si="346"/>
        <v>2020</v>
      </c>
    </row>
    <row r="10923" spans="19:23" x14ac:dyDescent="0.2">
      <c r="S10923" s="28" t="s">
        <v>412</v>
      </c>
      <c r="T10923" s="5">
        <v>2020</v>
      </c>
      <c r="U10923" s="233">
        <v>44159</v>
      </c>
      <c r="V10923" s="233" t="str">
        <f t="shared" si="345"/>
        <v>1124</v>
      </c>
      <c r="W10923" s="4">
        <f t="shared" si="346"/>
        <v>2020</v>
      </c>
    </row>
    <row r="10924" spans="19:23" x14ac:dyDescent="0.2">
      <c r="S10924" s="28" t="s">
        <v>413</v>
      </c>
      <c r="T10924" s="5">
        <v>2020</v>
      </c>
      <c r="U10924" s="233">
        <v>44160</v>
      </c>
      <c r="V10924" s="233" t="str">
        <f t="shared" si="345"/>
        <v>1125</v>
      </c>
      <c r="W10924" s="4">
        <f t="shared" si="346"/>
        <v>2020</v>
      </c>
    </row>
    <row r="10925" spans="19:23" x14ac:dyDescent="0.2">
      <c r="S10925" s="28" t="s">
        <v>414</v>
      </c>
      <c r="T10925" s="5">
        <v>2020</v>
      </c>
      <c r="U10925" s="233">
        <v>44161</v>
      </c>
      <c r="V10925" s="233" t="str">
        <f t="shared" si="345"/>
        <v>1126</v>
      </c>
      <c r="W10925" s="4">
        <f t="shared" si="346"/>
        <v>2020</v>
      </c>
    </row>
    <row r="10926" spans="19:23" x14ac:dyDescent="0.2">
      <c r="S10926" s="28" t="s">
        <v>415</v>
      </c>
      <c r="T10926" s="5">
        <v>2020</v>
      </c>
      <c r="U10926" s="233">
        <v>44162</v>
      </c>
      <c r="V10926" s="233" t="str">
        <f t="shared" si="345"/>
        <v>1127</v>
      </c>
      <c r="W10926" s="4">
        <f t="shared" si="346"/>
        <v>2020</v>
      </c>
    </row>
    <row r="10927" spans="19:23" x14ac:dyDescent="0.2">
      <c r="S10927" s="28" t="s">
        <v>416</v>
      </c>
      <c r="T10927" s="5">
        <v>2020</v>
      </c>
      <c r="U10927" s="233">
        <v>44163</v>
      </c>
      <c r="V10927" s="233" t="str">
        <f t="shared" si="345"/>
        <v>1128</v>
      </c>
      <c r="W10927" s="4">
        <f t="shared" si="346"/>
        <v>2020</v>
      </c>
    </row>
    <row r="10928" spans="19:23" x14ac:dyDescent="0.2">
      <c r="S10928" s="28" t="s">
        <v>417</v>
      </c>
      <c r="T10928" s="5">
        <v>2020</v>
      </c>
      <c r="U10928" s="233">
        <v>44164</v>
      </c>
      <c r="V10928" s="233" t="str">
        <f t="shared" si="345"/>
        <v>1129</v>
      </c>
      <c r="W10928" s="4">
        <f t="shared" si="346"/>
        <v>2020</v>
      </c>
    </row>
    <row r="10929" spans="19:23" x14ac:dyDescent="0.2">
      <c r="S10929" s="28" t="s">
        <v>418</v>
      </c>
      <c r="T10929" s="5">
        <v>2020</v>
      </c>
      <c r="U10929" s="233">
        <v>44165</v>
      </c>
      <c r="V10929" s="233" t="str">
        <f t="shared" si="345"/>
        <v>1130</v>
      </c>
      <c r="W10929" s="4">
        <f t="shared" si="346"/>
        <v>2020</v>
      </c>
    </row>
    <row r="10930" spans="19:23" x14ac:dyDescent="0.2">
      <c r="S10930" s="28" t="s">
        <v>419</v>
      </c>
      <c r="T10930" s="5">
        <v>2020</v>
      </c>
      <c r="U10930" s="233">
        <v>44166</v>
      </c>
      <c r="V10930" s="233" t="str">
        <f t="shared" si="345"/>
        <v>1201</v>
      </c>
      <c r="W10930" s="4">
        <f t="shared" si="346"/>
        <v>2020</v>
      </c>
    </row>
    <row r="10931" spans="19:23" x14ac:dyDescent="0.2">
      <c r="S10931" s="28" t="s">
        <v>420</v>
      </c>
      <c r="T10931" s="5">
        <v>2020</v>
      </c>
      <c r="U10931" s="233">
        <v>44167</v>
      </c>
      <c r="V10931" s="233" t="str">
        <f t="shared" si="345"/>
        <v>1202</v>
      </c>
      <c r="W10931" s="4">
        <f t="shared" si="346"/>
        <v>2020</v>
      </c>
    </row>
    <row r="10932" spans="19:23" x14ac:dyDescent="0.2">
      <c r="S10932" s="28" t="s">
        <v>421</v>
      </c>
      <c r="T10932" s="5">
        <v>2020</v>
      </c>
      <c r="U10932" s="233">
        <v>44168</v>
      </c>
      <c r="V10932" s="233" t="str">
        <f t="shared" si="345"/>
        <v>1203</v>
      </c>
      <c r="W10932" s="4">
        <f t="shared" si="346"/>
        <v>2020</v>
      </c>
    </row>
    <row r="10933" spans="19:23" x14ac:dyDescent="0.2">
      <c r="S10933" s="28" t="s">
        <v>422</v>
      </c>
      <c r="T10933" s="5">
        <v>2020</v>
      </c>
      <c r="U10933" s="233">
        <v>44169</v>
      </c>
      <c r="V10933" s="233" t="str">
        <f t="shared" si="345"/>
        <v>1204</v>
      </c>
      <c r="W10933" s="4">
        <f t="shared" si="346"/>
        <v>2020</v>
      </c>
    </row>
    <row r="10934" spans="19:23" x14ac:dyDescent="0.2">
      <c r="S10934" s="28" t="s">
        <v>423</v>
      </c>
      <c r="T10934" s="5">
        <v>2020</v>
      </c>
      <c r="U10934" s="233">
        <v>44170</v>
      </c>
      <c r="V10934" s="233" t="str">
        <f t="shared" si="345"/>
        <v>1205</v>
      </c>
      <c r="W10934" s="4">
        <f t="shared" si="346"/>
        <v>2020</v>
      </c>
    </row>
    <row r="10935" spans="19:23" x14ac:dyDescent="0.2">
      <c r="S10935" s="28" t="s">
        <v>424</v>
      </c>
      <c r="T10935" s="5">
        <v>2020</v>
      </c>
      <c r="U10935" s="233">
        <v>44171</v>
      </c>
      <c r="V10935" s="233" t="str">
        <f t="shared" si="345"/>
        <v>1206</v>
      </c>
      <c r="W10935" s="4">
        <f t="shared" si="346"/>
        <v>2020</v>
      </c>
    </row>
    <row r="10936" spans="19:23" x14ac:dyDescent="0.2">
      <c r="S10936" s="28" t="s">
        <v>425</v>
      </c>
      <c r="T10936" s="5">
        <v>2020</v>
      </c>
      <c r="U10936" s="233">
        <v>44172</v>
      </c>
      <c r="V10936" s="233" t="str">
        <f t="shared" si="345"/>
        <v>1207</v>
      </c>
      <c r="W10936" s="4">
        <f t="shared" si="346"/>
        <v>2020</v>
      </c>
    </row>
    <row r="10937" spans="19:23" x14ac:dyDescent="0.2">
      <c r="S10937" s="28" t="s">
        <v>426</v>
      </c>
      <c r="T10937" s="5">
        <v>2020</v>
      </c>
      <c r="U10937" s="233">
        <v>44173</v>
      </c>
      <c r="V10937" s="233" t="str">
        <f t="shared" si="345"/>
        <v>1208</v>
      </c>
      <c r="W10937" s="4">
        <f t="shared" si="346"/>
        <v>2020</v>
      </c>
    </row>
    <row r="10938" spans="19:23" x14ac:dyDescent="0.2">
      <c r="S10938" s="28" t="s">
        <v>427</v>
      </c>
      <c r="T10938" s="5">
        <v>2020</v>
      </c>
      <c r="U10938" s="233">
        <v>44174</v>
      </c>
      <c r="V10938" s="233" t="str">
        <f t="shared" si="345"/>
        <v>1209</v>
      </c>
      <c r="W10938" s="4">
        <f t="shared" si="346"/>
        <v>2020</v>
      </c>
    </row>
    <row r="10939" spans="19:23" x14ac:dyDescent="0.2">
      <c r="S10939" s="28" t="s">
        <v>428</v>
      </c>
      <c r="T10939" s="5">
        <v>2020</v>
      </c>
      <c r="U10939" s="233">
        <v>44175</v>
      </c>
      <c r="V10939" s="233" t="str">
        <f t="shared" si="345"/>
        <v>1210</v>
      </c>
      <c r="W10939" s="4">
        <f t="shared" si="346"/>
        <v>2020</v>
      </c>
    </row>
    <row r="10940" spans="19:23" x14ac:dyDescent="0.2">
      <c r="S10940" s="28" t="s">
        <v>429</v>
      </c>
      <c r="T10940" s="5">
        <v>2020</v>
      </c>
      <c r="U10940" s="233">
        <v>44176</v>
      </c>
      <c r="V10940" s="233" t="str">
        <f t="shared" si="345"/>
        <v>1211</v>
      </c>
      <c r="W10940" s="4">
        <f t="shared" si="346"/>
        <v>2020</v>
      </c>
    </row>
    <row r="10941" spans="19:23" x14ac:dyDescent="0.2">
      <c r="S10941" s="28" t="s">
        <v>430</v>
      </c>
      <c r="T10941" s="5">
        <v>2020</v>
      </c>
      <c r="U10941" s="233">
        <v>44177</v>
      </c>
      <c r="V10941" s="233" t="str">
        <f t="shared" si="345"/>
        <v>1212</v>
      </c>
      <c r="W10941" s="4">
        <f t="shared" si="346"/>
        <v>2020</v>
      </c>
    </row>
    <row r="10942" spans="19:23" x14ac:dyDescent="0.2">
      <c r="S10942" s="28" t="s">
        <v>431</v>
      </c>
      <c r="T10942" s="5">
        <v>2020</v>
      </c>
      <c r="U10942" s="233">
        <v>44178</v>
      </c>
      <c r="V10942" s="233" t="str">
        <f t="shared" si="345"/>
        <v>1213</v>
      </c>
      <c r="W10942" s="4">
        <f t="shared" si="346"/>
        <v>2020</v>
      </c>
    </row>
    <row r="10943" spans="19:23" x14ac:dyDescent="0.2">
      <c r="S10943" s="28" t="s">
        <v>432</v>
      </c>
      <c r="T10943" s="5">
        <v>2020</v>
      </c>
      <c r="U10943" s="233">
        <v>44179</v>
      </c>
      <c r="V10943" s="233" t="str">
        <f t="shared" si="345"/>
        <v>1214</v>
      </c>
      <c r="W10943" s="4">
        <f t="shared" si="346"/>
        <v>2020</v>
      </c>
    </row>
    <row r="10944" spans="19:23" x14ac:dyDescent="0.2">
      <c r="S10944" s="28" t="s">
        <v>433</v>
      </c>
      <c r="T10944" s="5">
        <v>2020</v>
      </c>
      <c r="U10944" s="233">
        <v>44180</v>
      </c>
      <c r="V10944" s="233" t="str">
        <f t="shared" si="345"/>
        <v>1215</v>
      </c>
      <c r="W10944" s="4">
        <f t="shared" si="346"/>
        <v>2020</v>
      </c>
    </row>
    <row r="10945" spans="19:23" x14ac:dyDescent="0.2">
      <c r="S10945" s="28" t="s">
        <v>434</v>
      </c>
      <c r="T10945" s="5">
        <v>2020</v>
      </c>
      <c r="U10945" s="233">
        <v>44181</v>
      </c>
      <c r="V10945" s="233" t="str">
        <f t="shared" si="345"/>
        <v>1216</v>
      </c>
      <c r="W10945" s="4">
        <f t="shared" si="346"/>
        <v>2020</v>
      </c>
    </row>
    <row r="10946" spans="19:23" x14ac:dyDescent="0.2">
      <c r="S10946" s="28" t="s">
        <v>435</v>
      </c>
      <c r="T10946" s="5">
        <v>2020</v>
      </c>
      <c r="U10946" s="233">
        <v>44182</v>
      </c>
      <c r="V10946" s="233" t="str">
        <f t="shared" si="345"/>
        <v>1217</v>
      </c>
      <c r="W10946" s="4">
        <f t="shared" si="346"/>
        <v>2020</v>
      </c>
    </row>
    <row r="10947" spans="19:23" x14ac:dyDescent="0.2">
      <c r="S10947" s="28" t="s">
        <v>436</v>
      </c>
      <c r="T10947" s="5">
        <v>2020</v>
      </c>
      <c r="U10947" s="233">
        <v>44183</v>
      </c>
      <c r="V10947" s="233" t="str">
        <f t="shared" si="345"/>
        <v>1218</v>
      </c>
      <c r="W10947" s="4">
        <f t="shared" si="346"/>
        <v>2020</v>
      </c>
    </row>
    <row r="10948" spans="19:23" x14ac:dyDescent="0.2">
      <c r="S10948" s="28" t="s">
        <v>437</v>
      </c>
      <c r="T10948" s="5">
        <v>2020</v>
      </c>
      <c r="U10948" s="233">
        <v>44184</v>
      </c>
      <c r="V10948" s="233" t="str">
        <f t="shared" ref="V10948:V10959" si="347">TEXT(MONTH(U10948),"00") &amp;TEXT(DAY(U10948),"00")</f>
        <v>1219</v>
      </c>
      <c r="W10948" s="4">
        <f t="shared" ref="W10948:W10959" si="348">YEAR(U10948)</f>
        <v>2020</v>
      </c>
    </row>
    <row r="10949" spans="19:23" x14ac:dyDescent="0.2">
      <c r="S10949" s="28" t="s">
        <v>438</v>
      </c>
      <c r="T10949" s="5">
        <v>2020</v>
      </c>
      <c r="U10949" s="233">
        <v>44185</v>
      </c>
      <c r="V10949" s="233" t="str">
        <f t="shared" si="347"/>
        <v>1220</v>
      </c>
      <c r="W10949" s="4">
        <f t="shared" si="348"/>
        <v>2020</v>
      </c>
    </row>
    <row r="10950" spans="19:23" x14ac:dyDescent="0.2">
      <c r="S10950" s="28" t="s">
        <v>439</v>
      </c>
      <c r="T10950" s="5">
        <v>2020</v>
      </c>
      <c r="U10950" s="233">
        <v>44186</v>
      </c>
      <c r="V10950" s="233" t="str">
        <f t="shared" si="347"/>
        <v>1221</v>
      </c>
      <c r="W10950" s="4">
        <f t="shared" si="348"/>
        <v>2020</v>
      </c>
    </row>
    <row r="10951" spans="19:23" x14ac:dyDescent="0.2">
      <c r="S10951" s="28" t="s">
        <v>440</v>
      </c>
      <c r="T10951" s="5">
        <v>2020</v>
      </c>
      <c r="U10951" s="233">
        <v>44187</v>
      </c>
      <c r="V10951" s="233" t="str">
        <f t="shared" si="347"/>
        <v>1222</v>
      </c>
      <c r="W10951" s="4">
        <f t="shared" si="348"/>
        <v>2020</v>
      </c>
    </row>
    <row r="10952" spans="19:23" x14ac:dyDescent="0.2">
      <c r="S10952" s="28" t="s">
        <v>441</v>
      </c>
      <c r="T10952" s="5">
        <v>2020</v>
      </c>
      <c r="U10952" s="233">
        <v>44188</v>
      </c>
      <c r="V10952" s="233" t="str">
        <f t="shared" si="347"/>
        <v>1223</v>
      </c>
      <c r="W10952" s="4">
        <f t="shared" si="348"/>
        <v>2020</v>
      </c>
    </row>
    <row r="10953" spans="19:23" x14ac:dyDescent="0.2">
      <c r="S10953" s="28" t="s">
        <v>442</v>
      </c>
      <c r="T10953" s="5">
        <v>2020</v>
      </c>
      <c r="U10953" s="233">
        <v>44189</v>
      </c>
      <c r="V10953" s="233" t="str">
        <f t="shared" si="347"/>
        <v>1224</v>
      </c>
      <c r="W10953" s="4">
        <f t="shared" si="348"/>
        <v>2020</v>
      </c>
    </row>
    <row r="10954" spans="19:23" x14ac:dyDescent="0.2">
      <c r="S10954" s="28" t="s">
        <v>443</v>
      </c>
      <c r="T10954" s="5">
        <v>2020</v>
      </c>
      <c r="U10954" s="233">
        <v>44190</v>
      </c>
      <c r="V10954" s="233" t="str">
        <f t="shared" si="347"/>
        <v>1225</v>
      </c>
      <c r="W10954" s="4">
        <f t="shared" si="348"/>
        <v>2020</v>
      </c>
    </row>
    <row r="10955" spans="19:23" x14ac:dyDescent="0.2">
      <c r="S10955" s="28" t="s">
        <v>444</v>
      </c>
      <c r="T10955" s="5">
        <v>2020</v>
      </c>
      <c r="U10955" s="233">
        <v>44191</v>
      </c>
      <c r="V10955" s="233" t="str">
        <f t="shared" si="347"/>
        <v>1226</v>
      </c>
      <c r="W10955" s="4">
        <f t="shared" si="348"/>
        <v>2020</v>
      </c>
    </row>
    <row r="10956" spans="19:23" x14ac:dyDescent="0.2">
      <c r="S10956" s="28" t="s">
        <v>445</v>
      </c>
      <c r="T10956" s="5">
        <v>2020</v>
      </c>
      <c r="U10956" s="233">
        <v>44192</v>
      </c>
      <c r="V10956" s="233" t="str">
        <f t="shared" si="347"/>
        <v>1227</v>
      </c>
      <c r="W10956" s="4">
        <f t="shared" si="348"/>
        <v>2020</v>
      </c>
    </row>
    <row r="10957" spans="19:23" x14ac:dyDescent="0.2">
      <c r="S10957" s="28" t="s">
        <v>446</v>
      </c>
      <c r="T10957" s="5">
        <v>2020</v>
      </c>
      <c r="U10957" s="233">
        <v>44193</v>
      </c>
      <c r="V10957" s="233" t="str">
        <f t="shared" si="347"/>
        <v>1228</v>
      </c>
      <c r="W10957" s="4">
        <f t="shared" si="348"/>
        <v>2020</v>
      </c>
    </row>
    <row r="10958" spans="19:23" x14ac:dyDescent="0.2">
      <c r="S10958" s="28" t="s">
        <v>447</v>
      </c>
      <c r="T10958" s="5">
        <v>2020</v>
      </c>
      <c r="U10958" s="233">
        <v>44194</v>
      </c>
      <c r="V10958" s="233" t="str">
        <f t="shared" si="347"/>
        <v>1229</v>
      </c>
      <c r="W10958" s="4">
        <f t="shared" si="348"/>
        <v>2020</v>
      </c>
    </row>
    <row r="10959" spans="19:23" x14ac:dyDescent="0.2">
      <c r="S10959" s="28" t="s">
        <v>448</v>
      </c>
      <c r="T10959" s="5">
        <v>2020</v>
      </c>
      <c r="U10959" s="233">
        <v>44195</v>
      </c>
      <c r="V10959" s="233" t="str">
        <f t="shared" si="347"/>
        <v>1230</v>
      </c>
      <c r="W10959" s="4">
        <f t="shared" si="348"/>
        <v>2020</v>
      </c>
    </row>
    <row r="10960" spans="19:23" x14ac:dyDescent="0.2">
      <c r="S10960" s="27"/>
      <c r="T10960" s="27"/>
    </row>
    <row r="10961" ht="11.25" customHeight="1" x14ac:dyDescent="0.2"/>
    <row r="10962" ht="11.25" customHeight="1" x14ac:dyDescent="0.2"/>
  </sheetData>
  <phoneticPr fontId="11" type="noConversion"/>
  <conditionalFormatting sqref="D5:D24">
    <cfRule type="expression" dxfId="119" priority="2" stopIfTrue="1">
      <formula>F5="no"</formula>
    </cfRule>
  </conditionalFormatting>
  <conditionalFormatting sqref="C5:C24">
    <cfRule type="expression" dxfId="118" priority="3" stopIfTrue="1">
      <formula>F5="no"</formula>
    </cfRule>
  </conditionalFormatting>
  <conditionalFormatting sqref="E5:E24">
    <cfRule type="expression" dxfId="117" priority="4" stopIfTrue="1">
      <formula>F5="no"</formula>
    </cfRule>
  </conditionalFormatting>
  <conditionalFormatting sqref="H27 H25 G5:G24">
    <cfRule type="expression" dxfId="116" priority="5" stopIfTrue="1">
      <formula>$F5="no"</formula>
    </cfRule>
  </conditionalFormatting>
  <conditionalFormatting sqref="B57">
    <cfRule type="expression" dxfId="115" priority="6" stopIfTrue="1">
      <formula>A57="no"</formula>
    </cfRule>
  </conditionalFormatting>
  <conditionalFormatting sqref="A5:A24">
    <cfRule type="expression" dxfId="114" priority="7" stopIfTrue="1">
      <formula>F5="no"</formula>
    </cfRule>
  </conditionalFormatting>
  <conditionalFormatting sqref="B46:B51 C42:D51">
    <cfRule type="expression" dxfId="113" priority="8" stopIfTrue="1">
      <formula>$A42&gt;no_mixture_partners</formula>
    </cfRule>
  </conditionalFormatting>
  <conditionalFormatting sqref="I26 H5:H24">
    <cfRule type="cellIs" dxfId="112" priority="9" stopIfTrue="1" operator="equal">
      <formula>"OK"</formula>
    </cfRule>
    <cfRule type="cellIs" dxfId="111" priority="10" stopIfTrue="1" operator="equal">
      <formula>"failed"</formula>
    </cfRule>
    <cfRule type="cellIs" dxfId="110" priority="11" stopIfTrue="1" operator="equal">
      <formula>"empty"</formula>
    </cfRule>
  </conditionalFormatting>
  <conditionalFormatting sqref="A26 F5:F24">
    <cfRule type="expression" dxfId="109" priority="12" stopIfTrue="1">
      <formula>A5="no"</formula>
    </cfRule>
  </conditionalFormatting>
  <conditionalFormatting sqref="B27 D27:D28">
    <cfRule type="expression" dxfId="108" priority="13" stopIfTrue="1">
      <formula>#REF!="no"</formula>
    </cfRule>
  </conditionalFormatting>
  <conditionalFormatting sqref="A27">
    <cfRule type="expression" dxfId="107" priority="14" stopIfTrue="1">
      <formula>#REF!="no"</formula>
    </cfRule>
  </conditionalFormatting>
  <conditionalFormatting sqref="D29">
    <cfRule type="expression" dxfId="106" priority="1" stopIfTrue="1">
      <formula>#REF!="no"</formula>
    </cfRule>
  </conditionalFormatting>
  <dataValidations count="2">
    <dataValidation type="list" allowBlank="1" showInputMessage="1" showErrorMessage="1" sqref="F5:F24">
      <formula1>"yes,no"</formula1>
    </dataValidation>
    <dataValidation type="list" allowBlank="1" showInputMessage="1" showErrorMessage="1" sqref="G5:G24">
      <formula1>$B$68:$B$69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import_scen_MACRO_main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process_scen_clearall_main">
                <anchor moveWithCells="1" siz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W68"/>
  <sheetViews>
    <sheetView workbookViewId="0">
      <selection activeCell="F38" sqref="F38"/>
    </sheetView>
  </sheetViews>
  <sheetFormatPr baseColWidth="10" defaultColWidth="10" defaultRowHeight="11.25" outlineLevelRow="1" x14ac:dyDescent="0.2"/>
  <cols>
    <col min="1" max="21" width="10" style="2"/>
    <col min="22" max="23" width="10" style="2" customWidth="1"/>
    <col min="24" max="16384" width="10" style="2"/>
  </cols>
  <sheetData>
    <row r="1" spans="1:23" x14ac:dyDescent="0.2">
      <c r="A1" s="1" t="s">
        <v>1306</v>
      </c>
      <c r="F1" s="3" t="s">
        <v>640</v>
      </c>
    </row>
    <row r="2" spans="1:23" x14ac:dyDescent="0.2">
      <c r="F2" s="44" t="s">
        <v>626</v>
      </c>
    </row>
    <row r="3" spans="1:23" x14ac:dyDescent="0.2">
      <c r="A3" s="23" t="s">
        <v>621</v>
      </c>
      <c r="D3" s="21" t="str">
        <f ca="1">CELL("address",bro_cam!$B$40)</f>
        <v>'[_draintool-CRD2018-v0.3.xlsm]bro_cam'!$B$40</v>
      </c>
      <c r="F3" s="55"/>
    </row>
    <row r="4" spans="1:23" x14ac:dyDescent="0.2">
      <c r="A4" s="38" t="s">
        <v>48</v>
      </c>
      <c r="B4" s="4" t="s">
        <v>594</v>
      </c>
      <c r="C4" s="4" t="s">
        <v>595</v>
      </c>
      <c r="D4" s="4" t="s">
        <v>596</v>
      </c>
      <c r="E4" s="4" t="s">
        <v>606</v>
      </c>
      <c r="S4" s="21" t="s">
        <v>665</v>
      </c>
    </row>
    <row r="5" spans="1:23" x14ac:dyDescent="0.2">
      <c r="B5" s="4" t="s">
        <v>602</v>
      </c>
      <c r="C5" s="4" t="s">
        <v>603</v>
      </c>
      <c r="D5" s="4" t="s">
        <v>604</v>
      </c>
      <c r="E5" s="4" t="s">
        <v>605</v>
      </c>
      <c r="M5" s="21"/>
      <c r="N5" s="22" t="s">
        <v>602</v>
      </c>
      <c r="O5" s="22" t="s">
        <v>603</v>
      </c>
      <c r="P5" s="22" t="s">
        <v>604</v>
      </c>
      <c r="Q5" s="22" t="s">
        <v>605</v>
      </c>
      <c r="S5" s="21"/>
      <c r="T5" s="22" t="str">
        <f>$B$5</f>
        <v>Cambridge</v>
      </c>
      <c r="U5" s="22" t="str">
        <f>$C$5</f>
        <v>Yeowilton</v>
      </c>
      <c r="V5" s="22" t="str">
        <f>$D$5</f>
        <v>Hillsborough</v>
      </c>
      <c r="W5" s="22" t="str">
        <f>$E$5</f>
        <v>Rosewarne</v>
      </c>
    </row>
    <row r="6" spans="1:23" x14ac:dyDescent="0.2">
      <c r="A6" s="20" t="s">
        <v>592</v>
      </c>
      <c r="B6" s="56" t="str">
        <f t="shared" ref="B6:E10" ca="1" si="0">IF(ISERROR(INDIRECT(ADDRESS($F$9,$F$10,,,N6))),"-",INDIRECT(ADDRESS($F$9,$F$10,,,N6)))</f>
        <v>-</v>
      </c>
      <c r="C6" s="56" t="str">
        <f t="shared" ca="1" si="0"/>
        <v>-</v>
      </c>
      <c r="D6" s="56" t="str">
        <f t="shared" ca="1" si="0"/>
        <v>-</v>
      </c>
      <c r="E6" s="56" t="str">
        <f t="shared" ca="1" si="0"/>
        <v>-</v>
      </c>
      <c r="H6" s="163"/>
      <c r="M6" s="46" t="s">
        <v>592</v>
      </c>
      <c r="N6" s="57" t="s">
        <v>27</v>
      </c>
      <c r="O6" s="57" t="s">
        <v>31</v>
      </c>
      <c r="P6" s="57" t="s">
        <v>28</v>
      </c>
      <c r="Q6" s="57" t="s">
        <v>29</v>
      </c>
      <c r="S6" s="46" t="str">
        <f>$A$6</f>
        <v>Denchworth</v>
      </c>
      <c r="T6" s="57">
        <f t="shared" ref="T6:U10" ca="1" si="1">IF(ISERROR(1*B6),0,1*B6)</f>
        <v>0</v>
      </c>
      <c r="U6" s="57">
        <f t="shared" ca="1" si="1"/>
        <v>0</v>
      </c>
      <c r="V6" s="57">
        <f t="shared" ref="V6:W10" ca="1" si="2">IF(ISERROR(1*D6),0,1*D6)</f>
        <v>0</v>
      </c>
      <c r="W6" s="57">
        <f t="shared" ca="1" si="2"/>
        <v>0</v>
      </c>
    </row>
    <row r="7" spans="1:23" x14ac:dyDescent="0.2">
      <c r="A7" s="20" t="s">
        <v>587</v>
      </c>
      <c r="B7" s="56" t="str">
        <f t="shared" ca="1" si="0"/>
        <v>-</v>
      </c>
      <c r="C7" s="56" t="str">
        <f t="shared" ca="1" si="0"/>
        <v>-</v>
      </c>
      <c r="D7" s="56" t="str">
        <f t="shared" ca="1" si="0"/>
        <v>-</v>
      </c>
      <c r="E7" s="56" t="str">
        <f t="shared" ca="1" si="0"/>
        <v>-</v>
      </c>
      <c r="M7" s="46" t="s">
        <v>587</v>
      </c>
      <c r="N7" s="57" t="s">
        <v>32</v>
      </c>
      <c r="O7" s="57" t="s">
        <v>36</v>
      </c>
      <c r="P7" s="57" t="s">
        <v>33</v>
      </c>
      <c r="Q7" s="57" t="s">
        <v>34</v>
      </c>
      <c r="S7" s="46" t="str">
        <f>$A$7</f>
        <v>Hanslope</v>
      </c>
      <c r="T7" s="57">
        <f t="shared" ca="1" si="1"/>
        <v>0</v>
      </c>
      <c r="U7" s="57">
        <f t="shared" ca="1" si="1"/>
        <v>0</v>
      </c>
      <c r="V7" s="57">
        <f t="shared" ca="1" si="2"/>
        <v>0</v>
      </c>
      <c r="W7" s="57">
        <f t="shared" ca="1" si="2"/>
        <v>0</v>
      </c>
    </row>
    <row r="8" spans="1:23" x14ac:dyDescent="0.2">
      <c r="A8" s="20" t="s">
        <v>588</v>
      </c>
      <c r="B8" s="56" t="str">
        <f t="shared" ca="1" si="0"/>
        <v>-</v>
      </c>
      <c r="C8" s="56" t="str">
        <f t="shared" ca="1" si="0"/>
        <v>-</v>
      </c>
      <c r="D8" s="56" t="str">
        <f t="shared" ca="1" si="0"/>
        <v>-</v>
      </c>
      <c r="E8" s="56" t="str">
        <f t="shared" ca="1" si="0"/>
        <v>-</v>
      </c>
      <c r="F8" s="21" t="str">
        <f ca="1">"'"&amp;MID(D3,FIND("]",D3)+1,LEN(D3)-FIND("]",D3))</f>
        <v>'bro_cam'!$B$40</v>
      </c>
      <c r="M8" s="46" t="s">
        <v>588</v>
      </c>
      <c r="N8" s="57" t="s">
        <v>15</v>
      </c>
      <c r="O8" s="57" t="s">
        <v>21</v>
      </c>
      <c r="P8" s="57" t="s">
        <v>18</v>
      </c>
      <c r="Q8" s="57" t="s">
        <v>19</v>
      </c>
      <c r="S8" s="46" t="str">
        <f>$A$8</f>
        <v>Brockhurst</v>
      </c>
      <c r="T8" s="57">
        <f t="shared" ca="1" si="1"/>
        <v>0</v>
      </c>
      <c r="U8" s="57">
        <f t="shared" ca="1" si="1"/>
        <v>0</v>
      </c>
      <c r="V8" s="57">
        <f t="shared" ca="1" si="2"/>
        <v>0</v>
      </c>
      <c r="W8" s="57">
        <f t="shared" ca="1" si="2"/>
        <v>0</v>
      </c>
    </row>
    <row r="9" spans="1:23" x14ac:dyDescent="0.2">
      <c r="A9" s="20" t="s">
        <v>589</v>
      </c>
      <c r="B9" s="56" t="str">
        <f t="shared" ca="1" si="0"/>
        <v>-</v>
      </c>
      <c r="C9" s="56" t="str">
        <f t="shared" ca="1" si="0"/>
        <v>-</v>
      </c>
      <c r="D9" s="56" t="str">
        <f t="shared" ca="1" si="0"/>
        <v>-</v>
      </c>
      <c r="E9" s="56" t="str">
        <f t="shared" ca="1" si="0"/>
        <v>-</v>
      </c>
      <c r="F9" s="22">
        <f ca="1">ROW(INDIRECT(F8))</f>
        <v>40</v>
      </c>
      <c r="M9" s="46" t="s">
        <v>589</v>
      </c>
      <c r="N9" s="57" t="s">
        <v>22</v>
      </c>
      <c r="O9" s="57" t="s">
        <v>26</v>
      </c>
      <c r="P9" s="57" t="s">
        <v>23</v>
      </c>
      <c r="Q9" s="57" t="s">
        <v>24</v>
      </c>
      <c r="S9" s="46" t="str">
        <f>$A$9</f>
        <v>Clifton</v>
      </c>
      <c r="T9" s="57">
        <f t="shared" ca="1" si="1"/>
        <v>0</v>
      </c>
      <c r="U9" s="57">
        <f t="shared" ca="1" si="1"/>
        <v>0</v>
      </c>
      <c r="V9" s="57">
        <f t="shared" ca="1" si="2"/>
        <v>0</v>
      </c>
      <c r="W9" s="57">
        <f t="shared" ca="1" si="2"/>
        <v>0</v>
      </c>
    </row>
    <row r="10" spans="1:23" x14ac:dyDescent="0.2">
      <c r="A10" s="20" t="s">
        <v>590</v>
      </c>
      <c r="B10" s="56" t="str">
        <f t="shared" ca="1" si="0"/>
        <v>-</v>
      </c>
      <c r="C10" s="56" t="str">
        <f t="shared" ca="1" si="0"/>
        <v>-</v>
      </c>
      <c r="D10" s="56" t="str">
        <f t="shared" ca="1" si="0"/>
        <v>-</v>
      </c>
      <c r="E10" s="56" t="str">
        <f t="shared" ca="1" si="0"/>
        <v>-</v>
      </c>
      <c r="F10" s="22">
        <f ca="1">COLUMN(INDIRECT(F8))</f>
        <v>2</v>
      </c>
      <c r="M10" s="46" t="s">
        <v>590</v>
      </c>
      <c r="N10" s="57" t="s">
        <v>37</v>
      </c>
      <c r="O10" s="57" t="s">
        <v>40</v>
      </c>
      <c r="P10" s="57" t="s">
        <v>38</v>
      </c>
      <c r="Q10" s="57" t="s">
        <v>39</v>
      </c>
      <c r="S10" s="46" t="str">
        <f>$A$10</f>
        <v>Quorndon</v>
      </c>
      <c r="T10" s="57">
        <f t="shared" ca="1" si="1"/>
        <v>0</v>
      </c>
      <c r="U10" s="57">
        <f t="shared" ca="1" si="1"/>
        <v>0</v>
      </c>
      <c r="V10" s="57">
        <f t="shared" ca="1" si="2"/>
        <v>0</v>
      </c>
      <c r="W10" s="57">
        <f t="shared" ca="1" si="2"/>
        <v>0</v>
      </c>
    </row>
    <row r="11" spans="1:23" x14ac:dyDescent="0.2">
      <c r="A11" s="58"/>
      <c r="B11" s="59"/>
      <c r="C11" s="59"/>
      <c r="D11" s="59"/>
      <c r="E11" s="59"/>
      <c r="M11" s="46"/>
      <c r="N11" s="57"/>
      <c r="O11" s="57"/>
      <c r="P11" s="57"/>
      <c r="Q11" s="57"/>
    </row>
    <row r="12" spans="1:23" x14ac:dyDescent="0.2">
      <c r="A12" s="23" t="s">
        <v>622</v>
      </c>
      <c r="D12" s="21" t="str">
        <f ca="1">CELL("address",bro_cam!$B$37)</f>
        <v>'[_draintool-CRD2018-v0.3.xlsm]bro_cam'!$B$37</v>
      </c>
      <c r="J12" s="21" t="str">
        <f ca="1">CELL("address",bro_cam!$B$38)</f>
        <v>'[_draintool-CRD2018-v0.3.xlsm]bro_cam'!$B$38</v>
      </c>
      <c r="M12" s="22" t="s">
        <v>1175</v>
      </c>
      <c r="N12" s="194" t="s">
        <v>1174</v>
      </c>
      <c r="O12" s="49" t="s">
        <v>1176</v>
      </c>
      <c r="R12" s="18"/>
    </row>
    <row r="13" spans="1:23" x14ac:dyDescent="0.2">
      <c r="A13" s="38" t="s">
        <v>623</v>
      </c>
      <c r="B13" s="4" t="str">
        <f>$B$4</f>
        <v>dry</v>
      </c>
      <c r="C13" s="4" t="str">
        <f>$C$4</f>
        <v>medium</v>
      </c>
      <c r="D13" s="4" t="str">
        <f>$D$4</f>
        <v>wet</v>
      </c>
      <c r="E13" s="4" t="str">
        <f>$E$4</f>
        <v>very wet</v>
      </c>
      <c r="G13" s="38" t="s">
        <v>624</v>
      </c>
      <c r="H13" s="4" t="str">
        <f>$B$4</f>
        <v>dry</v>
      </c>
      <c r="I13" s="4" t="str">
        <f>$C$4</f>
        <v>medium</v>
      </c>
      <c r="J13" s="4" t="str">
        <f>$D$4</f>
        <v>wet</v>
      </c>
      <c r="K13" s="4" t="str">
        <f>$E$4</f>
        <v>very wet</v>
      </c>
      <c r="M13" s="45" t="s">
        <v>637</v>
      </c>
      <c r="N13" s="22" t="str">
        <f>$B$4</f>
        <v>dry</v>
      </c>
      <c r="O13" s="22" t="str">
        <f>$C$4</f>
        <v>medium</v>
      </c>
      <c r="P13" s="22" t="str">
        <f>$D$4</f>
        <v>wet</v>
      </c>
      <c r="Q13" s="22" t="str">
        <f>$E$4</f>
        <v>very wet</v>
      </c>
    </row>
    <row r="14" spans="1:23" x14ac:dyDescent="0.2">
      <c r="B14" s="4" t="str">
        <f>$B$5</f>
        <v>Cambridge</v>
      </c>
      <c r="C14" s="4" t="str">
        <f>$C$5</f>
        <v>Yeowilton</v>
      </c>
      <c r="D14" s="4" t="str">
        <f>$D$5</f>
        <v>Hillsborough</v>
      </c>
      <c r="E14" s="4" t="str">
        <f>$E$5</f>
        <v>Rosewarne</v>
      </c>
      <c r="H14" s="4" t="str">
        <f>$B$5</f>
        <v>Cambridge</v>
      </c>
      <c r="I14" s="4" t="str">
        <f>$C$5</f>
        <v>Yeowilton</v>
      </c>
      <c r="J14" s="4" t="str">
        <f>$D$5</f>
        <v>Hillsborough</v>
      </c>
      <c r="K14" s="4" t="str">
        <f>$E$5</f>
        <v>Rosewarne</v>
      </c>
      <c r="M14" s="21"/>
      <c r="N14" s="22" t="str">
        <f>$B$5</f>
        <v>Cambridge</v>
      </c>
      <c r="O14" s="22" t="str">
        <f>$C$5</f>
        <v>Yeowilton</v>
      </c>
      <c r="P14" s="22" t="str">
        <f>$D$5</f>
        <v>Hillsborough</v>
      </c>
      <c r="Q14" s="22" t="str">
        <f>$E$5</f>
        <v>Rosewarne</v>
      </c>
      <c r="R14" s="195" t="s">
        <v>1177</v>
      </c>
      <c r="S14" s="195" t="s">
        <v>646</v>
      </c>
      <c r="T14" s="22"/>
      <c r="U14" s="22"/>
      <c r="V14" s="22"/>
      <c r="W14" s="22"/>
    </row>
    <row r="15" spans="1:23" x14ac:dyDescent="0.2">
      <c r="A15" s="20" t="str">
        <f>$A$6</f>
        <v>Denchworth</v>
      </c>
      <c r="B15" s="60">
        <f ca="1">IF(ISERROR(INDIRECT(ADDRESS($F$18,$F$19,,,N6))),30,IF(INDIRECT(ADDRESS($F$18,$F$19,,,N6))="-",30,INDIRECT(ADDRESS($F$18,$F$19,,,N6))))</f>
        <v>30</v>
      </c>
      <c r="C15" s="60">
        <f ca="1">IF(ISERROR(INDIRECT(ADDRESS($F$18,$F$19,,,O6))),30,IF(INDIRECT(ADDRESS($F$18,$F$19,,,O6))="-",30,INDIRECT(ADDRESS($F$18,$F$19,,,O6))))</f>
        <v>30</v>
      </c>
      <c r="D15" s="60">
        <f ca="1">IF(ISERROR(INDIRECT(ADDRESS($F$18,$F$19,,,P6))),30,IF(INDIRECT(ADDRESS($F$18,$F$19,,,P6))="-",30,INDIRECT(ADDRESS($F$18,$F$19,,,P6))))</f>
        <v>30</v>
      </c>
      <c r="E15" s="60">
        <f ca="1">IF(ISERROR(INDIRECT(ADDRESS($F$18,$F$19,,,P6))),30,IF(INDIRECT(ADDRESS($F$18,$F$19,,,P6))="-",30,INDIRECT(ADDRESS($F$18,$F$19,,,P6))))</f>
        <v>30</v>
      </c>
      <c r="G15" s="20" t="str">
        <f>$A$6</f>
        <v>Denchworth</v>
      </c>
      <c r="H15" s="180">
        <f t="shared" ref="H15:K19" ca="1" si="3">IF(ISERROR(B15/no_of_years),"-",B15/no_of_years)</f>
        <v>1</v>
      </c>
      <c r="I15" s="180">
        <f t="shared" ca="1" si="3"/>
        <v>1</v>
      </c>
      <c r="J15" s="180">
        <f t="shared" ca="1" si="3"/>
        <v>1</v>
      </c>
      <c r="K15" s="180">
        <f t="shared" ca="1" si="3"/>
        <v>1</v>
      </c>
      <c r="L15" s="61">
        <f ca="1">SUM(N15:Q19)</f>
        <v>46.800000000000004</v>
      </c>
      <c r="M15" s="46" t="str">
        <f>$A$6</f>
        <v>Denchworth</v>
      </c>
      <c r="N15" s="57">
        <f ca="1">IF(ISERROR(H15*assessment!C22),"-",H15*assessment!C22)</f>
        <v>2.6950000000000003</v>
      </c>
      <c r="O15" s="57">
        <f ca="1">IF(ISERROR(I15*assessment!D22),"-",I15*assessment!D22)</f>
        <v>3.0449999999999999</v>
      </c>
      <c r="P15" s="57">
        <f ca="1">IF(ISERROR(J15*assessment!E22),"-",J15*assessment!E22)</f>
        <v>0.749</v>
      </c>
      <c r="Q15" s="57">
        <f ca="1">IF(ISERROR(K15*assessment!F22),"-",K15*assessment!F22)</f>
        <v>0.51100000000000001</v>
      </c>
      <c r="R15" s="196" t="str">
        <f ca="1">IF(COUNTIF(N15:Q15,"=-")&gt;0,"-",TEXT(SUM(N15:Q15),exc_num_format))</f>
        <v>7.00</v>
      </c>
      <c r="S15" s="197" t="str">
        <f ca="1">IF(COUNTIF(N15:Q19,"=-")&gt;0,"-",TEXT(SUM(N15:Q19),exc_num_format))</f>
        <v>46.80</v>
      </c>
      <c r="T15" s="57"/>
      <c r="U15" s="57"/>
      <c r="V15" s="57"/>
      <c r="W15" s="57"/>
    </row>
    <row r="16" spans="1:23" x14ac:dyDescent="0.2">
      <c r="A16" s="20" t="str">
        <f>$A$7</f>
        <v>Hanslope</v>
      </c>
      <c r="B16" s="60">
        <f t="shared" ref="B16:D18" ca="1" si="4">IF(ISERROR(INDIRECT(ADDRESS($F$18,$F$19,,,N7))),30,IF(INDIRECT(ADDRESS($F$18,$F$19,,,N7))="-",30,INDIRECT(ADDRESS($F$18,$F$19,,,N7))))</f>
        <v>30</v>
      </c>
      <c r="C16" s="60">
        <f t="shared" ca="1" si="4"/>
        <v>30</v>
      </c>
      <c r="D16" s="60">
        <f t="shared" ca="1" si="4"/>
        <v>30</v>
      </c>
      <c r="E16" s="60">
        <f ca="1">IF(ISERROR(INDIRECT(ADDRESS($F$18,$F$19,,,P7))),30,IF(INDIRECT(ADDRESS($F$18,$F$19,,,P7))="-",30,INDIRECT(ADDRESS($F$18,$F$19,,,P7))))</f>
        <v>30</v>
      </c>
      <c r="G16" s="20" t="str">
        <f>$A$7</f>
        <v>Hanslope</v>
      </c>
      <c r="H16" s="180">
        <f t="shared" ca="1" si="3"/>
        <v>1</v>
      </c>
      <c r="I16" s="180">
        <f t="shared" ca="1" si="3"/>
        <v>1</v>
      </c>
      <c r="J16" s="180">
        <f t="shared" ca="1" si="3"/>
        <v>1</v>
      </c>
      <c r="K16" s="180">
        <f t="shared" ca="1" si="3"/>
        <v>1</v>
      </c>
      <c r="M16" s="46" t="str">
        <f>$A$7</f>
        <v>Hanslope</v>
      </c>
      <c r="N16" s="57">
        <f ca="1">IF(ISERROR(H16*assessment!C23),"-",H16*assessment!C23)</f>
        <v>9.0210000000000008</v>
      </c>
      <c r="O16" s="57">
        <f ca="1">IF(ISERROR(I16*assessment!D23),"-",I16*assessment!D23)</f>
        <v>5.58</v>
      </c>
      <c r="P16" s="57">
        <f ca="1">IF(ISERROR(J16*assessment!E23),"-",J16*assessment!E23)</f>
        <v>0.52700000000000002</v>
      </c>
      <c r="Q16" s="57">
        <f ca="1">IF(ISERROR(K16*assessment!F23),"-",K16*assessment!F23)</f>
        <v>0.372</v>
      </c>
      <c r="R16" s="196" t="str">
        <f ca="1">IF(COUNTIF(N16:Q16,"=-")&gt;0,"-",TEXT(SUM(N16:Q16),exc_num_format))</f>
        <v>15.50</v>
      </c>
      <c r="S16" s="198"/>
      <c r="T16" s="57"/>
      <c r="U16" s="57"/>
      <c r="V16" s="57"/>
      <c r="W16" s="57"/>
    </row>
    <row r="17" spans="1:23" x14ac:dyDescent="0.2">
      <c r="A17" s="20" t="str">
        <f>$A$8</f>
        <v>Brockhurst</v>
      </c>
      <c r="B17" s="60">
        <f t="shared" ca="1" si="4"/>
        <v>30</v>
      </c>
      <c r="C17" s="60">
        <f t="shared" ca="1" si="4"/>
        <v>30</v>
      </c>
      <c r="D17" s="60">
        <f t="shared" ca="1" si="4"/>
        <v>30</v>
      </c>
      <c r="E17" s="60">
        <f ca="1">IF(ISERROR(INDIRECT(ADDRESS($F$18,$F$19,,,P8))),30,IF(INDIRECT(ADDRESS($F$18,$F$19,,,P8))="-",30,INDIRECT(ADDRESS($F$18,$F$19,,,P8))))</f>
        <v>30</v>
      </c>
      <c r="F17" s="21" t="str">
        <f ca="1">"'"&amp;MID(D12,FIND("]",D12)+1,LEN(D12)-FIND("]",D12))</f>
        <v>'bro_cam'!$B$37</v>
      </c>
      <c r="G17" s="20" t="str">
        <f>$A$8</f>
        <v>Brockhurst</v>
      </c>
      <c r="H17" s="180">
        <f t="shared" ca="1" si="3"/>
        <v>1</v>
      </c>
      <c r="I17" s="180">
        <f t="shared" ca="1" si="3"/>
        <v>1</v>
      </c>
      <c r="J17" s="180">
        <f t="shared" ca="1" si="3"/>
        <v>1</v>
      </c>
      <c r="K17" s="180">
        <f t="shared" ca="1" si="3"/>
        <v>1</v>
      </c>
      <c r="L17" s="21" t="str">
        <f ca="1">"'"&amp;MID(J12,FIND("]",J12)+1,LEN(J12)-FIND("]",J12))</f>
        <v>'bro_cam'!$B$38</v>
      </c>
      <c r="M17" s="46" t="str">
        <f>$A$8</f>
        <v>Brockhurst</v>
      </c>
      <c r="N17" s="57">
        <f ca="1">IF(ISERROR(H17*assessment!C24),"-",H17*assessment!C24)</f>
        <v>4.7866999999999997</v>
      </c>
      <c r="O17" s="57">
        <f ca="1">IF(ISERROR(I17*assessment!D24),"-",I17*assessment!D24)</f>
        <v>7.6406000000000001</v>
      </c>
      <c r="P17" s="57">
        <f ca="1">IF(ISERROR(J17*assessment!E24),"-",J17*assessment!E24)</f>
        <v>1.7666999999999999</v>
      </c>
      <c r="Q17" s="57">
        <f ca="1">IF(ISERROR(K17*assessment!F24),"-",K17*assessment!F24)</f>
        <v>0.90599999999999992</v>
      </c>
      <c r="R17" s="196" t="str">
        <f ca="1">IF(COUNTIF(N17:Q17,"=-")&gt;0,"-",TEXT(SUM(N17:Q17),exc_num_format))</f>
        <v>15.10</v>
      </c>
      <c r="S17" s="198"/>
      <c r="T17" s="57"/>
      <c r="U17" s="57"/>
      <c r="V17" s="57"/>
      <c r="W17" s="57"/>
    </row>
    <row r="18" spans="1:23" x14ac:dyDescent="0.2">
      <c r="A18" s="20" t="str">
        <f>$A$9</f>
        <v>Clifton</v>
      </c>
      <c r="B18" s="60">
        <f t="shared" ca="1" si="4"/>
        <v>30</v>
      </c>
      <c r="C18" s="60">
        <f t="shared" ca="1" si="4"/>
        <v>30</v>
      </c>
      <c r="D18" s="60">
        <f t="shared" ca="1" si="4"/>
        <v>30</v>
      </c>
      <c r="E18" s="60">
        <f ca="1">IF(ISERROR(INDIRECT(ADDRESS($F$18,$F$19,,,P9))),30,IF(INDIRECT(ADDRESS($F$18,$F$19,,,P9))="-",30,INDIRECT(ADDRESS($F$18,$F$19,,,P9))))</f>
        <v>30</v>
      </c>
      <c r="F18" s="22">
        <f ca="1">ROW(INDIRECT(F17))</f>
        <v>37</v>
      </c>
      <c r="G18" s="20" t="str">
        <f>$A$9</f>
        <v>Clifton</v>
      </c>
      <c r="H18" s="180">
        <f t="shared" ca="1" si="3"/>
        <v>1</v>
      </c>
      <c r="I18" s="180">
        <f t="shared" ca="1" si="3"/>
        <v>1</v>
      </c>
      <c r="J18" s="180">
        <f t="shared" ca="1" si="3"/>
        <v>1</v>
      </c>
      <c r="K18" s="180">
        <f t="shared" ca="1" si="3"/>
        <v>1</v>
      </c>
      <c r="L18" s="22">
        <f ca="1">ROW(INDIRECT(L17))</f>
        <v>38</v>
      </c>
      <c r="M18" s="46" t="str">
        <f>$A$9</f>
        <v>Clifton</v>
      </c>
      <c r="N18" s="57">
        <f ca="1">IF(ISERROR(H18*assessment!C25),"-",H18*assessment!C25)</f>
        <v>1.4811999999999999</v>
      </c>
      <c r="O18" s="57">
        <f ca="1">IF(ISERROR(I18*assessment!D25),"-",I18*assessment!D25)</f>
        <v>5.1795999999999989</v>
      </c>
      <c r="P18" s="57">
        <f ca="1">IF(ISERROR(J18*assessment!E25),"-",J18*assessment!E25)</f>
        <v>1.6099999999999999</v>
      </c>
      <c r="Q18" s="57">
        <f ca="1">IF(ISERROR(K18*assessment!F25),"-",K18*assessment!F25)</f>
        <v>0.92919999999999991</v>
      </c>
      <c r="R18" s="196" t="str">
        <f ca="1">IF(COUNTIF(N18:Q18,"=-")&gt;0,"-",TEXT(SUM(N18:Q18),exc_num_format))</f>
        <v>9.20</v>
      </c>
      <c r="S18" s="198"/>
      <c r="T18" s="57"/>
      <c r="U18" s="57"/>
      <c r="V18" s="57"/>
      <c r="W18" s="57"/>
    </row>
    <row r="19" spans="1:23" x14ac:dyDescent="0.2">
      <c r="A19" s="20" t="str">
        <f>$A$10</f>
        <v>Quorndon</v>
      </c>
      <c r="B19" s="231">
        <v>0</v>
      </c>
      <c r="C19" s="231">
        <v>0</v>
      </c>
      <c r="D19" s="231">
        <v>0</v>
      </c>
      <c r="E19" s="231">
        <v>0</v>
      </c>
      <c r="F19" s="22">
        <f ca="1">COLUMN(INDIRECT(F17))</f>
        <v>2</v>
      </c>
      <c r="G19" s="20" t="str">
        <f>$A$10</f>
        <v>Quorndon</v>
      </c>
      <c r="H19" s="180">
        <f t="shared" si="3"/>
        <v>0</v>
      </c>
      <c r="I19" s="180">
        <f t="shared" si="3"/>
        <v>0</v>
      </c>
      <c r="J19" s="180">
        <f t="shared" si="3"/>
        <v>0</v>
      </c>
      <c r="K19" s="180">
        <f t="shared" si="3"/>
        <v>0</v>
      </c>
      <c r="L19" s="22">
        <f ca="1">COLUMN(INDIRECT(L17))</f>
        <v>2</v>
      </c>
      <c r="M19" s="46" t="str">
        <f>$A$10</f>
        <v>Quorndon</v>
      </c>
      <c r="N19" s="57">
        <f ca="1">IF(ISERROR(H19*assessment!C26),"-",H19*assessment!C26)</f>
        <v>0</v>
      </c>
      <c r="O19" s="57">
        <f ca="1">IF(ISERROR(I19*assessment!D26),"-",I19*assessment!D26)</f>
        <v>0</v>
      </c>
      <c r="P19" s="57">
        <f ca="1">IF(ISERROR(J19*assessment!E26),"-",J19*assessment!E26)</f>
        <v>0</v>
      </c>
      <c r="Q19" s="57">
        <f ca="1">IF(ISERROR(K19*assessment!F26),"-",K19*assessment!F26)</f>
        <v>0</v>
      </c>
      <c r="R19" s="196" t="str">
        <f ca="1">IF(COUNTIF(N19:Q19,"=-")&gt;0,"-",TEXT(SUM(N19:Q19),exc_num_format))</f>
        <v>0.00</v>
      </c>
      <c r="S19" s="198"/>
      <c r="T19" s="57"/>
      <c r="U19" s="57"/>
      <c r="V19" s="57"/>
      <c r="W19" s="57"/>
    </row>
    <row r="20" spans="1:23" x14ac:dyDescent="0.2">
      <c r="A20" s="232" t="s">
        <v>1396</v>
      </c>
      <c r="C20" s="21"/>
    </row>
    <row r="21" spans="1:23" hidden="1" outlineLevel="1" x14ac:dyDescent="0.2">
      <c r="C21" s="21"/>
      <c r="M21" s="21" t="s">
        <v>1172</v>
      </c>
      <c r="N21" s="21" t="str">
        <f>CONCATENATE(N$6,$M21,Delimiter,N$7,$M21,Delimiter,N$8,$M21,Delimiter,N$9,$M21,Delimiter,N$10,$M21,Delimiter)</f>
        <v>den_cam_wExcPEC@han_cam_wExcPEC@bro_cam_wExcPEC@cli_cam_wExcPEC@quo_cam_wExcPEC@</v>
      </c>
      <c r="O21" s="21" t="str">
        <f>CONCATENATE(O$6,$M21,Delimiter,O$7,$M21,Delimiter,O$8,$M21,Delimiter,O$9,$M21,Delimiter,O$10,$M21,Delimiter)</f>
        <v>den_yeo_wExcPEC@han_yeo_wExcPEC@bro_yeo_wExcPEC@cli_yeo_wExcPEC@quo_yeo_wExcPEC@</v>
      </c>
      <c r="P21" s="21" t="str">
        <f>CONCATENATE(P$6,$M21,Delimiter,P$7,$M21,Delimiter,P$8,$M21,Delimiter,P$9,$M21,Delimiter,P$10,$M21,Delimiter)</f>
        <v>den_hil_wExcPEC@han_hil_wExcPEC@bro_hil_wExcPEC@cli_hil_wExcPEC@quo_hil_wExcPEC@</v>
      </c>
      <c r="Q21" s="21" t="str">
        <f>CONCATENATE(Q$6,$M21,Delimiter,Q$7,$M21,Delimiter,Q$8,$M21,Delimiter,Q$9,$M21,Delimiter,Q$10,$M21,Delimiter)</f>
        <v>den_ros_wExcPEC@han_ros_wExcPEC@bro_ros_wExcPEC@cli_ros_wExcPEC@quo_ros_wExcPEC@</v>
      </c>
      <c r="R21" s="21" t="str">
        <f>CONCATENATE("den_Pexc_tot",Delimiter,"han_Pexc_tot",Delimiter,"bro_Pexc_tot",Delimiter,"cli_Pexc_tot",Delimiter,"quo_Pexc_tot",Delimiter,"tot_Pexc_tot",Delimiter)</f>
        <v>den_Pexc_tot@han_Pexc_tot@bro_Pexc_tot@cli_Pexc_tot@quo_Pexc_tot@tot_Pexc_tot@</v>
      </c>
    </row>
    <row r="22" spans="1:23" hidden="1" outlineLevel="1" x14ac:dyDescent="0.2">
      <c r="C22" s="21"/>
      <c r="N22" s="62" t="str">
        <f ca="1">CONCATENATE(TEXT(N15,exc_num_format),Delimiter,TEXT(N16,exc_num_format),Delimiter,TEXT(N17,exc_num_format),Delimiter,TEXT(N18,exc_num_format),Delimiter,TEXT(N19,exc_num_format),Delimiter)</f>
        <v>2.70@9.02@4.79@1.48@0.00@</v>
      </c>
      <c r="O22" s="62" t="str">
        <f ca="1">CONCATENATE(TEXT(O15,exc_num_format),Delimiter,TEXT(O16,exc_num_format),Delimiter,TEXT(O17,exc_num_format),Delimiter,TEXT(O18,exc_num_format),Delimiter,TEXT(O19,exc_num_format),Delimiter)</f>
        <v>3.05@5.58@7.64@5.18@0.00@</v>
      </c>
      <c r="P22" s="62" t="str">
        <f ca="1">CONCATENATE(TEXT(P15,exc_num_format),Delimiter,TEXT(P16,exc_num_format),Delimiter,TEXT(P17,exc_num_format),Delimiter,TEXT(P18,exc_num_format),Delimiter,TEXT(P19,exc_num_format),Delimiter)</f>
        <v>0.75@0.53@1.77@1.61@0.00@</v>
      </c>
      <c r="Q22" s="62" t="str">
        <f ca="1">CONCATENATE(TEXT(Q15,exc_num_format),Delimiter,TEXT(Q16,exc_num_format),Delimiter,TEXT(Q17,exc_num_format),Delimiter,TEXT(Q18,exc_num_format),Delimiter,TEXT(Q19,exc_num_format),Delimiter)</f>
        <v>0.51@0.37@0.91@0.93@0.00@</v>
      </c>
      <c r="R22" s="21" t="str">
        <f ca="1">CONCATENATE(R15,Delimiter,R16,Delimiter,R17,Delimiter,R18,Delimiter,R19,Delimiter,S15,Delimiter)</f>
        <v>7.00@15.50@15.10@9.20@0.00@46.80@</v>
      </c>
    </row>
    <row r="23" spans="1:23" hidden="1" outlineLevel="1" x14ac:dyDescent="0.2">
      <c r="C23" s="21"/>
    </row>
    <row r="24" spans="1:23" collapsed="1" x14ac:dyDescent="0.2">
      <c r="A24" s="24" t="s">
        <v>625</v>
      </c>
      <c r="B24" s="21"/>
      <c r="C24" s="21"/>
      <c r="D24" s="21" t="str">
        <f ca="1">CELL("address",bro_cam!$C$37)</f>
        <v>'[_draintool-CRD2018-v0.3.xlsm]bro_cam'!$C$37</v>
      </c>
      <c r="E24" s="21"/>
      <c r="F24" s="21"/>
      <c r="G24" s="21"/>
      <c r="H24" s="21"/>
      <c r="I24" s="21"/>
      <c r="J24" s="21" t="str">
        <f ca="1">CELL("address",bro_cam!$C$38)</f>
        <v>'[_draintool-CRD2018-v0.3.xlsm]bro_cam'!$C$38</v>
      </c>
      <c r="K24" s="21"/>
    </row>
    <row r="25" spans="1:23" x14ac:dyDescent="0.2">
      <c r="A25" s="45" t="s">
        <v>623</v>
      </c>
      <c r="B25" s="22" t="str">
        <f>$B$4</f>
        <v>dry</v>
      </c>
      <c r="C25" s="22" t="str">
        <f>$C$4</f>
        <v>medium</v>
      </c>
      <c r="D25" s="22" t="str">
        <f>$D$4</f>
        <v>wet</v>
      </c>
      <c r="E25" s="22" t="str">
        <f>$E$4</f>
        <v>very wet</v>
      </c>
      <c r="F25" s="21"/>
      <c r="G25" s="45" t="s">
        <v>624</v>
      </c>
      <c r="H25" s="22" t="str">
        <f>$B$4</f>
        <v>dry</v>
      </c>
      <c r="I25" s="22" t="str">
        <f>$C$4</f>
        <v>medium</v>
      </c>
      <c r="J25" s="22" t="str">
        <f>$D$4</f>
        <v>wet</v>
      </c>
      <c r="K25" s="22" t="str">
        <f>$E$4</f>
        <v>very wet</v>
      </c>
      <c r="M25" s="45" t="s">
        <v>637</v>
      </c>
      <c r="N25" s="22" t="str">
        <f>$B$4</f>
        <v>dry</v>
      </c>
      <c r="O25" s="22" t="str">
        <f>$C$4</f>
        <v>medium</v>
      </c>
      <c r="P25" s="22" t="str">
        <f>$D$4</f>
        <v>wet</v>
      </c>
      <c r="Q25" s="22" t="str">
        <f>$E$4</f>
        <v>very wet</v>
      </c>
    </row>
    <row r="26" spans="1:23" x14ac:dyDescent="0.2">
      <c r="A26" s="21"/>
      <c r="B26" s="22" t="str">
        <f>$B$5</f>
        <v>Cambridge</v>
      </c>
      <c r="C26" s="22" t="str">
        <f>$C$5</f>
        <v>Yeowilton</v>
      </c>
      <c r="D26" s="22" t="str">
        <f>$D$5</f>
        <v>Hillsborough</v>
      </c>
      <c r="E26" s="22" t="str">
        <f>$E$5</f>
        <v>Rosewarne</v>
      </c>
      <c r="F26" s="21"/>
      <c r="G26" s="21"/>
      <c r="H26" s="22" t="str">
        <f>$B$5</f>
        <v>Cambridge</v>
      </c>
      <c r="I26" s="22" t="str">
        <f>$C$5</f>
        <v>Yeowilton</v>
      </c>
      <c r="J26" s="22" t="str">
        <f>$D$5</f>
        <v>Hillsborough</v>
      </c>
      <c r="K26" s="22" t="str">
        <f>$E$5</f>
        <v>Rosewarne</v>
      </c>
      <c r="M26" s="21"/>
      <c r="N26" s="22" t="str">
        <f>$B$5</f>
        <v>Cambridge</v>
      </c>
      <c r="O26" s="22" t="str">
        <f>$C$5</f>
        <v>Yeowilton</v>
      </c>
      <c r="P26" s="22" t="str">
        <f>$D$5</f>
        <v>Hillsborough</v>
      </c>
      <c r="Q26" s="22" t="str">
        <f>$E$5</f>
        <v>Rosewarne</v>
      </c>
      <c r="R26" s="195" t="s">
        <v>1177</v>
      </c>
      <c r="S26" s="195" t="s">
        <v>646</v>
      </c>
    </row>
    <row r="27" spans="1:23" x14ac:dyDescent="0.2">
      <c r="A27" s="46" t="str">
        <f>$A$6</f>
        <v>Denchworth</v>
      </c>
      <c r="B27" s="177" t="str">
        <f t="shared" ref="B27:E31" ca="1" si="5">IF(ISERROR(INDIRECT(ADDRESS($F$30,$F$31,,,N6))),"-",INDIRECT(ADDRESS($F$30,$F$31,,,N6)))</f>
        <v>-</v>
      </c>
      <c r="C27" s="177" t="str">
        <f t="shared" ca="1" si="5"/>
        <v>-</v>
      </c>
      <c r="D27" s="177" t="str">
        <f t="shared" ca="1" si="5"/>
        <v>-</v>
      </c>
      <c r="E27" s="177" t="str">
        <f t="shared" ca="1" si="5"/>
        <v>-</v>
      </c>
      <c r="F27" s="21"/>
      <c r="G27" s="46" t="str">
        <f>$A$6</f>
        <v>Denchworth</v>
      </c>
      <c r="H27" s="181" t="str">
        <f t="shared" ref="H27:K31" ca="1" si="6">IF(ISERROR(B27/no_of_years),"-",B27/no_of_years)</f>
        <v>-</v>
      </c>
      <c r="I27" s="181" t="str">
        <f t="shared" ca="1" si="6"/>
        <v>-</v>
      </c>
      <c r="J27" s="181" t="str">
        <f t="shared" ca="1" si="6"/>
        <v>-</v>
      </c>
      <c r="K27" s="181" t="str">
        <f t="shared" ca="1" si="6"/>
        <v>-</v>
      </c>
      <c r="L27" s="61">
        <f ca="1">SUM(N27:Q31)</f>
        <v>0</v>
      </c>
      <c r="M27" s="46" t="str">
        <f>$A$6</f>
        <v>Denchworth</v>
      </c>
      <c r="N27" s="57" t="str">
        <f ca="1">IF(ISERROR(H27*assessment!C22),"-",H27*assessment!C22)</f>
        <v>-</v>
      </c>
      <c r="O27" s="57" t="str">
        <f ca="1">IF(ISERROR(I27*assessment!D22),"-",I27*assessment!D22)</f>
        <v>-</v>
      </c>
      <c r="P27" s="57" t="str">
        <f ca="1">IF(ISERROR(J27*assessment!E22),"-",J27*assessment!E22)</f>
        <v>-</v>
      </c>
      <c r="Q27" s="57" t="str">
        <f ca="1">IF(ISERROR(K27*assessment!F22),"-",K27*assessment!F22)</f>
        <v>-</v>
      </c>
      <c r="R27" s="196" t="str">
        <f ca="1">IF(COUNTIF(N27:Q27,"=-")&gt;0,"-",TEXT(SUM(N27:Q27),exc_num_format))</f>
        <v>-</v>
      </c>
      <c r="S27" s="197" t="str">
        <f ca="1">IF(COUNTIF(N27:Q31,"=-")&gt;0,"-",TEXT(SUM(N27:Q31),exc_num_format))</f>
        <v>-</v>
      </c>
    </row>
    <row r="28" spans="1:23" x14ac:dyDescent="0.2">
      <c r="A28" s="46" t="str">
        <f>$A$7</f>
        <v>Hanslope</v>
      </c>
      <c r="B28" s="177" t="str">
        <f t="shared" ca="1" si="5"/>
        <v>-</v>
      </c>
      <c r="C28" s="177" t="str">
        <f t="shared" ca="1" si="5"/>
        <v>-</v>
      </c>
      <c r="D28" s="177" t="str">
        <f t="shared" ca="1" si="5"/>
        <v>-</v>
      </c>
      <c r="E28" s="177" t="str">
        <f t="shared" ca="1" si="5"/>
        <v>-</v>
      </c>
      <c r="F28" s="21"/>
      <c r="G28" s="46" t="str">
        <f>$A$7</f>
        <v>Hanslope</v>
      </c>
      <c r="H28" s="181" t="str">
        <f t="shared" ca="1" si="6"/>
        <v>-</v>
      </c>
      <c r="I28" s="181" t="str">
        <f t="shared" ca="1" si="6"/>
        <v>-</v>
      </c>
      <c r="J28" s="181" t="str">
        <f t="shared" ca="1" si="6"/>
        <v>-</v>
      </c>
      <c r="K28" s="181" t="str">
        <f t="shared" ca="1" si="6"/>
        <v>-</v>
      </c>
      <c r="M28" s="46" t="str">
        <f>$A$7</f>
        <v>Hanslope</v>
      </c>
      <c r="N28" s="57" t="str">
        <f ca="1">IF(ISERROR(H28*assessment!C23),"-",H28*assessment!C23)</f>
        <v>-</v>
      </c>
      <c r="O28" s="57" t="str">
        <f ca="1">IF(ISERROR(I28*assessment!D23),"-",I28*assessment!D23)</f>
        <v>-</v>
      </c>
      <c r="P28" s="57" t="str">
        <f ca="1">IF(ISERROR(J28*assessment!E23),"-",J28*assessment!E23)</f>
        <v>-</v>
      </c>
      <c r="Q28" s="57" t="str">
        <f ca="1">IF(ISERROR(K28*assessment!F23),"-",K28*assessment!F23)</f>
        <v>-</v>
      </c>
      <c r="R28" s="196" t="str">
        <f ca="1">IF(COUNTIF(N28:Q28,"=-")&gt;0,"-",TEXT(SUM(N28:Q28),exc_num_format))</f>
        <v>-</v>
      </c>
      <c r="S28" s="198"/>
    </row>
    <row r="29" spans="1:23" x14ac:dyDescent="0.2">
      <c r="A29" s="46" t="str">
        <f>$A$8</f>
        <v>Brockhurst</v>
      </c>
      <c r="B29" s="177" t="str">
        <f t="shared" ca="1" si="5"/>
        <v>-</v>
      </c>
      <c r="C29" s="177" t="str">
        <f t="shared" ca="1" si="5"/>
        <v>-</v>
      </c>
      <c r="D29" s="177" t="str">
        <f t="shared" ca="1" si="5"/>
        <v>-</v>
      </c>
      <c r="E29" s="177" t="str">
        <f t="shared" ca="1" si="5"/>
        <v>-</v>
      </c>
      <c r="F29" s="21" t="str">
        <f ca="1">"'"&amp;MID(D24,FIND("]",D24)+1,LEN(D24)-FIND("]",D24))</f>
        <v>'bro_cam'!$C$37</v>
      </c>
      <c r="G29" s="46" t="str">
        <f>$A$8</f>
        <v>Brockhurst</v>
      </c>
      <c r="H29" s="181" t="str">
        <f t="shared" ca="1" si="6"/>
        <v>-</v>
      </c>
      <c r="I29" s="181" t="str">
        <f t="shared" ca="1" si="6"/>
        <v>-</v>
      </c>
      <c r="J29" s="181" t="str">
        <f t="shared" ca="1" si="6"/>
        <v>-</v>
      </c>
      <c r="K29" s="181" t="str">
        <f t="shared" ca="1" si="6"/>
        <v>-</v>
      </c>
      <c r="L29" s="21" t="str">
        <f ca="1">"'"&amp;MID(J24,FIND("]",J24)+1,LEN(J24)-FIND("]",J24))</f>
        <v>'bro_cam'!$C$38</v>
      </c>
      <c r="M29" s="46" t="str">
        <f>$A$8</f>
        <v>Brockhurst</v>
      </c>
      <c r="N29" s="57" t="str">
        <f ca="1">IF(ISERROR(H29*assessment!C24),"-",H29*assessment!C24)</f>
        <v>-</v>
      </c>
      <c r="O29" s="57" t="str">
        <f ca="1">IF(ISERROR(I29*assessment!D24),"-",I29*assessment!D24)</f>
        <v>-</v>
      </c>
      <c r="P29" s="57" t="str">
        <f ca="1">IF(ISERROR(J29*assessment!E24),"-",J29*assessment!E24)</f>
        <v>-</v>
      </c>
      <c r="Q29" s="57" t="str">
        <f ca="1">IF(ISERROR(K29*assessment!F24),"-",K29*assessment!F24)</f>
        <v>-</v>
      </c>
      <c r="R29" s="196" t="str">
        <f ca="1">IF(COUNTIF(N29:Q29,"=-")&gt;0,"-",TEXT(SUM(N29:Q29),exc_num_format))</f>
        <v>-</v>
      </c>
      <c r="S29" s="198"/>
    </row>
    <row r="30" spans="1:23" x14ac:dyDescent="0.2">
      <c r="A30" s="46" t="str">
        <f>$A$9</f>
        <v>Clifton</v>
      </c>
      <c r="B30" s="177" t="str">
        <f t="shared" ca="1" si="5"/>
        <v>-</v>
      </c>
      <c r="C30" s="177" t="str">
        <f t="shared" ca="1" si="5"/>
        <v>-</v>
      </c>
      <c r="D30" s="177" t="str">
        <f t="shared" ca="1" si="5"/>
        <v>-</v>
      </c>
      <c r="E30" s="177" t="str">
        <f t="shared" ca="1" si="5"/>
        <v>-</v>
      </c>
      <c r="F30" s="22">
        <f ca="1">ROW(INDIRECT(F29))</f>
        <v>37</v>
      </c>
      <c r="G30" s="46" t="str">
        <f>$A$9</f>
        <v>Clifton</v>
      </c>
      <c r="H30" s="181" t="str">
        <f t="shared" ca="1" si="6"/>
        <v>-</v>
      </c>
      <c r="I30" s="181" t="str">
        <f t="shared" ca="1" si="6"/>
        <v>-</v>
      </c>
      <c r="J30" s="181" t="str">
        <f t="shared" ca="1" si="6"/>
        <v>-</v>
      </c>
      <c r="K30" s="181" t="str">
        <f t="shared" ca="1" si="6"/>
        <v>-</v>
      </c>
      <c r="L30" s="22">
        <f ca="1">ROW(INDIRECT(L29))</f>
        <v>38</v>
      </c>
      <c r="M30" s="46" t="str">
        <f>$A$9</f>
        <v>Clifton</v>
      </c>
      <c r="N30" s="57" t="str">
        <f ca="1">IF(ISERROR(H30*assessment!C25),"-",H30*assessment!C25)</f>
        <v>-</v>
      </c>
      <c r="O30" s="57" t="str">
        <f ca="1">IF(ISERROR(I30*assessment!D25),"-",I30*assessment!D25)</f>
        <v>-</v>
      </c>
      <c r="P30" s="57" t="str">
        <f ca="1">IF(ISERROR(J30*assessment!E25),"-",J30*assessment!E25)</f>
        <v>-</v>
      </c>
      <c r="Q30" s="57" t="str">
        <f ca="1">IF(ISERROR(K30*assessment!F25),"-",K30*assessment!F25)</f>
        <v>-</v>
      </c>
      <c r="R30" s="196" t="str">
        <f ca="1">IF(COUNTIF(N30:Q30,"=-")&gt;0,"-",TEXT(SUM(N30:Q30),exc_num_format))</f>
        <v>-</v>
      </c>
      <c r="S30" s="198"/>
    </row>
    <row r="31" spans="1:23" x14ac:dyDescent="0.2">
      <c r="A31" s="46" t="str">
        <f>$A$10</f>
        <v>Quorndon</v>
      </c>
      <c r="B31" s="177" t="str">
        <f t="shared" ca="1" si="5"/>
        <v>-</v>
      </c>
      <c r="C31" s="177" t="str">
        <f t="shared" ca="1" si="5"/>
        <v>-</v>
      </c>
      <c r="D31" s="177" t="str">
        <f t="shared" ca="1" si="5"/>
        <v>-</v>
      </c>
      <c r="E31" s="177" t="str">
        <f t="shared" ca="1" si="5"/>
        <v>-</v>
      </c>
      <c r="F31" s="22">
        <f ca="1">COLUMN(INDIRECT(F29))</f>
        <v>3</v>
      </c>
      <c r="G31" s="46" t="str">
        <f>$A$10</f>
        <v>Quorndon</v>
      </c>
      <c r="H31" s="181" t="str">
        <f t="shared" ca="1" si="6"/>
        <v>-</v>
      </c>
      <c r="I31" s="181" t="str">
        <f t="shared" ca="1" si="6"/>
        <v>-</v>
      </c>
      <c r="J31" s="181" t="str">
        <f t="shared" ca="1" si="6"/>
        <v>-</v>
      </c>
      <c r="K31" s="181" t="str">
        <f t="shared" ca="1" si="6"/>
        <v>-</v>
      </c>
      <c r="L31" s="22">
        <f ca="1">COLUMN(INDIRECT(L29))</f>
        <v>3</v>
      </c>
      <c r="M31" s="46" t="str">
        <f>$A$10</f>
        <v>Quorndon</v>
      </c>
      <c r="N31" s="57" t="str">
        <f ca="1">IF(ISERROR(H31*assessment!C26),"-",H31*assessment!C26)</f>
        <v>-</v>
      </c>
      <c r="O31" s="57" t="str">
        <f ca="1">IF(ISERROR(I31*assessment!D26),"-",I31*assessment!D26)</f>
        <v>-</v>
      </c>
      <c r="P31" s="57" t="str">
        <f ca="1">IF(ISERROR(J31*assessment!E26),"-",J31*assessment!E26)</f>
        <v>-</v>
      </c>
      <c r="Q31" s="57" t="str">
        <f ca="1">IF(ISERROR(K31*assessment!F26),"-",K31*assessment!F26)</f>
        <v>-</v>
      </c>
      <c r="R31" s="196" t="str">
        <f ca="1">IF(COUNTIF(N31:Q31,"=-")&gt;0,"-",TEXT(SUM(N31:Q31),exc_num_format))</f>
        <v>-</v>
      </c>
      <c r="S31" s="198"/>
    </row>
    <row r="33" spans="1:22" hidden="1" outlineLevel="1" x14ac:dyDescent="0.2">
      <c r="M33" s="21" t="s">
        <v>1173</v>
      </c>
      <c r="N33" s="21" t="str">
        <f>CONCATENATE(N$6,$M33,Delimiter,N$7,$M33,Delimiter,N$8,$M33,Delimiter,N$9,$M33,Delimiter,N$10,$M33,Delimiter)</f>
        <v>den_cam_wExcTWA@han_cam_wExcTWA@bro_cam_wExcTWA@cli_cam_wExcTWA@quo_cam_wExcTWA@</v>
      </c>
      <c r="O33" s="21" t="str">
        <f>CONCATENATE(O$6,$M33,Delimiter,O$7,$M33,Delimiter,O$8,$M33,Delimiter,O$9,$M33,Delimiter,O$10,$M33,Delimiter)</f>
        <v>den_yeo_wExcTWA@han_yeo_wExcTWA@bro_yeo_wExcTWA@cli_yeo_wExcTWA@quo_yeo_wExcTWA@</v>
      </c>
      <c r="P33" s="21" t="str">
        <f>CONCATENATE(P$6,$M33,Delimiter,P$7,$M33,Delimiter,P$8,$M33,Delimiter,P$9,$M33,Delimiter,P$10,$M33,Delimiter)</f>
        <v>den_hil_wExcTWA@han_hil_wExcTWA@bro_hil_wExcTWA@cli_hil_wExcTWA@quo_hil_wExcTWA@</v>
      </c>
      <c r="Q33" s="21" t="str">
        <f>CONCATENATE(Q$6,$M33,Delimiter,Q$7,$M33,Delimiter,Q$8,$M33,Delimiter,Q$9,$M33,Delimiter,Q$10,$M33,Delimiter)</f>
        <v>den_ros_wExcTWA@han_ros_wExcTWA@bro_ros_wExcTWA@cli_ros_wExcTWA@quo_ros_wExcTWA@</v>
      </c>
      <c r="R33" s="21" t="str">
        <f>CONCATENATE("den_Texc_tot",Delimiter,"han_Texc_tot",Delimiter,"bro_Texc_tot",Delimiter,"cli_Texc_tot",Delimiter,"quo_Texc_tot",Delimiter,"tot_Texc_tot",Delimiter)</f>
        <v>den_Texc_tot@han_Texc_tot@bro_Texc_tot@cli_Texc_tot@quo_Texc_tot@tot_Texc_tot@</v>
      </c>
    </row>
    <row r="34" spans="1:22" hidden="1" outlineLevel="1" x14ac:dyDescent="0.2">
      <c r="N34" s="62" t="str">
        <f ca="1">CONCATENATE(TEXT(N27,exc_num_format),Delimiter,TEXT(N28,exc_num_format),Delimiter,TEXT(N29,exc_num_format),Delimiter,TEXT(N30,exc_num_format),Delimiter,TEXT(N31,exc_num_format),Delimiter)</f>
        <v>-@-@-@-@-@</v>
      </c>
      <c r="O34" s="62" t="str">
        <f ca="1">CONCATENATE(TEXT(O27,exc_num_format),Delimiter,TEXT(O28,exc_num_format),Delimiter,TEXT(O29,exc_num_format),Delimiter,TEXT(O30,exc_num_format),Delimiter,TEXT(O31,exc_num_format),Delimiter)</f>
        <v>-@-@-@-@-@</v>
      </c>
      <c r="P34" s="62" t="str">
        <f ca="1">CONCATENATE(TEXT(P27,exc_num_format),Delimiter,TEXT(P28,exc_num_format),Delimiter,TEXT(P29,exc_num_format),Delimiter,TEXT(P30,exc_num_format),Delimiter,TEXT(P31,exc_num_format),Delimiter)</f>
        <v>-@-@-@-@-@</v>
      </c>
      <c r="Q34" s="62" t="str">
        <f ca="1">CONCATENATE(TEXT(Q27,exc_num_format),Delimiter,TEXT(Q28,exc_num_format),Delimiter,TEXT(Q29,exc_num_format),Delimiter,TEXT(Q30,exc_num_format),Delimiter,TEXT(Q31,exc_num_format),Delimiter)</f>
        <v>-@-@-@-@-@</v>
      </c>
      <c r="R34" s="21" t="str">
        <f ca="1">CONCATENATE(R27,Delimiter,R28,Delimiter,R29,Delimiter,R30,Delimiter,R31,Delimiter,S27,Delimiter)</f>
        <v>-@-@-@-@-@-@</v>
      </c>
    </row>
    <row r="35" spans="1:22" hidden="1" outlineLevel="1" x14ac:dyDescent="0.2"/>
    <row r="36" spans="1:22" collapsed="1" x14ac:dyDescent="0.2">
      <c r="A36" s="23" t="s">
        <v>628</v>
      </c>
      <c r="D36" s="21" t="str">
        <f ca="1">CELL("address",bro_cam!$C$45)</f>
        <v>'[_draintool-CRD2018-v0.3.xlsm]bro_cam'!$C$45</v>
      </c>
      <c r="G36" s="23" t="s">
        <v>629</v>
      </c>
      <c r="J36" s="21" t="str">
        <f ca="1">CELL("address",bro_cam!$C$46)</f>
        <v>'[_draintool-CRD2018-v0.3.xlsm]bro_cam'!$C$46</v>
      </c>
    </row>
    <row r="37" spans="1:22" x14ac:dyDescent="0.2">
      <c r="A37" s="38" t="s">
        <v>463</v>
      </c>
      <c r="B37" s="4" t="str">
        <f>$B$4</f>
        <v>dry</v>
      </c>
      <c r="C37" s="4" t="str">
        <f>$C$4</f>
        <v>medium</v>
      </c>
      <c r="D37" s="4" t="str">
        <f>$D$4</f>
        <v>wet</v>
      </c>
      <c r="E37" s="4" t="str">
        <f>$E$4</f>
        <v>very wet</v>
      </c>
      <c r="G37" s="38" t="s">
        <v>463</v>
      </c>
      <c r="H37" s="4" t="str">
        <f>$B$4</f>
        <v>dry</v>
      </c>
      <c r="I37" s="4" t="str">
        <f>$C$4</f>
        <v>medium</v>
      </c>
      <c r="J37" s="4" t="str">
        <f>$D$4</f>
        <v>wet</v>
      </c>
      <c r="K37" s="4" t="str">
        <f>$E$4</f>
        <v>very wet</v>
      </c>
    </row>
    <row r="38" spans="1:22" x14ac:dyDescent="0.2">
      <c r="B38" s="4" t="str">
        <f>$B$5</f>
        <v>Cambridge</v>
      </c>
      <c r="C38" s="4" t="str">
        <f>$C$5</f>
        <v>Yeowilton</v>
      </c>
      <c r="D38" s="4" t="str">
        <f>$D$5</f>
        <v>Hillsborough</v>
      </c>
      <c r="E38" s="4" t="str">
        <f>$E$5</f>
        <v>Rosewarne</v>
      </c>
      <c r="H38" s="4" t="str">
        <f>$B$5</f>
        <v>Cambridge</v>
      </c>
      <c r="I38" s="4" t="str">
        <f>$C$5</f>
        <v>Yeowilton</v>
      </c>
      <c r="J38" s="4" t="str">
        <f>$D$5</f>
        <v>Hillsborough</v>
      </c>
      <c r="K38" s="4" t="str">
        <f>$E$5</f>
        <v>Rosewarne</v>
      </c>
      <c r="M38" s="22" t="s">
        <v>467</v>
      </c>
      <c r="R38" s="22" t="s">
        <v>468</v>
      </c>
    </row>
    <row r="39" spans="1:22" x14ac:dyDescent="0.2">
      <c r="A39" s="20" t="str">
        <f>$A$6</f>
        <v>Denchworth</v>
      </c>
      <c r="B39" s="60" t="str">
        <f t="shared" ref="B39:E43" ca="1" si="7">IF(ISERROR(INDIRECT(ADDRESS($F$42,$F$43,,,N6))),"-",INDIRECT(ADDRESS($F$42,$F$43,,,N6)))</f>
        <v>-</v>
      </c>
      <c r="C39" s="60" t="str">
        <f t="shared" ca="1" si="7"/>
        <v>-</v>
      </c>
      <c r="D39" s="60" t="str">
        <f t="shared" ca="1" si="7"/>
        <v>-</v>
      </c>
      <c r="E39" s="60" t="str">
        <f t="shared" ca="1" si="7"/>
        <v>-</v>
      </c>
      <c r="G39" s="20" t="str">
        <f>$A$6</f>
        <v>Denchworth</v>
      </c>
      <c r="H39" s="60" t="str">
        <f t="shared" ref="H39:K43" ca="1" si="8">IF(ISERROR(INDIRECT(ADDRESS($L$42,$L$43,,,N6))),"-",INDIRECT(ADDRESS($L$42,$L$43,,,N6)))</f>
        <v>-</v>
      </c>
      <c r="I39" s="60" t="str">
        <f t="shared" ca="1" si="8"/>
        <v>-</v>
      </c>
      <c r="J39" s="60" t="str">
        <f t="shared" ca="1" si="8"/>
        <v>-</v>
      </c>
      <c r="K39" s="60" t="str">
        <f t="shared" ca="1" si="8"/>
        <v>-</v>
      </c>
      <c r="M39" s="21">
        <f ca="1">SUM(N39:Q43)</f>
        <v>20</v>
      </c>
      <c r="N39" s="21">
        <f ca="1">IF(B39=$B$39,1,0)</f>
        <v>1</v>
      </c>
      <c r="O39" s="21">
        <f ca="1">IF(C39=$C$39,1,0)</f>
        <v>1</v>
      </c>
      <c r="P39" s="21">
        <f ca="1">IF(D39=$D$39,1,0)</f>
        <v>1</v>
      </c>
      <c r="Q39" s="21">
        <f ca="1">IF(E39=$E$39,1,0)</f>
        <v>1</v>
      </c>
      <c r="R39" s="21">
        <f ca="1">SUM(S39:V43)</f>
        <v>20</v>
      </c>
      <c r="S39" s="21">
        <f t="shared" ref="S39:V43" ca="1" si="9">IF(H39=$H$39,1,0)</f>
        <v>1</v>
      </c>
      <c r="T39" s="21">
        <f t="shared" ca="1" si="9"/>
        <v>1</v>
      </c>
      <c r="U39" s="21">
        <f t="shared" ca="1" si="9"/>
        <v>1</v>
      </c>
      <c r="V39" s="21">
        <f t="shared" ca="1" si="9"/>
        <v>1</v>
      </c>
    </row>
    <row r="40" spans="1:22" x14ac:dyDescent="0.2">
      <c r="A40" s="20" t="str">
        <f>$A$7</f>
        <v>Hanslope</v>
      </c>
      <c r="B40" s="60" t="str">
        <f t="shared" ca="1" si="7"/>
        <v>-</v>
      </c>
      <c r="C40" s="60" t="str">
        <f t="shared" ca="1" si="7"/>
        <v>-</v>
      </c>
      <c r="D40" s="60" t="str">
        <f t="shared" ca="1" si="7"/>
        <v>-</v>
      </c>
      <c r="E40" s="60" t="str">
        <f t="shared" ca="1" si="7"/>
        <v>-</v>
      </c>
      <c r="G40" s="20" t="str">
        <f>$A$7</f>
        <v>Hanslope</v>
      </c>
      <c r="H40" s="60" t="str">
        <f t="shared" ca="1" si="8"/>
        <v>-</v>
      </c>
      <c r="I40" s="60" t="str">
        <f t="shared" ca="1" si="8"/>
        <v>-</v>
      </c>
      <c r="J40" s="60" t="str">
        <f t="shared" ca="1" si="8"/>
        <v>-</v>
      </c>
      <c r="K40" s="60" t="str">
        <f t="shared" ca="1" si="8"/>
        <v>-</v>
      </c>
      <c r="M40" s="21"/>
      <c r="N40" s="21">
        <f ca="1">IF(B40=$B$39,1,0)</f>
        <v>1</v>
      </c>
      <c r="O40" s="21">
        <f ca="1">IF(C40=$C$39,1,0)</f>
        <v>1</v>
      </c>
      <c r="P40" s="21">
        <f ca="1">IF(D40=$D$39,1,0)</f>
        <v>1</v>
      </c>
      <c r="Q40" s="21">
        <f ca="1">IF(E40=$E$39,1,0)</f>
        <v>1</v>
      </c>
      <c r="S40" s="21">
        <f t="shared" ca="1" si="9"/>
        <v>1</v>
      </c>
      <c r="T40" s="21">
        <f t="shared" ca="1" si="9"/>
        <v>1</v>
      </c>
      <c r="U40" s="21">
        <f t="shared" ca="1" si="9"/>
        <v>1</v>
      </c>
      <c r="V40" s="21">
        <f t="shared" ca="1" si="9"/>
        <v>1</v>
      </c>
    </row>
    <row r="41" spans="1:22" x14ac:dyDescent="0.2">
      <c r="A41" s="20" t="str">
        <f>$A$8</f>
        <v>Brockhurst</v>
      </c>
      <c r="B41" s="60" t="str">
        <f t="shared" ca="1" si="7"/>
        <v>-</v>
      </c>
      <c r="C41" s="60" t="str">
        <f t="shared" ca="1" si="7"/>
        <v>-</v>
      </c>
      <c r="D41" s="60" t="str">
        <f t="shared" ca="1" si="7"/>
        <v>-</v>
      </c>
      <c r="E41" s="60" t="str">
        <f t="shared" ca="1" si="7"/>
        <v>-</v>
      </c>
      <c r="F41" s="21" t="str">
        <f ca="1">"'"&amp;MID(D36,FIND("]",D36)+1,LEN(D36)-FIND("]",D36))</f>
        <v>'bro_cam'!$C$45</v>
      </c>
      <c r="G41" s="20" t="str">
        <f>$A$8</f>
        <v>Brockhurst</v>
      </c>
      <c r="H41" s="60" t="str">
        <f t="shared" ca="1" si="8"/>
        <v>-</v>
      </c>
      <c r="I41" s="60" t="str">
        <f t="shared" ca="1" si="8"/>
        <v>-</v>
      </c>
      <c r="J41" s="60" t="str">
        <f t="shared" ca="1" si="8"/>
        <v>-</v>
      </c>
      <c r="K41" s="60" t="str">
        <f t="shared" ca="1" si="8"/>
        <v>-</v>
      </c>
      <c r="L41" s="21" t="str">
        <f ca="1">"'"&amp;MID(J36,FIND("]",J36)+1,LEN(J36)-FIND("]",J36))</f>
        <v>'bro_cam'!$C$46</v>
      </c>
      <c r="M41" s="21"/>
      <c r="N41" s="21">
        <f ca="1">IF(B41=$B$39,1,0)</f>
        <v>1</v>
      </c>
      <c r="O41" s="21">
        <f ca="1">IF(C41=$C$39,1,0)</f>
        <v>1</v>
      </c>
      <c r="P41" s="21">
        <f ca="1">IF(D41=$D$39,1,0)</f>
        <v>1</v>
      </c>
      <c r="Q41" s="21">
        <f ca="1">IF(E41=$E$39,1,0)</f>
        <v>1</v>
      </c>
      <c r="S41" s="21">
        <f t="shared" ca="1" si="9"/>
        <v>1</v>
      </c>
      <c r="T41" s="21">
        <f t="shared" ca="1" si="9"/>
        <v>1</v>
      </c>
      <c r="U41" s="21">
        <f t="shared" ca="1" si="9"/>
        <v>1</v>
      </c>
      <c r="V41" s="21">
        <f t="shared" ca="1" si="9"/>
        <v>1</v>
      </c>
    </row>
    <row r="42" spans="1:22" x14ac:dyDescent="0.2">
      <c r="A42" s="20" t="str">
        <f>$A$9</f>
        <v>Clifton</v>
      </c>
      <c r="B42" s="60" t="str">
        <f t="shared" ca="1" si="7"/>
        <v>-</v>
      </c>
      <c r="C42" s="60" t="str">
        <f t="shared" ca="1" si="7"/>
        <v>-</v>
      </c>
      <c r="D42" s="60" t="str">
        <f t="shared" ca="1" si="7"/>
        <v>-</v>
      </c>
      <c r="E42" s="60" t="str">
        <f t="shared" ca="1" si="7"/>
        <v>-</v>
      </c>
      <c r="F42" s="22">
        <f ca="1">ROW(INDIRECT(F41))</f>
        <v>45</v>
      </c>
      <c r="G42" s="20" t="str">
        <f>$A$9</f>
        <v>Clifton</v>
      </c>
      <c r="H42" s="60" t="str">
        <f t="shared" ca="1" si="8"/>
        <v>-</v>
      </c>
      <c r="I42" s="60" t="str">
        <f t="shared" ca="1" si="8"/>
        <v>-</v>
      </c>
      <c r="J42" s="60" t="str">
        <f t="shared" ca="1" si="8"/>
        <v>-</v>
      </c>
      <c r="K42" s="60" t="str">
        <f t="shared" ca="1" si="8"/>
        <v>-</v>
      </c>
      <c r="L42" s="22">
        <f ca="1">ROW(INDIRECT(L41))</f>
        <v>46</v>
      </c>
      <c r="M42" s="21"/>
      <c r="N42" s="21">
        <f ca="1">IF(B42=$B$39,1,0)</f>
        <v>1</v>
      </c>
      <c r="O42" s="21">
        <f ca="1">IF(C42=$C$39,1,0)</f>
        <v>1</v>
      </c>
      <c r="P42" s="21">
        <f ca="1">IF(D42=$D$39,1,0)</f>
        <v>1</v>
      </c>
      <c r="Q42" s="21">
        <f ca="1">IF(E42=$E$39,1,0)</f>
        <v>1</v>
      </c>
      <c r="S42" s="21">
        <f t="shared" ca="1" si="9"/>
        <v>1</v>
      </c>
      <c r="T42" s="21">
        <f t="shared" ca="1" si="9"/>
        <v>1</v>
      </c>
      <c r="U42" s="21">
        <f t="shared" ca="1" si="9"/>
        <v>1</v>
      </c>
      <c r="V42" s="21">
        <f t="shared" ca="1" si="9"/>
        <v>1</v>
      </c>
    </row>
    <row r="43" spans="1:22" x14ac:dyDescent="0.2">
      <c r="A43" s="20" t="str">
        <f>$A$10</f>
        <v>Quorndon</v>
      </c>
      <c r="B43" s="60" t="str">
        <f t="shared" ca="1" si="7"/>
        <v>-</v>
      </c>
      <c r="C43" s="60" t="str">
        <f t="shared" ca="1" si="7"/>
        <v>-</v>
      </c>
      <c r="D43" s="60" t="str">
        <f t="shared" ca="1" si="7"/>
        <v>-</v>
      </c>
      <c r="E43" s="60" t="str">
        <f t="shared" ca="1" si="7"/>
        <v>-</v>
      </c>
      <c r="F43" s="22">
        <f ca="1">COLUMN(INDIRECT(F41))</f>
        <v>3</v>
      </c>
      <c r="G43" s="20" t="str">
        <f>$A$10</f>
        <v>Quorndon</v>
      </c>
      <c r="H43" s="60" t="str">
        <f t="shared" ca="1" si="8"/>
        <v>-</v>
      </c>
      <c r="I43" s="60" t="str">
        <f t="shared" ca="1" si="8"/>
        <v>-</v>
      </c>
      <c r="J43" s="60" t="str">
        <f t="shared" ca="1" si="8"/>
        <v>-</v>
      </c>
      <c r="K43" s="60" t="str">
        <f t="shared" ca="1" si="8"/>
        <v>-</v>
      </c>
      <c r="L43" s="22">
        <f ca="1">COLUMN(INDIRECT(L41))</f>
        <v>3</v>
      </c>
      <c r="M43" s="21"/>
      <c r="N43" s="21">
        <f ca="1">IF(B43=$B$39,1,0)</f>
        <v>1</v>
      </c>
      <c r="O43" s="21">
        <f ca="1">IF(C43=$C$39,1,0)</f>
        <v>1</v>
      </c>
      <c r="P43" s="21">
        <f ca="1">IF(D43=$D$39,1,0)</f>
        <v>1</v>
      </c>
      <c r="Q43" s="21">
        <f ca="1">IF(E43=$E$39,1,0)</f>
        <v>1</v>
      </c>
      <c r="S43" s="21">
        <f t="shared" ca="1" si="9"/>
        <v>1</v>
      </c>
      <c r="T43" s="21">
        <f t="shared" ca="1" si="9"/>
        <v>1</v>
      </c>
      <c r="U43" s="21">
        <f t="shared" ca="1" si="9"/>
        <v>1</v>
      </c>
      <c r="V43" s="21">
        <f t="shared" ca="1" si="9"/>
        <v>1</v>
      </c>
    </row>
    <row r="44" spans="1:22" x14ac:dyDescent="0.2">
      <c r="A44" s="21" t="s">
        <v>633</v>
      </c>
      <c r="G44" s="21" t="s">
        <v>634</v>
      </c>
    </row>
    <row r="46" spans="1:22" x14ac:dyDescent="0.2">
      <c r="A46" s="23" t="s">
        <v>627</v>
      </c>
      <c r="D46" s="21" t="str">
        <f ca="1">CELL("address",bro_cam!$B$41)</f>
        <v>'[_draintool-CRD2018-v0.3.xlsm]bro_cam'!$B$41</v>
      </c>
      <c r="G46" s="23" t="s">
        <v>630</v>
      </c>
      <c r="J46" s="21" t="str">
        <f ca="1">CELL("address",bro_cam!$C$47)</f>
        <v>'[_draintool-CRD2018-v0.3.xlsm]bro_cam'!$C$47</v>
      </c>
    </row>
    <row r="47" spans="1:22" x14ac:dyDescent="0.2">
      <c r="A47" s="38" t="s">
        <v>463</v>
      </c>
      <c r="B47" s="4" t="str">
        <f>$B$4</f>
        <v>dry</v>
      </c>
      <c r="C47" s="4" t="str">
        <f>$C$4</f>
        <v>medium</v>
      </c>
      <c r="D47" s="4" t="str">
        <f>$D$4</f>
        <v>wet</v>
      </c>
      <c r="E47" s="4" t="str">
        <f>$E$4</f>
        <v>very wet</v>
      </c>
      <c r="G47" s="38" t="s">
        <v>463</v>
      </c>
      <c r="H47" s="4" t="str">
        <f>$B$4</f>
        <v>dry</v>
      </c>
      <c r="I47" s="4" t="str">
        <f>$C$4</f>
        <v>medium</v>
      </c>
      <c r="J47" s="4" t="str">
        <f>$D$4</f>
        <v>wet</v>
      </c>
      <c r="K47" s="4" t="str">
        <f>$E$4</f>
        <v>very wet</v>
      </c>
    </row>
    <row r="48" spans="1:22" x14ac:dyDescent="0.2">
      <c r="B48" s="4" t="str">
        <f>$B$5</f>
        <v>Cambridge</v>
      </c>
      <c r="C48" s="4" t="str">
        <f>$C$5</f>
        <v>Yeowilton</v>
      </c>
      <c r="D48" s="4" t="str">
        <f>$D$5</f>
        <v>Hillsborough</v>
      </c>
      <c r="E48" s="4" t="str">
        <f>$E$5</f>
        <v>Rosewarne</v>
      </c>
      <c r="H48" s="4" t="str">
        <f>$B$5</f>
        <v>Cambridge</v>
      </c>
      <c r="I48" s="4" t="str">
        <f>$C$5</f>
        <v>Yeowilton</v>
      </c>
      <c r="J48" s="4" t="str">
        <f>$D$5</f>
        <v>Hillsborough</v>
      </c>
      <c r="K48" s="4" t="str">
        <f>$E$5</f>
        <v>Rosewarne</v>
      </c>
    </row>
    <row r="49" spans="1:13" x14ac:dyDescent="0.2">
      <c r="A49" s="20" t="str">
        <f>$A$6</f>
        <v>Denchworth</v>
      </c>
      <c r="B49" s="60" t="str">
        <f t="shared" ref="B49:E53" ca="1" si="10">IF(ISERROR(INDIRECT(ADDRESS($F$52,$F$53,,,N6))),"-",INDIRECT(ADDRESS($F$52,$F$53,,,N6)))</f>
        <v>-</v>
      </c>
      <c r="C49" s="60" t="str">
        <f t="shared" ca="1" si="10"/>
        <v>-</v>
      </c>
      <c r="D49" s="60" t="str">
        <f t="shared" ca="1" si="10"/>
        <v>-</v>
      </c>
      <c r="E49" s="60" t="str">
        <f t="shared" ca="1" si="10"/>
        <v>-</v>
      </c>
      <c r="G49" s="20" t="str">
        <f>$A$6</f>
        <v>Denchworth</v>
      </c>
      <c r="H49" s="60" t="str">
        <f t="shared" ref="H49:K53" ca="1" si="11">IF(ISERROR(INDIRECT(ADDRESS($L$52,$L$53,,,N6))),"-",INDIRECT(ADDRESS($L$52,$L$53,,,N6)))</f>
        <v>-</v>
      </c>
      <c r="I49" s="60" t="str">
        <f t="shared" ca="1" si="11"/>
        <v>-</v>
      </c>
      <c r="J49" s="60" t="str">
        <f t="shared" ca="1" si="11"/>
        <v>-</v>
      </c>
      <c r="K49" s="60" t="str">
        <f t="shared" ca="1" si="11"/>
        <v>-</v>
      </c>
      <c r="M49" s="48"/>
    </row>
    <row r="50" spans="1:13" x14ac:dyDescent="0.2">
      <c r="A50" s="20" t="str">
        <f>$A$7</f>
        <v>Hanslope</v>
      </c>
      <c r="B50" s="60" t="str">
        <f t="shared" ca="1" si="10"/>
        <v>-</v>
      </c>
      <c r="C50" s="60" t="str">
        <f t="shared" ca="1" si="10"/>
        <v>-</v>
      </c>
      <c r="D50" s="60" t="str">
        <f t="shared" ca="1" si="10"/>
        <v>-</v>
      </c>
      <c r="E50" s="60" t="str">
        <f t="shared" ca="1" si="10"/>
        <v>-</v>
      </c>
      <c r="G50" s="20" t="str">
        <f>$A$7</f>
        <v>Hanslope</v>
      </c>
      <c r="H50" s="60" t="str">
        <f t="shared" ca="1" si="11"/>
        <v>-</v>
      </c>
      <c r="I50" s="60" t="str">
        <f t="shared" ca="1" si="11"/>
        <v>-</v>
      </c>
      <c r="J50" s="60" t="str">
        <f t="shared" ca="1" si="11"/>
        <v>-</v>
      </c>
      <c r="K50" s="60" t="str">
        <f t="shared" ca="1" si="11"/>
        <v>-</v>
      </c>
    </row>
    <row r="51" spans="1:13" x14ac:dyDescent="0.2">
      <c r="A51" s="20" t="str">
        <f>$A$8</f>
        <v>Brockhurst</v>
      </c>
      <c r="B51" s="60" t="str">
        <f t="shared" ca="1" si="10"/>
        <v>-</v>
      </c>
      <c r="C51" s="60" t="str">
        <f t="shared" ca="1" si="10"/>
        <v>-</v>
      </c>
      <c r="D51" s="60" t="str">
        <f t="shared" ca="1" si="10"/>
        <v>-</v>
      </c>
      <c r="E51" s="60" t="str">
        <f t="shared" ca="1" si="10"/>
        <v>-</v>
      </c>
      <c r="F51" s="21" t="str">
        <f ca="1">"'"&amp;MID(D46,FIND("]",D46)+1,LEN(D46)-FIND("]",D46))</f>
        <v>'bro_cam'!$B$41</v>
      </c>
      <c r="G51" s="20" t="str">
        <f>$A$8</f>
        <v>Brockhurst</v>
      </c>
      <c r="H51" s="60" t="str">
        <f t="shared" ca="1" si="11"/>
        <v>-</v>
      </c>
      <c r="I51" s="60" t="str">
        <f t="shared" ca="1" si="11"/>
        <v>-</v>
      </c>
      <c r="J51" s="60" t="str">
        <f t="shared" ca="1" si="11"/>
        <v>-</v>
      </c>
      <c r="K51" s="60" t="str">
        <f t="shared" ca="1" si="11"/>
        <v>-</v>
      </c>
      <c r="L51" s="21" t="str">
        <f ca="1">"'"&amp;MID(J46,FIND("]",J46)+1,LEN(J46)-FIND("]",J46))</f>
        <v>'bro_cam'!$C$47</v>
      </c>
    </row>
    <row r="52" spans="1:13" x14ac:dyDescent="0.2">
      <c r="A52" s="20" t="str">
        <f>$A$9</f>
        <v>Clifton</v>
      </c>
      <c r="B52" s="60" t="str">
        <f t="shared" ca="1" si="10"/>
        <v>-</v>
      </c>
      <c r="C52" s="60" t="str">
        <f t="shared" ca="1" si="10"/>
        <v>-</v>
      </c>
      <c r="D52" s="60" t="str">
        <f t="shared" ca="1" si="10"/>
        <v>-</v>
      </c>
      <c r="E52" s="60" t="str">
        <f t="shared" ca="1" si="10"/>
        <v>-</v>
      </c>
      <c r="F52" s="22">
        <f ca="1">ROW(INDIRECT(F51))</f>
        <v>41</v>
      </c>
      <c r="G52" s="20" t="str">
        <f>$A$9</f>
        <v>Clifton</v>
      </c>
      <c r="H52" s="60" t="str">
        <f t="shared" ca="1" si="11"/>
        <v>-</v>
      </c>
      <c r="I52" s="60" t="str">
        <f t="shared" ca="1" si="11"/>
        <v>-</v>
      </c>
      <c r="J52" s="60" t="str">
        <f t="shared" ca="1" si="11"/>
        <v>-</v>
      </c>
      <c r="K52" s="60" t="str">
        <f t="shared" ca="1" si="11"/>
        <v>-</v>
      </c>
      <c r="L52" s="22">
        <f ca="1">ROW(INDIRECT(L51))</f>
        <v>47</v>
      </c>
    </row>
    <row r="53" spans="1:13" x14ac:dyDescent="0.2">
      <c r="A53" s="20" t="str">
        <f>$A$10</f>
        <v>Quorndon</v>
      </c>
      <c r="B53" s="60" t="str">
        <f t="shared" ca="1" si="10"/>
        <v>-</v>
      </c>
      <c r="C53" s="60" t="str">
        <f t="shared" ca="1" si="10"/>
        <v>-</v>
      </c>
      <c r="D53" s="60" t="str">
        <f t="shared" ca="1" si="10"/>
        <v>-</v>
      </c>
      <c r="E53" s="60" t="str">
        <f t="shared" ca="1" si="10"/>
        <v>-</v>
      </c>
      <c r="F53" s="22">
        <f ca="1">COLUMN(INDIRECT(F51))</f>
        <v>2</v>
      </c>
      <c r="G53" s="20" t="str">
        <f>$A$10</f>
        <v>Quorndon</v>
      </c>
      <c r="H53" s="60" t="str">
        <f t="shared" ca="1" si="11"/>
        <v>-</v>
      </c>
      <c r="I53" s="60" t="str">
        <f t="shared" ca="1" si="11"/>
        <v>-</v>
      </c>
      <c r="J53" s="60" t="str">
        <f t="shared" ca="1" si="11"/>
        <v>-</v>
      </c>
      <c r="K53" s="60" t="str">
        <f t="shared" ca="1" si="11"/>
        <v>-</v>
      </c>
      <c r="L53" s="22">
        <f ca="1">COLUMN(INDIRECT(L51))</f>
        <v>3</v>
      </c>
    </row>
    <row r="54" spans="1:13" x14ac:dyDescent="0.2">
      <c r="A54" s="58"/>
      <c r="B54" s="63"/>
      <c r="C54" s="63"/>
      <c r="D54" s="63"/>
      <c r="E54" s="63"/>
      <c r="F54" s="64"/>
      <c r="G54" s="58"/>
      <c r="H54" s="63"/>
      <c r="I54" s="63"/>
      <c r="J54" s="63"/>
      <c r="K54" s="63"/>
    </row>
    <row r="55" spans="1:13" x14ac:dyDescent="0.2">
      <c r="A55" s="23" t="s">
        <v>631</v>
      </c>
      <c r="D55" s="21" t="str">
        <f ca="1">CELL("address",bro_cam!$C$48)</f>
        <v>'[_draintool-CRD2018-v0.3.xlsm]bro_cam'!$C$48</v>
      </c>
      <c r="G55" s="23" t="s">
        <v>632</v>
      </c>
      <c r="J55" s="21" t="str">
        <f ca="1">CELL("address",bro_cam!$C$49)</f>
        <v>'[_draintool-CRD2018-v0.3.xlsm]bro_cam'!$C$49</v>
      </c>
    </row>
    <row r="56" spans="1:13" x14ac:dyDescent="0.2">
      <c r="A56" s="38" t="s">
        <v>463</v>
      </c>
      <c r="B56" s="4" t="str">
        <f>$B$4</f>
        <v>dry</v>
      </c>
      <c r="C56" s="4" t="str">
        <f>$C$4</f>
        <v>medium</v>
      </c>
      <c r="D56" s="4" t="str">
        <f>$D$4</f>
        <v>wet</v>
      </c>
      <c r="E56" s="4" t="str">
        <f>$E$4</f>
        <v>very wet</v>
      </c>
      <c r="G56" s="38" t="s">
        <v>463</v>
      </c>
      <c r="H56" s="4" t="str">
        <f>$B$4</f>
        <v>dry</v>
      </c>
      <c r="I56" s="4" t="str">
        <f>$C$4</f>
        <v>medium</v>
      </c>
      <c r="J56" s="4" t="str">
        <f>$D$4</f>
        <v>wet</v>
      </c>
      <c r="K56" s="4" t="str">
        <f>$E$4</f>
        <v>very wet</v>
      </c>
    </row>
    <row r="57" spans="1:13" x14ac:dyDescent="0.2">
      <c r="B57" s="4" t="str">
        <f>$B$5</f>
        <v>Cambridge</v>
      </c>
      <c r="C57" s="4" t="str">
        <f>$C$5</f>
        <v>Yeowilton</v>
      </c>
      <c r="D57" s="4" t="str">
        <f>$D$5</f>
        <v>Hillsborough</v>
      </c>
      <c r="E57" s="4" t="str">
        <f>$E$5</f>
        <v>Rosewarne</v>
      </c>
      <c r="H57" s="4" t="str">
        <f>$B$5</f>
        <v>Cambridge</v>
      </c>
      <c r="I57" s="4" t="str">
        <f>$C$5</f>
        <v>Yeowilton</v>
      </c>
      <c r="J57" s="4" t="str">
        <f>$D$5</f>
        <v>Hillsborough</v>
      </c>
      <c r="K57" s="4" t="str">
        <f>$E$5</f>
        <v>Rosewarne</v>
      </c>
    </row>
    <row r="58" spans="1:13" x14ac:dyDescent="0.2">
      <c r="A58" s="20" t="str">
        <f>$A$6</f>
        <v>Denchworth</v>
      </c>
      <c r="B58" s="60" t="str">
        <f t="shared" ref="B58:E62" ca="1" si="12">IF(ISERROR(INDIRECT(ADDRESS($F$61,$F$62,,,N6))),"-",INDIRECT(ADDRESS($F$61,$F$62,,,N6)))</f>
        <v>-</v>
      </c>
      <c r="C58" s="60" t="str">
        <f t="shared" ca="1" si="12"/>
        <v>-</v>
      </c>
      <c r="D58" s="60" t="str">
        <f t="shared" ca="1" si="12"/>
        <v>-</v>
      </c>
      <c r="E58" s="60" t="str">
        <f t="shared" ca="1" si="12"/>
        <v>-</v>
      </c>
      <c r="G58" s="20" t="str">
        <f>$A$6</f>
        <v>Denchworth</v>
      </c>
      <c r="H58" s="60" t="str">
        <f t="shared" ref="H58:K62" ca="1" si="13">IF(ISERROR(INDIRECT(ADDRESS($L$61,$L$62,,,N6))),"-",INDIRECT(ADDRESS($L$61,$L$62,,,N6)))</f>
        <v>-</v>
      </c>
      <c r="I58" s="60" t="str">
        <f t="shared" ca="1" si="13"/>
        <v>-</v>
      </c>
      <c r="J58" s="60" t="str">
        <f t="shared" ca="1" si="13"/>
        <v>-</v>
      </c>
      <c r="K58" s="60" t="str">
        <f t="shared" ca="1" si="13"/>
        <v>-</v>
      </c>
    </row>
    <row r="59" spans="1:13" x14ac:dyDescent="0.2">
      <c r="A59" s="20" t="str">
        <f>$A$7</f>
        <v>Hanslope</v>
      </c>
      <c r="B59" s="60" t="str">
        <f t="shared" ca="1" si="12"/>
        <v>-</v>
      </c>
      <c r="C59" s="60" t="str">
        <f t="shared" ca="1" si="12"/>
        <v>-</v>
      </c>
      <c r="D59" s="60" t="str">
        <f t="shared" ca="1" si="12"/>
        <v>-</v>
      </c>
      <c r="E59" s="60" t="str">
        <f t="shared" ca="1" si="12"/>
        <v>-</v>
      </c>
      <c r="G59" s="20" t="str">
        <f>$A$7</f>
        <v>Hanslope</v>
      </c>
      <c r="H59" s="60" t="str">
        <f t="shared" ca="1" si="13"/>
        <v>-</v>
      </c>
      <c r="I59" s="60" t="str">
        <f t="shared" ca="1" si="13"/>
        <v>-</v>
      </c>
      <c r="J59" s="60" t="str">
        <f t="shared" ca="1" si="13"/>
        <v>-</v>
      </c>
      <c r="K59" s="60" t="str">
        <f t="shared" ca="1" si="13"/>
        <v>-</v>
      </c>
    </row>
    <row r="60" spans="1:13" x14ac:dyDescent="0.2">
      <c r="A60" s="20" t="str">
        <f>$A$8</f>
        <v>Brockhurst</v>
      </c>
      <c r="B60" s="60" t="str">
        <f t="shared" ca="1" si="12"/>
        <v>-</v>
      </c>
      <c r="C60" s="60" t="str">
        <f t="shared" ca="1" si="12"/>
        <v>-</v>
      </c>
      <c r="D60" s="60" t="str">
        <f t="shared" ca="1" si="12"/>
        <v>-</v>
      </c>
      <c r="E60" s="60" t="str">
        <f t="shared" ca="1" si="12"/>
        <v>-</v>
      </c>
      <c r="F60" s="21" t="str">
        <f ca="1">"'"&amp;MID(D55,FIND("]",D55)+1,LEN(D55)-FIND("]",D55))</f>
        <v>'bro_cam'!$C$48</v>
      </c>
      <c r="G60" s="20" t="str">
        <f>$A$8</f>
        <v>Brockhurst</v>
      </c>
      <c r="H60" s="60" t="str">
        <f t="shared" ca="1" si="13"/>
        <v>-</v>
      </c>
      <c r="I60" s="60" t="str">
        <f t="shared" ca="1" si="13"/>
        <v>-</v>
      </c>
      <c r="J60" s="60" t="str">
        <f t="shared" ca="1" si="13"/>
        <v>-</v>
      </c>
      <c r="K60" s="60" t="str">
        <f t="shared" ca="1" si="13"/>
        <v>-</v>
      </c>
      <c r="L60" s="21" t="str">
        <f ca="1">"'"&amp;MID(J55,FIND("]",J55)+1,LEN(J55)-FIND("]",J55))</f>
        <v>'bro_cam'!$C$49</v>
      </c>
    </row>
    <row r="61" spans="1:13" x14ac:dyDescent="0.2">
      <c r="A61" s="20" t="str">
        <f>$A$9</f>
        <v>Clifton</v>
      </c>
      <c r="B61" s="60" t="str">
        <f t="shared" ca="1" si="12"/>
        <v>-</v>
      </c>
      <c r="C61" s="60" t="str">
        <f t="shared" ca="1" si="12"/>
        <v>-</v>
      </c>
      <c r="D61" s="60" t="str">
        <f t="shared" ca="1" si="12"/>
        <v>-</v>
      </c>
      <c r="E61" s="60" t="str">
        <f t="shared" ca="1" si="12"/>
        <v>-</v>
      </c>
      <c r="F61" s="22">
        <f ca="1">ROW(INDIRECT(F60))</f>
        <v>48</v>
      </c>
      <c r="G61" s="20" t="str">
        <f>$A$9</f>
        <v>Clifton</v>
      </c>
      <c r="H61" s="60" t="str">
        <f t="shared" ca="1" si="13"/>
        <v>-</v>
      </c>
      <c r="I61" s="60" t="str">
        <f t="shared" ca="1" si="13"/>
        <v>-</v>
      </c>
      <c r="J61" s="60" t="str">
        <f t="shared" ca="1" si="13"/>
        <v>-</v>
      </c>
      <c r="K61" s="60" t="str">
        <f t="shared" ca="1" si="13"/>
        <v>-</v>
      </c>
      <c r="L61" s="22">
        <f ca="1">ROW(INDIRECT(L60))</f>
        <v>49</v>
      </c>
    </row>
    <row r="62" spans="1:13" x14ac:dyDescent="0.2">
      <c r="A62" s="20" t="str">
        <f>$A$10</f>
        <v>Quorndon</v>
      </c>
      <c r="B62" s="60" t="str">
        <f t="shared" ca="1" si="12"/>
        <v>-</v>
      </c>
      <c r="C62" s="60" t="str">
        <f t="shared" ca="1" si="12"/>
        <v>-</v>
      </c>
      <c r="D62" s="60" t="str">
        <f t="shared" ca="1" si="12"/>
        <v>-</v>
      </c>
      <c r="E62" s="60" t="str">
        <f t="shared" ca="1" si="12"/>
        <v>-</v>
      </c>
      <c r="F62" s="22">
        <f ca="1">COLUMN(INDIRECT(F60))</f>
        <v>3</v>
      </c>
      <c r="G62" s="20" t="str">
        <f>$A$10</f>
        <v>Quorndon</v>
      </c>
      <c r="H62" s="60" t="str">
        <f t="shared" ca="1" si="13"/>
        <v>-</v>
      </c>
      <c r="I62" s="60" t="str">
        <f t="shared" ca="1" si="13"/>
        <v>-</v>
      </c>
      <c r="J62" s="60" t="str">
        <f t="shared" ca="1" si="13"/>
        <v>-</v>
      </c>
      <c r="K62" s="60" t="str">
        <f t="shared" ca="1" si="13"/>
        <v>-</v>
      </c>
      <c r="L62" s="22">
        <f ca="1">COLUMN(INDIRECT(L60))</f>
        <v>3</v>
      </c>
    </row>
    <row r="64" spans="1:13" x14ac:dyDescent="0.2">
      <c r="A64" s="23" t="s">
        <v>563</v>
      </c>
    </row>
    <row r="65" spans="1:2" x14ac:dyDescent="0.2">
      <c r="A65" s="21" t="s">
        <v>648</v>
      </c>
      <c r="B65" s="62" t="str">
        <f>CONCATENATE(N21,O21,P21,Q21,R21)</f>
        <v>den_cam_wExcPEC@han_cam_wExcPEC@bro_cam_wExcPEC@cli_cam_wExcPEC@quo_cam_wExcPEC@den_yeo_wExcPEC@han_yeo_wExcPEC@bro_yeo_wExcPEC@cli_yeo_wExcPEC@quo_yeo_wExcPEC@den_hil_wExcPEC@han_hil_wExcPEC@bro_hil_wExcPEC@cli_hil_wExcPEC@quo_hil_wExcPEC@den_ros_wExcPEC@han_ros_wExcPEC@bro_ros_wExcPEC@cli_ros_wExcPEC@quo_ros_wExcPEC@den_Pexc_tot@han_Pexc_tot@bro_Pexc_tot@cli_Pexc_tot@quo_Pexc_tot@tot_Pexc_tot@</v>
      </c>
    </row>
    <row r="66" spans="1:2" x14ac:dyDescent="0.2">
      <c r="A66" s="21"/>
      <c r="B66" s="62" t="str">
        <f ca="1">CONCATENATE(N22,O22,P22,Q22,R22)</f>
        <v>2.70@9.02@4.79@1.48@0.00@3.05@5.58@7.64@5.18@0.00@0.75@0.53@1.77@1.61@0.00@0.51@0.37@0.91@0.93@0.00@7.00@15.50@15.10@9.20@0.00@46.80@</v>
      </c>
    </row>
    <row r="67" spans="1:2" x14ac:dyDescent="0.2">
      <c r="A67" s="21" t="s">
        <v>649</v>
      </c>
      <c r="B67" s="62" t="str">
        <f>CONCATENATE(N33,O33,P33,Q33,R33)</f>
        <v>den_cam_wExcTWA@han_cam_wExcTWA@bro_cam_wExcTWA@cli_cam_wExcTWA@quo_cam_wExcTWA@den_yeo_wExcTWA@han_yeo_wExcTWA@bro_yeo_wExcTWA@cli_yeo_wExcTWA@quo_yeo_wExcTWA@den_hil_wExcTWA@han_hil_wExcTWA@bro_hil_wExcTWA@cli_hil_wExcTWA@quo_hil_wExcTWA@den_ros_wExcTWA@han_ros_wExcTWA@bro_ros_wExcTWA@cli_ros_wExcTWA@quo_ros_wExcTWA@den_Texc_tot@han_Texc_tot@bro_Texc_tot@cli_Texc_tot@quo_Texc_tot@tot_Texc_tot@</v>
      </c>
    </row>
    <row r="68" spans="1:2" x14ac:dyDescent="0.2">
      <c r="B68" s="62" t="str">
        <f ca="1">CONCATENATE(N34,O34,P34,Q34,R34)</f>
        <v>-@-@-@-@-@-@-@-@-@-@-@-@-@-@-@-@-@-@-@-@-@-@-@-@-@-@</v>
      </c>
    </row>
  </sheetData>
  <phoneticPr fontId="11" type="noConversion"/>
  <conditionalFormatting sqref="C39:E43 B40:B43">
    <cfRule type="expression" dxfId="105" priority="2" stopIfTrue="1">
      <formula>N39=0</formula>
    </cfRule>
  </conditionalFormatting>
  <conditionalFormatting sqref="I39:K43 H40:H43">
    <cfRule type="expression" dxfId="104" priority="3" stopIfTrue="1">
      <formula>S39=0</formula>
    </cfRule>
  </conditionalFormatting>
  <conditionalFormatting sqref="C21:C22">
    <cfRule type="expression" dxfId="103" priority="4" stopIfTrue="1">
      <formula>C16&gt;=10</formula>
    </cfRule>
  </conditionalFormatting>
  <conditionalFormatting sqref="C23">
    <cfRule type="expression" dxfId="102" priority="5" stopIfTrue="1">
      <formula>C20&gt;=10</formula>
    </cfRule>
  </conditionalFormatting>
  <conditionalFormatting sqref="G44">
    <cfRule type="expression" dxfId="101" priority="6" stopIfTrue="1">
      <formula>$R$39&lt;&gt;20</formula>
    </cfRule>
  </conditionalFormatting>
  <conditionalFormatting sqref="A44">
    <cfRule type="expression" dxfId="100" priority="7" stopIfTrue="1">
      <formula>$M$39&lt;&gt;20</formula>
    </cfRule>
  </conditionalFormatting>
  <conditionalFormatting sqref="C20">
    <cfRule type="expression" dxfId="99" priority="9" stopIfTrue="1">
      <formula>COUNTIF(B15:E19,"&gt;=10")&gt;0</formula>
    </cfRule>
  </conditionalFormatting>
  <conditionalFormatting sqref="B15:E19">
    <cfRule type="expression" dxfId="98" priority="1" stopIfTrue="1">
      <formula>AND(B15&lt;&gt;"-",B15&gt;20)</formula>
    </cfRule>
  </conditionalFormatting>
  <pageMargins left="0.75" right="0.75" top="1" bottom="1" header="0.5" footer="0.5"/>
  <pageSetup paperSize="9" orientation="landscape" r:id="rId1"/>
  <headerFooter alignWithMargins="0">
    <oddFooter>&amp;R&amp;1#&amp;"Calibri"&amp;22&amp;KFF8939RESTRICTED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U84"/>
  <sheetViews>
    <sheetView workbookViewId="0">
      <selection activeCell="B30" sqref="B30:D38"/>
    </sheetView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4" x14ac:dyDescent="0.2">
      <c r="A1" s="65" t="s">
        <v>1308</v>
      </c>
      <c r="D1" s="67"/>
      <c r="E1" s="68"/>
      <c r="F1" s="69" t="s">
        <v>653</v>
      </c>
    </row>
    <row r="2" spans="1:14" x14ac:dyDescent="0.2">
      <c r="A2" s="70" t="s">
        <v>645</v>
      </c>
      <c r="B2" s="71" t="s">
        <v>635</v>
      </c>
      <c r="F2" s="72" t="s">
        <v>626</v>
      </c>
    </row>
    <row r="3" spans="1:14" s="77" customFormat="1" ht="11.25" customHeight="1" x14ac:dyDescent="0.2">
      <c r="A3" s="73" t="s">
        <v>652</v>
      </c>
      <c r="B3" s="74" t="str">
        <f ca="1">INDIRECT(ADDRESS(ROW(B3),COLUMN(B3),,,$B$2))</f>
        <v>Brown C. D., Dubus I. G., Fogg P., Spirlet M., Gustin C., 2004: Exposure to sulfosulfuron in agricultural drainage ditches: field monitoring and scenario-based modelling. Pest Management Science 60: 765-776</v>
      </c>
      <c r="C3" s="75"/>
      <c r="D3" s="75"/>
      <c r="E3" s="75"/>
      <c r="F3" s="76"/>
    </row>
    <row r="4" spans="1:14" ht="11.25" customHeight="1" x14ac:dyDescent="0.2">
      <c r="B4" s="74" t="str">
        <f ca="1">IF(INDIRECT(ADDRESS(ROW(B4),COLUMN(B4),,,$B$2))="","",INDIRECT(ADDRESS(ROW(B4),COLUMN(B4),,,$B$2)))</f>
        <v/>
      </c>
      <c r="E4" s="78"/>
      <c r="F4" s="78"/>
      <c r="G4" s="78"/>
      <c r="H4" s="78"/>
    </row>
    <row r="5" spans="1:14" x14ac:dyDescent="0.2">
      <c r="B5" s="78" t="s">
        <v>599</v>
      </c>
      <c r="E5" s="78"/>
      <c r="F5" s="78"/>
      <c r="G5" s="78"/>
      <c r="H5" s="78"/>
      <c r="M5" s="79" t="s">
        <v>1294</v>
      </c>
      <c r="N5" s="79"/>
    </row>
    <row r="6" spans="1:14" x14ac:dyDescent="0.2">
      <c r="B6" s="80" t="s">
        <v>580</v>
      </c>
      <c r="C6" s="81" t="s">
        <v>598</v>
      </c>
      <c r="E6" s="78"/>
      <c r="F6" s="78"/>
      <c r="G6" s="78"/>
      <c r="H6" s="78"/>
      <c r="M6" s="79" t="s">
        <v>1170</v>
      </c>
      <c r="N6" s="79"/>
    </row>
    <row r="7" spans="1:14" x14ac:dyDescent="0.2">
      <c r="B7" s="82" t="s">
        <v>592</v>
      </c>
      <c r="C7" s="83">
        <f ca="1">INDIRECT(ADDRESS(ROW('winter cereals'!C7),COLUMN('winter cereals'!C7),,,$B$2))</f>
        <v>7</v>
      </c>
      <c r="G7" s="78"/>
      <c r="H7" s="78"/>
      <c r="I7" s="79" t="str">
        <f>CONCATENATE("soil_type",Delimiter)</f>
        <v>soil_type@</v>
      </c>
      <c r="J7" s="79" t="str">
        <f>CONCATENATE("soil_area",Delimiter)</f>
        <v>soil_area@</v>
      </c>
      <c r="K7" s="79"/>
      <c r="M7" s="79" t="s">
        <v>1171</v>
      </c>
      <c r="N7" s="79"/>
    </row>
    <row r="8" spans="1:14" x14ac:dyDescent="0.2">
      <c r="B8" s="82" t="s">
        <v>587</v>
      </c>
      <c r="C8" s="83">
        <f ca="1">INDIRECT(ADDRESS(ROW('winter cereals'!C8),COLUMN('winter cereals'!C8),,,$B$2))</f>
        <v>15.5</v>
      </c>
      <c r="G8" s="78"/>
      <c r="H8" s="78"/>
      <c r="I8" s="84" t="str">
        <f>CONCATENATE(B7,NextRow,B8,NextRow,B9,NextRow,B10,NextRow,B11,NextRow,B12,NextRow,B13,Delimiter)</f>
        <v>Denchworth
Hanslope
Brockhurst
Clifton
Quorndon
Peaty
Undrained@</v>
      </c>
      <c r="J8" s="84" t="str">
        <f ca="1">CONCATENATE(C7,NextRow,C8,NextRow,C9,NextRow,C10,NextRow,C11,NextRow,C12,NextRow,C13,Delimiter)</f>
        <v>7
15.5
15.1
9.2
3.8
3.5
45.9@</v>
      </c>
      <c r="K8" s="79"/>
      <c r="M8" s="79" t="s">
        <v>1350</v>
      </c>
      <c r="N8" s="79"/>
    </row>
    <row r="9" spans="1:14" x14ac:dyDescent="0.2">
      <c r="B9" s="82" t="s">
        <v>588</v>
      </c>
      <c r="C9" s="83">
        <f ca="1">INDIRECT(ADDRESS(ROW('winter cereals'!C9),COLUMN('winter cereals'!C9),,,$B$2))</f>
        <v>15.1</v>
      </c>
      <c r="F9" s="78"/>
      <c r="G9" s="78"/>
      <c r="H9" s="78"/>
      <c r="K9" s="79"/>
      <c r="M9" s="79" t="s">
        <v>1371</v>
      </c>
      <c r="N9" s="79"/>
    </row>
    <row r="10" spans="1:14" x14ac:dyDescent="0.2">
      <c r="B10" s="82" t="s">
        <v>589</v>
      </c>
      <c r="C10" s="83">
        <f ca="1">INDIRECT(ADDRESS(ROW('winter cereals'!C10),COLUMN('winter cereals'!C10),,,$B$2))</f>
        <v>9.1999999999999993</v>
      </c>
      <c r="F10" s="78"/>
      <c r="G10" s="78"/>
      <c r="H10" s="78"/>
      <c r="K10" s="79"/>
      <c r="M10" s="79" t="s">
        <v>636</v>
      </c>
      <c r="N10" s="79"/>
    </row>
    <row r="11" spans="1:14" x14ac:dyDescent="0.2">
      <c r="B11" s="82" t="s">
        <v>590</v>
      </c>
      <c r="C11" s="83">
        <f ca="1">INDIRECT(ADDRESS(ROW('winter cereals'!C11),COLUMN('winter cereals'!C11),,,$B$2))</f>
        <v>3.8</v>
      </c>
      <c r="E11" s="78"/>
      <c r="F11" s="78"/>
      <c r="G11" s="78"/>
      <c r="H11" s="78"/>
      <c r="K11" s="79"/>
      <c r="M11" s="79" t="s">
        <v>1182</v>
      </c>
    </row>
    <row r="12" spans="1:14" x14ac:dyDescent="0.2">
      <c r="B12" s="82" t="s">
        <v>593</v>
      </c>
      <c r="C12" s="83">
        <f ca="1">INDIRECT(ADDRESS(ROW('winter cereals'!C12),COLUMN('winter cereals'!C12),,,$B$2))</f>
        <v>3.5</v>
      </c>
      <c r="E12" s="78"/>
      <c r="F12" s="78"/>
      <c r="G12" s="78"/>
      <c r="H12" s="78"/>
      <c r="K12" s="79"/>
      <c r="M12" s="79" t="s">
        <v>642</v>
      </c>
    </row>
    <row r="13" spans="1:14" x14ac:dyDescent="0.2">
      <c r="B13" s="82" t="s">
        <v>585</v>
      </c>
      <c r="C13" s="83">
        <f ca="1">INDIRECT(ADDRESS(ROW('winter cereals'!C13),COLUMN('winter cereals'!C13),,,$B$2))</f>
        <v>45.9</v>
      </c>
      <c r="E13" s="78"/>
      <c r="F13" s="78"/>
      <c r="G13" s="78"/>
      <c r="H13" s="78"/>
      <c r="K13" s="79"/>
      <c r="M13" s="79" t="s">
        <v>1359</v>
      </c>
    </row>
    <row r="14" spans="1:14" x14ac:dyDescent="0.2">
      <c r="B14" s="85" t="s">
        <v>591</v>
      </c>
      <c r="C14" s="86">
        <f ca="1">SUM(C7:C13)</f>
        <v>100</v>
      </c>
      <c r="E14" s="78"/>
      <c r="F14" s="78"/>
      <c r="G14" s="78"/>
      <c r="H14" s="78"/>
      <c r="K14" s="79"/>
      <c r="M14" s="79" t="s">
        <v>1296</v>
      </c>
    </row>
    <row r="15" spans="1:14" x14ac:dyDescent="0.2">
      <c r="B15" s="87"/>
      <c r="C15" s="83"/>
      <c r="E15" s="78"/>
      <c r="F15" s="78"/>
      <c r="G15" s="78"/>
      <c r="H15" s="78"/>
      <c r="K15" s="79"/>
      <c r="M15" s="79" t="s">
        <v>1346</v>
      </c>
    </row>
    <row r="16" spans="1:14" x14ac:dyDescent="0.2">
      <c r="B16" s="87"/>
      <c r="C16" s="83"/>
      <c r="E16" s="78"/>
      <c r="F16" s="78"/>
      <c r="G16" s="78"/>
      <c r="H16" s="78"/>
      <c r="K16" s="79"/>
      <c r="M16" s="79" t="s">
        <v>1352</v>
      </c>
    </row>
    <row r="17" spans="2:21" x14ac:dyDescent="0.2">
      <c r="B17" s="78" t="s">
        <v>600</v>
      </c>
      <c r="M17" s="79" t="s">
        <v>1167</v>
      </c>
      <c r="Q17" s="88"/>
    </row>
    <row r="18" spans="2:21" x14ac:dyDescent="0.2">
      <c r="B18" s="236" t="s">
        <v>580</v>
      </c>
      <c r="C18" s="242" t="s">
        <v>581</v>
      </c>
      <c r="D18" s="243"/>
      <c r="E18" s="243"/>
      <c r="F18" s="244"/>
      <c r="G18" s="234" t="s">
        <v>597</v>
      </c>
      <c r="H18" s="78"/>
      <c r="M18" s="79" t="s">
        <v>1168</v>
      </c>
      <c r="Q18" s="89"/>
    </row>
    <row r="19" spans="2:21" x14ac:dyDescent="0.2">
      <c r="B19" s="237"/>
      <c r="C19" s="90" t="s">
        <v>582</v>
      </c>
      <c r="D19" s="91" t="s">
        <v>583</v>
      </c>
      <c r="E19" s="91" t="s">
        <v>584</v>
      </c>
      <c r="F19" s="92" t="s">
        <v>607</v>
      </c>
      <c r="G19" s="235"/>
      <c r="M19" s="79" t="s">
        <v>1169</v>
      </c>
    </row>
    <row r="20" spans="2:21" ht="11.25" customHeight="1" x14ac:dyDescent="0.2">
      <c r="B20" s="93" t="s">
        <v>585</v>
      </c>
      <c r="C20" s="94" t="str">
        <f ca="1">INDIRECT(ADDRESS(ROW('winter cereals'!C35),COLUMN('winter cereals'!C35),,,$B$2))</f>
        <v>-</v>
      </c>
      <c r="D20" s="95" t="str">
        <f ca="1">INDIRECT(ADDRESS(ROW('winter cereals'!D35),COLUMN('winter cereals'!D35),,,$B$2))</f>
        <v>-</v>
      </c>
      <c r="E20" s="95" t="str">
        <f ca="1">INDIRECT(ADDRESS(ROW('winter cereals'!E35),COLUMN('winter cereals'!E35),,,$B$2))</f>
        <v>-</v>
      </c>
      <c r="F20" s="96" t="str">
        <f ca="1">INDIRECT(ADDRESS(ROW('winter cereals'!F35),COLUMN('winter cereals'!F35),,,$B$2))</f>
        <v>-</v>
      </c>
      <c r="G20" s="95">
        <f ca="1">C13</f>
        <v>45.9</v>
      </c>
      <c r="M20" s="79" t="s">
        <v>635</v>
      </c>
    </row>
    <row r="21" spans="2:21" x14ac:dyDescent="0.2">
      <c r="B21" s="93" t="s">
        <v>586</v>
      </c>
      <c r="C21" s="94" t="str">
        <f ca="1">INDIRECT(ADDRESS(ROW('winter cereals'!C36),COLUMN('winter cereals'!C36),,,$B$2))</f>
        <v>-</v>
      </c>
      <c r="D21" s="95" t="str">
        <f ca="1">INDIRECT(ADDRESS(ROW('winter cereals'!D36),COLUMN('winter cereals'!D36),,,$B$2))</f>
        <v>-</v>
      </c>
      <c r="E21" s="95" t="str">
        <f ca="1">INDIRECT(ADDRESS(ROW('winter cereals'!E36),COLUMN('winter cereals'!E36),,,$B$2))</f>
        <v>-</v>
      </c>
      <c r="F21" s="96" t="str">
        <f ca="1">INDIRECT(ADDRESS(ROW('winter cereals'!F36),COLUMN('winter cereals'!F36),,,$B$2))</f>
        <v>-</v>
      </c>
      <c r="G21" s="98">
        <f ca="1">C12</f>
        <v>3.5</v>
      </c>
    </row>
    <row r="22" spans="2:21" x14ac:dyDescent="0.2">
      <c r="B22" s="93" t="s">
        <v>592</v>
      </c>
      <c r="C22" s="97">
        <f ca="1">INDIRECT(ADDRESS(ROW('winter cereals'!C37),COLUMN('winter cereals'!C37),,,$B$2))</f>
        <v>2.6950000000000003</v>
      </c>
      <c r="D22" s="98">
        <f ca="1">INDIRECT(ADDRESS(ROW('winter cereals'!D37),COLUMN('winter cereals'!D37),,,$B$2))</f>
        <v>3.0449999999999999</v>
      </c>
      <c r="E22" s="98">
        <f ca="1">INDIRECT(ADDRESS(ROW('winter cereals'!E37),COLUMN('winter cereals'!E37),,,$B$2))</f>
        <v>0.749</v>
      </c>
      <c r="F22" s="99">
        <f ca="1">INDIRECT(ADDRESS(ROW('winter cereals'!F37),COLUMN('winter cereals'!F37),,,$B$2))</f>
        <v>0.51100000000000001</v>
      </c>
      <c r="G22" s="98">
        <f ca="1">SUM(C22:F22)</f>
        <v>7</v>
      </c>
    </row>
    <row r="23" spans="2:21" x14ac:dyDescent="0.2">
      <c r="B23" s="93" t="s">
        <v>587</v>
      </c>
      <c r="C23" s="97">
        <f ca="1">INDIRECT(ADDRESS(ROW('winter cereals'!C38),COLUMN('winter cereals'!C38),,,$B$2))</f>
        <v>9.0210000000000008</v>
      </c>
      <c r="D23" s="98">
        <f ca="1">INDIRECT(ADDRESS(ROW('winter cereals'!D38),COLUMN('winter cereals'!D38),,,$B$2))</f>
        <v>5.58</v>
      </c>
      <c r="E23" s="98">
        <f ca="1">INDIRECT(ADDRESS(ROW('winter cereals'!E38),COLUMN('winter cereals'!E38),,,$B$2))</f>
        <v>0.52700000000000002</v>
      </c>
      <c r="F23" s="99">
        <f ca="1">INDIRECT(ADDRESS(ROW('winter cereals'!F38),COLUMN('winter cereals'!F38),,,$B$2))</f>
        <v>0.372</v>
      </c>
      <c r="G23" s="98">
        <f ca="1">SUM(C23:F23)</f>
        <v>15.5</v>
      </c>
    </row>
    <row r="24" spans="2:21" x14ac:dyDescent="0.2">
      <c r="B24" s="93" t="s">
        <v>588</v>
      </c>
      <c r="C24" s="97">
        <f ca="1">INDIRECT(ADDRESS(ROW('winter cereals'!C39),COLUMN('winter cereals'!C39),,,$B$2))</f>
        <v>4.7866999999999997</v>
      </c>
      <c r="D24" s="98">
        <f ca="1">INDIRECT(ADDRESS(ROW('winter cereals'!D39),COLUMN('winter cereals'!D39),,,$B$2))</f>
        <v>7.6406000000000001</v>
      </c>
      <c r="E24" s="98">
        <f ca="1">INDIRECT(ADDRESS(ROW('winter cereals'!E39),COLUMN('winter cereals'!E39),,,$B$2))</f>
        <v>1.7666999999999999</v>
      </c>
      <c r="F24" s="99">
        <f ca="1">INDIRECT(ADDRESS(ROW('winter cereals'!F39),COLUMN('winter cereals'!F39),,,$B$2))</f>
        <v>0.90599999999999992</v>
      </c>
      <c r="G24" s="98">
        <f ca="1">SUM(C24:F24)</f>
        <v>15.1</v>
      </c>
      <c r="H24" s="79" t="str">
        <f>"assess_irrelevant"&amp;Delimiter</f>
        <v>assess_irrelevant@</v>
      </c>
      <c r="I24" s="100" t="str">
        <f>CONCATENATE("crop_soiltype",Delimiter)</f>
        <v>crop_soiltype@</v>
      </c>
      <c r="J24" s="79" t="str">
        <f>CONCATENATE("crop_dry",Delimiter,"croptot_dry",Delimiter)</f>
        <v>crop_dry@croptot_dry@</v>
      </c>
      <c r="K24" s="79" t="str">
        <f>CONCATENATE("crop_medium",Delimiter,"croptot_medium",Delimiter)</f>
        <v>crop_medium@croptot_medium@</v>
      </c>
      <c r="L24" s="79" t="str">
        <f>CONCATENATE("crop_wet",Delimiter,"croptot_wet",Delimiter)</f>
        <v>crop_wet@croptot_wet@</v>
      </c>
      <c r="M24" s="79" t="str">
        <f>CONCATENATE("crop_verywet",Delimiter,"croptot_verywet",Delimiter)</f>
        <v>crop_verywet@croptot_verywet@</v>
      </c>
      <c r="N24" s="79" t="str">
        <f>CONCATENATE("crop_totex",Delimiter,"croptot_totex",Delimiter)</f>
        <v>crop_totex@croptot_totex@</v>
      </c>
      <c r="U24" s="101"/>
    </row>
    <row r="25" spans="2:21" x14ac:dyDescent="0.2">
      <c r="B25" s="93" t="s">
        <v>589</v>
      </c>
      <c r="C25" s="97">
        <f ca="1">INDIRECT(ADDRESS(ROW('winter cereals'!C40),COLUMN('winter cereals'!C40),,,$B$2))</f>
        <v>1.4811999999999999</v>
      </c>
      <c r="D25" s="98">
        <f ca="1">INDIRECT(ADDRESS(ROW('winter cereals'!D40),COLUMN('winter cereals'!D40),,,$B$2))</f>
        <v>5.1795999999999989</v>
      </c>
      <c r="E25" s="98">
        <f ca="1">INDIRECT(ADDRESS(ROW('winter cereals'!E40),COLUMN('winter cereals'!E40),,,$B$2))</f>
        <v>1.6099999999999999</v>
      </c>
      <c r="F25" s="99">
        <f ca="1">INDIRECT(ADDRESS(ROW('winter cereals'!F40),COLUMN('winter cereals'!F40),,,$B$2))</f>
        <v>0.92919999999999991</v>
      </c>
      <c r="G25" s="98">
        <f ca="1">SUM(C25:F25)</f>
        <v>9.1999999999999975</v>
      </c>
      <c r="H25" s="79" t="str">
        <f ca="1">TEXT(G20+G21,"0.0")&amp;Delimiter</f>
        <v>49.4@</v>
      </c>
      <c r="I25" s="79" t="str">
        <f>CONCATENATE(B20,NextRow,B21,NextRow,TEXT(B22,"0.0"),NextRow,TEXT(B23,"0.0"),NextRow,TEXT(B24,"0.0"),NextRow,TEXT(B25,"0.0"),NextRow,TEXT(B26,"0.0"),Delimiter)</f>
        <v>Undrained
Peaty soils
Denchworth
Hanslope
Brockhurst
Clifton
Quorndon@</v>
      </c>
      <c r="J25" s="79" t="str">
        <f ca="1">CONCATENATE(C20,NextRow,C21,NextRow,TEXT(C22,"0.0"),NextRow,TEXT(C23,"0.0"),NextRow,TEXT(C24,"0.0"),NextRow,TEXT(C25,"0.0"),NextRow,TEXT(C26,"0.0"),Delimiter,TEXT(C27,"0.0"),Delimiter)</f>
        <v>-
-
2.7
9.0
4.8
1.5
2.5@20.5@</v>
      </c>
      <c r="K25" s="79" t="str">
        <f ca="1">CONCATENATE(D20,NextRow,D21,NextRow,TEXT(D22,"0.0"),NextRow,TEXT(D23,"0.0"),NextRow,TEXT(D24,"0.0"),NextRow,TEXT(D25,"0.0"),NextRow,TEXT(D26,"0.0"),Delimiter,TEXT(D27,"0.0"),Delimiter)</f>
        <v>-
-
3.0
5.6
7.6
5.2
0.9@22.3@</v>
      </c>
      <c r="L25" s="79" t="str">
        <f ca="1">CONCATENATE(E20,NextRow,E21,NextRow,TEXT(E22,"0.0"),NextRow,TEXT(E23,"0.0"),NextRow,TEXT(E24,"0.0"),NextRow,TEXT(E25,"0.0"),NextRow,TEXT(E26,"0.0"),Delimiter,TEXT(E27,"0.0"),Delimiter)</f>
        <v>-
-
0.7
0.5
1.8
1.6
0.3@4.9@</v>
      </c>
      <c r="M25" s="79" t="str">
        <f ca="1">CONCATENATE(F20,NextRow,F21,NextRow,TEXT(F22,"0.0"),NextRow,TEXT(F23,"0.0"),NextRow,TEXT(F24,"0.0"),NextRow,TEXT(F25,"0.0"),NextRow,TEXT(F26,"0.0"),Delimiter,TEXT(F27,"0.0"),Delimiter)</f>
        <v>-
-
0.5
0.4
0.9
0.9
0.2@2.9@</v>
      </c>
      <c r="N25" s="79" t="str">
        <f ca="1">CONCATENATE(TEXT(G20,"0.0"),NextRow,TEXT(G21,"0.0"),NextRow,TEXT(G22,"0.0"),NextRow,TEXT(G23,"0.0"),NextRow,TEXT(G24,"0.0"),NextRow,TEXT(G25,"0.0"),NextRow,TEXT(G26,"0.0"),Delimiter,TEXT(G27,"0.0"),Delimiter)</f>
        <v>45.9
3.5
7.0
15.5
15.1
9.2
3.8@100.0@</v>
      </c>
      <c r="U25" s="101"/>
    </row>
    <row r="26" spans="2:21" x14ac:dyDescent="0.2">
      <c r="B26" s="93" t="s">
        <v>590</v>
      </c>
      <c r="C26" s="97">
        <f ca="1">INDIRECT(ADDRESS(ROW('winter cereals'!C41),COLUMN('winter cereals'!C41),,,$B$2))</f>
        <v>2.4662000000000002</v>
      </c>
      <c r="D26" s="98">
        <f ca="1">INDIRECT(ADDRESS(ROW('winter cereals'!D41),COLUMN('winter cereals'!D41),,,$B$2))</f>
        <v>0.87019999999999986</v>
      </c>
      <c r="E26" s="98">
        <f ca="1">INDIRECT(ADDRESS(ROW('winter cereals'!E41),COLUMN('winter cereals'!E41),,,$B$2))</f>
        <v>0.27360000000000001</v>
      </c>
      <c r="F26" s="99">
        <f ca="1">INDIRECT(ADDRESS(ROW('winter cereals'!F41),COLUMN('winter cereals'!F41),,,$B$2))</f>
        <v>0.19</v>
      </c>
      <c r="G26" s="98">
        <f ca="1">SUM(C26:F26)</f>
        <v>3.8000000000000003</v>
      </c>
      <c r="U26" s="101"/>
    </row>
    <row r="27" spans="2:21" x14ac:dyDescent="0.2">
      <c r="B27" s="102" t="s">
        <v>591</v>
      </c>
      <c r="C27" s="103">
        <f ca="1">SUM(C20:C26)</f>
        <v>20.450100000000003</v>
      </c>
      <c r="D27" s="104">
        <f ca="1">SUM(D20:D26)</f>
        <v>22.3154</v>
      </c>
      <c r="E27" s="104">
        <f ca="1">SUM(E20:E26)</f>
        <v>4.9262999999999995</v>
      </c>
      <c r="F27" s="105">
        <f ca="1">SUM(F20:F26)</f>
        <v>2.9081999999999999</v>
      </c>
      <c r="G27" s="104">
        <f ca="1">SUM(G20:G26)</f>
        <v>100</v>
      </c>
      <c r="U27" s="101"/>
    </row>
    <row r="28" spans="2:21" x14ac:dyDescent="0.2">
      <c r="U28" s="101"/>
    </row>
    <row r="29" spans="2:21" x14ac:dyDescent="0.2">
      <c r="I29" s="106"/>
      <c r="J29" s="101"/>
    </row>
    <row r="30" spans="2:21" x14ac:dyDescent="0.2">
      <c r="B30" s="72" t="s">
        <v>619</v>
      </c>
      <c r="C30" s="78"/>
      <c r="D30" s="78"/>
      <c r="H30" s="95"/>
      <c r="I30" s="106"/>
      <c r="J30" s="101"/>
    </row>
    <row r="31" spans="2:21" ht="12" customHeight="1" x14ac:dyDescent="0.2">
      <c r="B31" s="238" t="s">
        <v>580</v>
      </c>
      <c r="C31" s="240" t="s">
        <v>620</v>
      </c>
      <c r="D31" s="241"/>
      <c r="F31" s="78"/>
      <c r="G31" s="78"/>
      <c r="H31" s="78"/>
      <c r="J31" s="106"/>
    </row>
    <row r="32" spans="2:21" ht="12" customHeight="1" x14ac:dyDescent="0.2">
      <c r="B32" s="239"/>
      <c r="C32" s="107" t="s">
        <v>618</v>
      </c>
      <c r="D32" s="172" t="s">
        <v>617</v>
      </c>
      <c r="F32" s="108"/>
      <c r="G32" s="108"/>
      <c r="H32" s="109"/>
      <c r="I32" s="109"/>
    </row>
    <row r="33" spans="1:20" x14ac:dyDescent="0.2">
      <c r="B33" s="110" t="s">
        <v>585</v>
      </c>
      <c r="C33" s="113">
        <f ca="1">G20</f>
        <v>45.9</v>
      </c>
      <c r="D33" s="169">
        <f ca="1">G20</f>
        <v>45.9</v>
      </c>
      <c r="H33" s="109"/>
      <c r="I33" s="112"/>
      <c r="J33" s="109"/>
      <c r="K33" s="109"/>
      <c r="L33" s="112"/>
      <c r="M33" s="109"/>
    </row>
    <row r="34" spans="1:20" x14ac:dyDescent="0.2">
      <c r="B34" s="110" t="s">
        <v>593</v>
      </c>
      <c r="C34" s="113">
        <f ca="1">G21</f>
        <v>3.5</v>
      </c>
      <c r="D34" s="169">
        <f ca="1">G21</f>
        <v>3.5</v>
      </c>
      <c r="I34" s="79" t="str">
        <f>CONCATENATE("res_soiltype",Delimiter)</f>
        <v>res_soiltype@</v>
      </c>
      <c r="J34" s="79" t="str">
        <f>CONCATENATE("PECextent",Delimiter)</f>
        <v>PECextent@</v>
      </c>
      <c r="K34" s="79" t="str">
        <f>CONCATENATE("TWAextent",Delimiter)</f>
        <v>TWAextent@</v>
      </c>
      <c r="L34" s="191" t="str">
        <f>"PECpercEAC"&amp;Delimiter</f>
        <v>PECpercEAC@</v>
      </c>
      <c r="M34" s="191" t="str">
        <f>"TWApercEAC"&amp;Delimiter</f>
        <v>TWApercEAC@</v>
      </c>
    </row>
    <row r="35" spans="1:20" x14ac:dyDescent="0.2">
      <c r="B35" s="110" t="s">
        <v>1178</v>
      </c>
      <c r="C35" s="113">
        <f ca="1">100-C33-C34-C36</f>
        <v>3.7999999999999972</v>
      </c>
      <c r="D35" s="169">
        <f ca="1">100-D33-D34-D36</f>
        <v>50.6</v>
      </c>
      <c r="I35" s="79" t="str">
        <f>CONCATENATE(B33,NextRow,B34,NextRow,B35,NextRow,B36,Delimiter)</f>
        <v>Undrained
Peaty
Drained, safe
Drained, risk@</v>
      </c>
      <c r="J35" s="79" t="str">
        <f ca="1">CONCATENATE(TEXT(C33,"0.0"),NextRow,TEXT(C34,"0.0"),NextRow,TEXT(C35,"0.0"),NextRow,TEXT(C36,"0.0"),Delimiter)</f>
        <v>45.9
3.5
3.8
46.8@</v>
      </c>
      <c r="K35" s="79" t="str">
        <f ca="1">CONCATENATE(TEXT(D33,"0.0"),NextRow,TEXT(D34,"0.0"),NextRow,TEXT(D35,"0.0"),NextRow,TEXT(D36,"0.0"),Delimiter)</f>
        <v>45.9
3.5
50.6
0.0@</v>
      </c>
      <c r="L35" s="192" t="str">
        <f ca="1">TEXT(C36,"0.0")&amp;Delimiter</f>
        <v>46.8@</v>
      </c>
      <c r="M35" s="192" t="str">
        <f ca="1">TEXT(D36,"0.0")&amp;Delimiter</f>
        <v>0.0@</v>
      </c>
    </row>
    <row r="36" spans="1:20" x14ac:dyDescent="0.2">
      <c r="B36" s="114" t="s">
        <v>1179</v>
      </c>
      <c r="C36" s="115">
        <f ca="1">summary!L15</f>
        <v>46.800000000000004</v>
      </c>
      <c r="D36" s="170">
        <f ca="1">summary!L27</f>
        <v>0</v>
      </c>
      <c r="H36" s="109"/>
      <c r="I36" s="112"/>
      <c r="J36" s="109"/>
      <c r="K36" s="109"/>
      <c r="L36" s="112"/>
      <c r="M36" s="109"/>
    </row>
    <row r="37" spans="1:20" x14ac:dyDescent="0.2">
      <c r="B37" s="85" t="s">
        <v>591</v>
      </c>
      <c r="C37" s="86">
        <f ca="1">SUM(C33:C36)</f>
        <v>100</v>
      </c>
      <c r="D37" s="171">
        <f ca="1">SUM(D33:D36)</f>
        <v>100</v>
      </c>
      <c r="H37" s="109"/>
      <c r="I37" s="116"/>
      <c r="J37" s="109"/>
      <c r="K37" s="109"/>
      <c r="L37" s="116"/>
      <c r="M37" s="109"/>
    </row>
    <row r="38" spans="1:20" x14ac:dyDescent="0.2">
      <c r="B38" s="109"/>
      <c r="C38" s="111" t="str">
        <f ca="1">IF(C36&lt;10,"no issue", "critical issue")</f>
        <v>critical issue</v>
      </c>
      <c r="D38" s="173" t="s">
        <v>703</v>
      </c>
      <c r="F38" s="109"/>
      <c r="G38" s="109"/>
      <c r="H38" s="109"/>
      <c r="I38" s="109"/>
    </row>
    <row r="39" spans="1:20" x14ac:dyDescent="0.2">
      <c r="B39" s="109"/>
      <c r="C39" s="109"/>
      <c r="E39" s="109"/>
      <c r="F39" s="109"/>
      <c r="G39" s="109"/>
      <c r="H39" s="109"/>
      <c r="I39" s="109"/>
    </row>
    <row r="40" spans="1:20" x14ac:dyDescent="0.2">
      <c r="B40" s="109"/>
      <c r="C40" s="109"/>
      <c r="D40" s="109"/>
      <c r="E40" s="109"/>
      <c r="F40" s="109"/>
      <c r="G40" s="109"/>
      <c r="H40" s="109"/>
      <c r="I40" s="109"/>
    </row>
    <row r="44" spans="1:20" s="78" customFormat="1" x14ac:dyDescent="0.2">
      <c r="A44" s="215" t="s">
        <v>1345</v>
      </c>
    </row>
    <row r="45" spans="1:20" x14ac:dyDescent="0.2">
      <c r="A45" s="200" t="s">
        <v>714</v>
      </c>
      <c r="B45" s="201"/>
      <c r="C45" s="201"/>
      <c r="D45" s="201"/>
      <c r="E45" s="202" t="s">
        <v>790</v>
      </c>
      <c r="F45" s="203">
        <v>1</v>
      </c>
      <c r="G45" s="200" t="s">
        <v>1344</v>
      </c>
      <c r="H45" s="201"/>
      <c r="I45" s="201"/>
      <c r="J45" s="201"/>
      <c r="K45" s="201"/>
      <c r="L45" s="201"/>
      <c r="M45" s="201"/>
      <c r="N45" s="201"/>
      <c r="O45" s="201"/>
      <c r="P45" s="201"/>
      <c r="Q45" s="201"/>
      <c r="R45" s="201"/>
      <c r="S45" s="201"/>
      <c r="T45" s="201"/>
    </row>
    <row r="46" spans="1:20" x14ac:dyDescent="0.2">
      <c r="A46" s="200" t="s">
        <v>628</v>
      </c>
      <c r="B46" s="204"/>
      <c r="C46" s="205"/>
      <c r="D46" s="206"/>
      <c r="E46" s="201"/>
      <c r="F46" s="200"/>
      <c r="G46" s="200" t="s">
        <v>630</v>
      </c>
      <c r="H46" s="201"/>
      <c r="I46" s="201"/>
      <c r="J46" s="201"/>
      <c r="K46" s="201"/>
      <c r="L46" s="201"/>
      <c r="M46" s="201"/>
      <c r="N46" s="201"/>
      <c r="O46" s="201"/>
      <c r="P46" s="201"/>
      <c r="Q46" s="201"/>
      <c r="R46" s="201"/>
      <c r="S46" s="201"/>
      <c r="T46" s="201"/>
    </row>
    <row r="47" spans="1:20" x14ac:dyDescent="0.2">
      <c r="A47" s="207" t="s">
        <v>463</v>
      </c>
      <c r="B47" s="208" t="s">
        <v>594</v>
      </c>
      <c r="C47" s="206" t="s">
        <v>595</v>
      </c>
      <c r="D47" s="206" t="s">
        <v>596</v>
      </c>
      <c r="E47" s="207" t="s">
        <v>606</v>
      </c>
      <c r="F47" s="209"/>
      <c r="G47" s="207" t="s">
        <v>463</v>
      </c>
      <c r="H47" s="207" t="s">
        <v>594</v>
      </c>
      <c r="I47" s="207" t="s">
        <v>595</v>
      </c>
      <c r="J47" s="207" t="s">
        <v>596</v>
      </c>
      <c r="K47" s="207" t="s">
        <v>606</v>
      </c>
      <c r="L47" s="201"/>
      <c r="M47" s="201"/>
      <c r="N47" s="201"/>
      <c r="O47" s="201"/>
      <c r="P47" s="201"/>
      <c r="Q47" s="201"/>
      <c r="R47" s="201"/>
      <c r="S47" s="201"/>
      <c r="T47" s="201"/>
    </row>
    <row r="48" spans="1:20" x14ac:dyDescent="0.2">
      <c r="A48" s="207"/>
      <c r="B48" s="206" t="s">
        <v>602</v>
      </c>
      <c r="C48" s="206" t="s">
        <v>603</v>
      </c>
      <c r="D48" s="206" t="s">
        <v>604</v>
      </c>
      <c r="E48" s="207" t="s">
        <v>605</v>
      </c>
      <c r="F48" s="201"/>
      <c r="G48" s="207"/>
      <c r="H48" s="207" t="s">
        <v>602</v>
      </c>
      <c r="I48" s="207" t="s">
        <v>603</v>
      </c>
      <c r="J48" s="207" t="s">
        <v>604</v>
      </c>
      <c r="K48" s="207" t="s">
        <v>605</v>
      </c>
      <c r="L48" s="201"/>
      <c r="M48" s="201"/>
      <c r="N48" s="201"/>
      <c r="O48" s="201"/>
      <c r="P48" s="201"/>
      <c r="Q48" s="201"/>
      <c r="R48" s="201"/>
      <c r="S48" s="201"/>
      <c r="T48" s="201"/>
    </row>
    <row r="49" spans="1:20" x14ac:dyDescent="0.2">
      <c r="A49" s="207" t="s">
        <v>592</v>
      </c>
      <c r="B49" s="210" t="str">
        <f ca="1">INDIRECT(ADDRESS(ROW(B49),COLUMN(B49),,,$B$2))</f>
        <v>537.5</v>
      </c>
      <c r="C49" s="210" t="str">
        <f t="shared" ref="C49:E53" ca="1" si="0">INDIRECT(ADDRESS(ROW(C49),COLUMN(C49),,,$B$2))</f>
        <v>673.9</v>
      </c>
      <c r="D49" s="210" t="str">
        <f t="shared" ca="1" si="0"/>
        <v>838.3</v>
      </c>
      <c r="E49" s="210" t="str">
        <f t="shared" ca="1" si="0"/>
        <v>1113.4</v>
      </c>
      <c r="F49" s="201"/>
      <c r="G49" s="207" t="s">
        <v>592</v>
      </c>
      <c r="H49" s="210" t="str">
        <f t="shared" ref="H49:K53" ca="1" si="1">INDIRECT(ADDRESS(ROW(H49),COLUMN(H49),,,$B$2))</f>
        <v>0.0</v>
      </c>
      <c r="I49" s="210" t="str">
        <f t="shared" ca="1" si="1"/>
        <v>0.0</v>
      </c>
      <c r="J49" s="210" t="str">
        <f t="shared" ca="1" si="1"/>
        <v>0.0</v>
      </c>
      <c r="K49" s="210" t="str">
        <f t="shared" ca="1" si="1"/>
        <v>0.0</v>
      </c>
      <c r="L49" s="211">
        <f ca="1">percentdev(summary!B39,assessment!B49)</f>
        <v>0</v>
      </c>
      <c r="M49" s="211">
        <f ca="1">percentdev(summary!C39,assessment!C49)</f>
        <v>0</v>
      </c>
      <c r="N49" s="211">
        <f ca="1">percentdev(summary!D39,assessment!D49)</f>
        <v>0</v>
      </c>
      <c r="O49" s="211">
        <f ca="1">percentdev(summary!E39,assessment!E49)</f>
        <v>0</v>
      </c>
      <c r="P49" s="201"/>
      <c r="Q49" s="211">
        <f ca="1">percentdev(summary!H49,assessment!H49)</f>
        <v>0</v>
      </c>
      <c r="R49" s="211">
        <f ca="1">percentdev(summary!I49,assessment!I49)</f>
        <v>0</v>
      </c>
      <c r="S49" s="211">
        <f ca="1">percentdev(summary!J49,assessment!J49)</f>
        <v>0</v>
      </c>
      <c r="T49" s="211">
        <f ca="1">percentdev(summary!K49,assessment!K49)</f>
        <v>0</v>
      </c>
    </row>
    <row r="50" spans="1:20" x14ac:dyDescent="0.2">
      <c r="A50" s="207" t="s">
        <v>587</v>
      </c>
      <c r="B50" s="210" t="str">
        <f ca="1">INDIRECT(ADDRESS(ROW(B50),COLUMN(B50),,,$B$2))</f>
        <v>537.5</v>
      </c>
      <c r="C50" s="210" t="str">
        <f t="shared" ca="1" si="0"/>
        <v>673.9</v>
      </c>
      <c r="D50" s="210" t="str">
        <f t="shared" ca="1" si="0"/>
        <v>838.3</v>
      </c>
      <c r="E50" s="210" t="str">
        <f t="shared" ca="1" si="0"/>
        <v>1113.4</v>
      </c>
      <c r="F50" s="201"/>
      <c r="G50" s="207" t="s">
        <v>587</v>
      </c>
      <c r="H50" s="210" t="str">
        <f t="shared" ca="1" si="1"/>
        <v>0.0</v>
      </c>
      <c r="I50" s="210" t="str">
        <f t="shared" ca="1" si="1"/>
        <v>0.0</v>
      </c>
      <c r="J50" s="210" t="str">
        <f t="shared" ca="1" si="1"/>
        <v>0.0</v>
      </c>
      <c r="K50" s="210" t="str">
        <f t="shared" ca="1" si="1"/>
        <v>0.0</v>
      </c>
      <c r="L50" s="211">
        <f ca="1">percentdev(summary!B40,assessment!B50)</f>
        <v>0</v>
      </c>
      <c r="M50" s="211">
        <f ca="1">percentdev(summary!C40,assessment!C50)</f>
        <v>0</v>
      </c>
      <c r="N50" s="211">
        <f ca="1">percentdev(summary!D40,assessment!D50)</f>
        <v>0</v>
      </c>
      <c r="O50" s="211">
        <f ca="1">percentdev(summary!E40,assessment!E50)</f>
        <v>0</v>
      </c>
      <c r="P50" s="201"/>
      <c r="Q50" s="211">
        <f ca="1">percentdev(summary!H50,assessment!H50)</f>
        <v>0</v>
      </c>
      <c r="R50" s="211">
        <f ca="1">percentdev(summary!I50,assessment!I50)</f>
        <v>0</v>
      </c>
      <c r="S50" s="211">
        <f ca="1">percentdev(summary!J50,assessment!J50)</f>
        <v>0</v>
      </c>
      <c r="T50" s="211">
        <f ca="1">percentdev(summary!K50,assessment!K50)</f>
        <v>0</v>
      </c>
    </row>
    <row r="51" spans="1:20" x14ac:dyDescent="0.2">
      <c r="A51" s="207" t="s">
        <v>588</v>
      </c>
      <c r="B51" s="210" t="str">
        <f ca="1">INDIRECT(ADDRESS(ROW(B51),COLUMN(B51),,,$B$2))</f>
        <v>537.5</v>
      </c>
      <c r="C51" s="210" t="str">
        <f t="shared" ca="1" si="0"/>
        <v>673.9</v>
      </c>
      <c r="D51" s="210" t="str">
        <f t="shared" ca="1" si="0"/>
        <v>838.3</v>
      </c>
      <c r="E51" s="210" t="str">
        <f t="shared" ca="1" si="0"/>
        <v>1113.4</v>
      </c>
      <c r="F51" s="201"/>
      <c r="G51" s="207" t="s">
        <v>588</v>
      </c>
      <c r="H51" s="210" t="str">
        <f t="shared" ca="1" si="1"/>
        <v>0.4</v>
      </c>
      <c r="I51" s="210" t="str">
        <f t="shared" ca="1" si="1"/>
        <v>8.8</v>
      </c>
      <c r="J51" s="210" t="str">
        <f t="shared" ca="1" si="1"/>
        <v>16.6</v>
      </c>
      <c r="K51" s="210" t="str">
        <f t="shared" ca="1" si="1"/>
        <v>123.9</v>
      </c>
      <c r="L51" s="211">
        <f ca="1">percentdev(summary!B41,assessment!B51)</f>
        <v>0</v>
      </c>
      <c r="M51" s="211">
        <f ca="1">percentdev(summary!C41,assessment!C51)</f>
        <v>0</v>
      </c>
      <c r="N51" s="211">
        <f ca="1">percentdev(summary!D41,assessment!D51)</f>
        <v>0</v>
      </c>
      <c r="O51" s="211">
        <f ca="1">percentdev(summary!E41,assessment!E51)</f>
        <v>0</v>
      </c>
      <c r="P51" s="201"/>
      <c r="Q51" s="211">
        <f ca="1">percentdev(summary!H51,assessment!H51)</f>
        <v>0</v>
      </c>
      <c r="R51" s="211">
        <f ca="1">percentdev(summary!I51,assessment!I51)</f>
        <v>0</v>
      </c>
      <c r="S51" s="211">
        <f ca="1">percentdev(summary!J51,assessment!J51)</f>
        <v>0</v>
      </c>
      <c r="T51" s="211">
        <f ca="1">percentdev(summary!K51,assessment!K51)</f>
        <v>0</v>
      </c>
    </row>
    <row r="52" spans="1:20" x14ac:dyDescent="0.2">
      <c r="A52" s="207" t="s">
        <v>589</v>
      </c>
      <c r="B52" s="210" t="str">
        <f ca="1">INDIRECT(ADDRESS(ROW(B52),COLUMN(B52),,,$B$2))</f>
        <v>537.5</v>
      </c>
      <c r="C52" s="210" t="str">
        <f t="shared" ca="1" si="0"/>
        <v>673.9</v>
      </c>
      <c r="D52" s="210" t="str">
        <f t="shared" ca="1" si="0"/>
        <v>838.3</v>
      </c>
      <c r="E52" s="210" t="str">
        <f t="shared" ca="1" si="0"/>
        <v>1113.4</v>
      </c>
      <c r="F52" s="201"/>
      <c r="G52" s="207" t="s">
        <v>589</v>
      </c>
      <c r="H52" s="210" t="str">
        <f t="shared" ca="1" si="1"/>
        <v>0.0</v>
      </c>
      <c r="I52" s="210" t="str">
        <f t="shared" ca="1" si="1"/>
        <v>0.9</v>
      </c>
      <c r="J52" s="210" t="str">
        <f t="shared" ca="1" si="1"/>
        <v>0.5</v>
      </c>
      <c r="K52" s="210" t="str">
        <f t="shared" ca="1" si="1"/>
        <v>27.4</v>
      </c>
      <c r="L52" s="211">
        <f ca="1">percentdev(summary!B42,assessment!B52)</f>
        <v>0</v>
      </c>
      <c r="M52" s="211">
        <f ca="1">percentdev(summary!C42,assessment!C52)</f>
        <v>0</v>
      </c>
      <c r="N52" s="211">
        <f ca="1">percentdev(summary!D42,assessment!D52)</f>
        <v>0</v>
      </c>
      <c r="O52" s="211">
        <f ca="1">percentdev(summary!E42,assessment!E52)</f>
        <v>0</v>
      </c>
      <c r="P52" s="201"/>
      <c r="Q52" s="211">
        <f ca="1">percentdev(summary!H52,assessment!H52)</f>
        <v>0</v>
      </c>
      <c r="R52" s="211">
        <f ca="1">percentdev(summary!I52,assessment!I52)</f>
        <v>0</v>
      </c>
      <c r="S52" s="211">
        <f ca="1">percentdev(summary!J52,assessment!J52)</f>
        <v>0</v>
      </c>
      <c r="T52" s="211">
        <f ca="1">percentdev(summary!K52,assessment!K52)</f>
        <v>0</v>
      </c>
    </row>
    <row r="53" spans="1:20" x14ac:dyDescent="0.2">
      <c r="A53" s="207" t="s">
        <v>590</v>
      </c>
      <c r="B53" s="210" t="str">
        <f ca="1">INDIRECT(ADDRESS(ROW(B53),COLUMN(B53),,,$B$2))</f>
        <v>537.5</v>
      </c>
      <c r="C53" s="210" t="str">
        <f t="shared" ca="1" si="0"/>
        <v>673.9</v>
      </c>
      <c r="D53" s="210" t="str">
        <f t="shared" ca="1" si="0"/>
        <v>838.3</v>
      </c>
      <c r="E53" s="210" t="str">
        <f t="shared" ca="1" si="0"/>
        <v>1113.4</v>
      </c>
      <c r="F53" s="201"/>
      <c r="G53" s="207" t="s">
        <v>590</v>
      </c>
      <c r="H53" s="210" t="str">
        <f t="shared" ca="1" si="1"/>
        <v>0.0</v>
      </c>
      <c r="I53" s="210" t="str">
        <f t="shared" ca="1" si="1"/>
        <v>0.0</v>
      </c>
      <c r="J53" s="210" t="str">
        <f t="shared" ca="1" si="1"/>
        <v>0.0</v>
      </c>
      <c r="K53" s="210" t="str">
        <f t="shared" ca="1" si="1"/>
        <v>0.0</v>
      </c>
      <c r="L53" s="211">
        <f ca="1">percentdev(summary!B43,assessment!B53)</f>
        <v>0</v>
      </c>
      <c r="M53" s="211">
        <f ca="1">percentdev(summary!C43,assessment!C53)</f>
        <v>0</v>
      </c>
      <c r="N53" s="211">
        <f ca="1">percentdev(summary!D43,assessment!D53)</f>
        <v>0</v>
      </c>
      <c r="O53" s="211">
        <f ca="1">percentdev(summary!E43,assessment!E53)</f>
        <v>0</v>
      </c>
      <c r="P53" s="201"/>
      <c r="Q53" s="211">
        <f ca="1">percentdev(summary!H53,assessment!H53)</f>
        <v>0</v>
      </c>
      <c r="R53" s="211">
        <f ca="1">percentdev(summary!I53,assessment!I53)</f>
        <v>0</v>
      </c>
      <c r="S53" s="211">
        <f ca="1">percentdev(summary!J53,assessment!J53)</f>
        <v>0</v>
      </c>
      <c r="T53" s="211">
        <f ca="1">percentdev(summary!K53,assessment!K53)</f>
        <v>0</v>
      </c>
    </row>
    <row r="54" spans="1:20" x14ac:dyDescent="0.2">
      <c r="A54" s="201"/>
      <c r="B54" s="212"/>
      <c r="C54" s="212"/>
      <c r="D54" s="212"/>
      <c r="E54" s="212"/>
      <c r="F54" s="201"/>
      <c r="G54" s="201"/>
      <c r="H54" s="201"/>
      <c r="I54" s="201"/>
      <c r="J54" s="201"/>
      <c r="K54" s="201"/>
      <c r="L54" s="212"/>
      <c r="M54" s="212"/>
      <c r="N54" s="212"/>
      <c r="O54" s="212"/>
      <c r="P54" s="201"/>
      <c r="Q54" s="201"/>
      <c r="R54" s="201"/>
      <c r="S54" s="201"/>
      <c r="T54" s="201"/>
    </row>
    <row r="55" spans="1:20" x14ac:dyDescent="0.2">
      <c r="A55" s="200" t="s">
        <v>627</v>
      </c>
      <c r="B55" s="201"/>
      <c r="C55" s="201"/>
      <c r="D55" s="201"/>
      <c r="E55" s="201"/>
      <c r="F55" s="201"/>
      <c r="G55" s="200" t="s">
        <v>632</v>
      </c>
      <c r="H55" s="201"/>
      <c r="I55" s="201"/>
      <c r="J55" s="201"/>
      <c r="K55" s="201"/>
      <c r="L55" s="201"/>
      <c r="M55" s="201"/>
      <c r="N55" s="201"/>
      <c r="O55" s="201"/>
      <c r="P55" s="201"/>
      <c r="Q55" s="201"/>
      <c r="R55" s="201"/>
      <c r="S55" s="201"/>
      <c r="T55" s="201"/>
    </row>
    <row r="56" spans="1:20" x14ac:dyDescent="0.2">
      <c r="A56" s="207" t="s">
        <v>463</v>
      </c>
      <c r="B56" s="207" t="s">
        <v>594</v>
      </c>
      <c r="C56" s="207" t="s">
        <v>595</v>
      </c>
      <c r="D56" s="207" t="s">
        <v>596</v>
      </c>
      <c r="E56" s="207" t="s">
        <v>606</v>
      </c>
      <c r="F56" s="201"/>
      <c r="G56" s="207" t="s">
        <v>463</v>
      </c>
      <c r="H56" s="207" t="s">
        <v>594</v>
      </c>
      <c r="I56" s="207" t="s">
        <v>595</v>
      </c>
      <c r="J56" s="207" t="s">
        <v>596</v>
      </c>
      <c r="K56" s="207" t="s">
        <v>606</v>
      </c>
      <c r="L56" s="201"/>
      <c r="M56" s="201"/>
      <c r="N56" s="201"/>
      <c r="O56" s="201"/>
      <c r="P56" s="201"/>
      <c r="Q56" s="201"/>
      <c r="R56" s="201"/>
      <c r="S56" s="201"/>
      <c r="T56" s="201"/>
    </row>
    <row r="57" spans="1:20" x14ac:dyDescent="0.2">
      <c r="A57" s="207"/>
      <c r="B57" s="213" t="s">
        <v>602</v>
      </c>
      <c r="C57" s="207" t="s">
        <v>603</v>
      </c>
      <c r="D57" s="207" t="s">
        <v>604</v>
      </c>
      <c r="E57" s="207" t="s">
        <v>605</v>
      </c>
      <c r="F57" s="201"/>
      <c r="G57" s="207"/>
      <c r="H57" s="207" t="s">
        <v>602</v>
      </c>
      <c r="I57" s="207" t="s">
        <v>603</v>
      </c>
      <c r="J57" s="207" t="s">
        <v>604</v>
      </c>
      <c r="K57" s="207" t="s">
        <v>605</v>
      </c>
      <c r="L57" s="201"/>
      <c r="M57" s="201"/>
      <c r="N57" s="201"/>
      <c r="O57" s="201"/>
      <c r="P57" s="201"/>
      <c r="Q57" s="201"/>
      <c r="R57" s="201"/>
      <c r="S57" s="201"/>
      <c r="T57" s="201"/>
    </row>
    <row r="58" spans="1:20" x14ac:dyDescent="0.2">
      <c r="A58" s="207" t="s">
        <v>592</v>
      </c>
      <c r="B58" s="210" t="str">
        <f t="shared" ref="B58:E62" ca="1" si="2">INDIRECT(ADDRESS(ROW(B58),COLUMN(B58),,,$B$2))</f>
        <v>138.4</v>
      </c>
      <c r="C58" s="210" t="str">
        <f t="shared" ca="1" si="2"/>
        <v>277.5</v>
      </c>
      <c r="D58" s="210" t="str">
        <f t="shared" ca="1" si="2"/>
        <v>434.8</v>
      </c>
      <c r="E58" s="210" t="str">
        <f t="shared" ca="1" si="2"/>
        <v>664.5</v>
      </c>
      <c r="F58" s="201"/>
      <c r="G58" s="207" t="s">
        <v>592</v>
      </c>
      <c r="H58" s="210" t="str">
        <f t="shared" ref="H58:K62" ca="1" si="3">INDIRECT(ADDRESS(ROW(H58),COLUMN(H58),,,$B$2))</f>
        <v>338.7</v>
      </c>
      <c r="I58" s="210" t="str">
        <f t="shared" ca="1" si="3"/>
        <v>331.2</v>
      </c>
      <c r="J58" s="210" t="str">
        <f t="shared" ca="1" si="3"/>
        <v>321.8</v>
      </c>
      <c r="K58" s="210" t="str">
        <f t="shared" ca="1" si="3"/>
        <v>372.0</v>
      </c>
      <c r="L58" s="211">
        <f ca="1">percentdev(summary!B49,assessment!B58)</f>
        <v>0</v>
      </c>
      <c r="M58" s="211">
        <f ca="1">percentdev(summary!C49,assessment!C58)</f>
        <v>0</v>
      </c>
      <c r="N58" s="211">
        <f ca="1">percentdev(summary!D49,assessment!D58)</f>
        <v>0</v>
      </c>
      <c r="O58" s="211">
        <f ca="1">percentdev(summary!E49,assessment!E58)</f>
        <v>0</v>
      </c>
      <c r="P58" s="201"/>
      <c r="Q58" s="211">
        <f ca="1">percentdev(summary!H58,assessment!H58)</f>
        <v>0</v>
      </c>
      <c r="R58" s="211">
        <f ca="1">percentdev(summary!I58,assessment!I58)</f>
        <v>0</v>
      </c>
      <c r="S58" s="211">
        <f ca="1">percentdev(summary!J58,assessment!J58)</f>
        <v>0</v>
      </c>
      <c r="T58" s="211">
        <f ca="1">percentdev(summary!K58,assessment!K58)</f>
        <v>0</v>
      </c>
    </row>
    <row r="59" spans="1:20" x14ac:dyDescent="0.2">
      <c r="A59" s="207" t="s">
        <v>587</v>
      </c>
      <c r="B59" s="210" t="str">
        <f t="shared" ca="1" si="2"/>
        <v>125.8</v>
      </c>
      <c r="C59" s="210" t="str">
        <f t="shared" ca="1" si="2"/>
        <v>263.9</v>
      </c>
      <c r="D59" s="210" t="str">
        <f t="shared" ca="1" si="2"/>
        <v>423.5</v>
      </c>
      <c r="E59" s="210" t="str">
        <f t="shared" ca="1" si="2"/>
        <v>652.6</v>
      </c>
      <c r="F59" s="201"/>
      <c r="G59" s="207" t="s">
        <v>587</v>
      </c>
      <c r="H59" s="210" t="str">
        <f t="shared" ca="1" si="3"/>
        <v>344.0</v>
      </c>
      <c r="I59" s="210" t="str">
        <f t="shared" ca="1" si="3"/>
        <v>337.1</v>
      </c>
      <c r="J59" s="210" t="str">
        <f t="shared" ca="1" si="3"/>
        <v>322.4</v>
      </c>
      <c r="K59" s="210" t="str">
        <f t="shared" ca="1" si="3"/>
        <v>374.2</v>
      </c>
      <c r="L59" s="211">
        <f ca="1">percentdev(summary!B50,assessment!B59)</f>
        <v>0</v>
      </c>
      <c r="M59" s="211">
        <f ca="1">percentdev(summary!C50,assessment!C59)</f>
        <v>0</v>
      </c>
      <c r="N59" s="211">
        <f ca="1">percentdev(summary!D50,assessment!D59)</f>
        <v>0</v>
      </c>
      <c r="O59" s="211">
        <f ca="1">percentdev(summary!E50,assessment!E59)</f>
        <v>0</v>
      </c>
      <c r="P59" s="201"/>
      <c r="Q59" s="211">
        <f ca="1">percentdev(summary!H59,assessment!H59)</f>
        <v>0</v>
      </c>
      <c r="R59" s="211">
        <f ca="1">percentdev(summary!I59,assessment!I59)</f>
        <v>0</v>
      </c>
      <c r="S59" s="211">
        <f ca="1">percentdev(summary!J59,assessment!J59)</f>
        <v>0</v>
      </c>
      <c r="T59" s="211">
        <f ca="1">percentdev(summary!K59,assessment!K59)</f>
        <v>0</v>
      </c>
    </row>
    <row r="60" spans="1:20" x14ac:dyDescent="0.2">
      <c r="A60" s="207" t="s">
        <v>588</v>
      </c>
      <c r="B60" s="210" t="str">
        <f t="shared" ca="1" si="2"/>
        <v>130.9</v>
      </c>
      <c r="C60" s="210" t="str">
        <f t="shared" ca="1" si="2"/>
        <v>250.7</v>
      </c>
      <c r="D60" s="210" t="str">
        <f t="shared" ca="1" si="2"/>
        <v>392.2</v>
      </c>
      <c r="E60" s="210" t="str">
        <f t="shared" ca="1" si="2"/>
        <v>499.7</v>
      </c>
      <c r="F60" s="201"/>
      <c r="G60" s="207" t="s">
        <v>588</v>
      </c>
      <c r="H60" s="210" t="str">
        <f t="shared" ca="1" si="3"/>
        <v>342.5</v>
      </c>
      <c r="I60" s="210" t="str">
        <f t="shared" ca="1" si="3"/>
        <v>335.4</v>
      </c>
      <c r="J60" s="210" t="str">
        <f t="shared" ca="1" si="3"/>
        <v>322.6</v>
      </c>
      <c r="K60" s="210" t="str">
        <f t="shared" ca="1" si="3"/>
        <v>374.5</v>
      </c>
      <c r="L60" s="211">
        <f ca="1">percentdev(summary!B51,assessment!B60)</f>
        <v>0</v>
      </c>
      <c r="M60" s="211">
        <f ca="1">percentdev(summary!C51,assessment!C60)</f>
        <v>0</v>
      </c>
      <c r="N60" s="211">
        <f ca="1">percentdev(summary!D51,assessment!D60)</f>
        <v>0</v>
      </c>
      <c r="O60" s="211">
        <f ca="1">percentdev(summary!E51,assessment!E60)</f>
        <v>0</v>
      </c>
      <c r="P60" s="201"/>
      <c r="Q60" s="211">
        <f ca="1">percentdev(summary!H60,assessment!H60)</f>
        <v>0</v>
      </c>
      <c r="R60" s="211">
        <f ca="1">percentdev(summary!I60,assessment!I60)</f>
        <v>0</v>
      </c>
      <c r="S60" s="211">
        <f ca="1">percentdev(summary!J60,assessment!J60)</f>
        <v>0</v>
      </c>
      <c r="T60" s="211">
        <f ca="1">percentdev(summary!K60,assessment!K60)</f>
        <v>0</v>
      </c>
    </row>
    <row r="61" spans="1:20" x14ac:dyDescent="0.2">
      <c r="A61" s="207" t="s">
        <v>589</v>
      </c>
      <c r="B61" s="210" t="str">
        <f t="shared" ca="1" si="2"/>
        <v>128.9</v>
      </c>
      <c r="C61" s="210" t="str">
        <f t="shared" ca="1" si="2"/>
        <v>256.8</v>
      </c>
      <c r="D61" s="210" t="str">
        <f t="shared" ca="1" si="2"/>
        <v>411.6</v>
      </c>
      <c r="E61" s="210" t="str">
        <f t="shared" ca="1" si="2"/>
        <v>594.7</v>
      </c>
      <c r="F61" s="201"/>
      <c r="G61" s="207" t="s">
        <v>589</v>
      </c>
      <c r="H61" s="210" t="str">
        <f t="shared" ca="1" si="3"/>
        <v>351.3</v>
      </c>
      <c r="I61" s="210" t="str">
        <f t="shared" ca="1" si="3"/>
        <v>344.4</v>
      </c>
      <c r="J61" s="210" t="str">
        <f t="shared" ca="1" si="3"/>
        <v>323.0</v>
      </c>
      <c r="K61" s="210" t="str">
        <f t="shared" ca="1" si="3"/>
        <v>377.7</v>
      </c>
      <c r="L61" s="211">
        <f ca="1">percentdev(summary!B52,assessment!B61)</f>
        <v>0</v>
      </c>
      <c r="M61" s="211">
        <f ca="1">percentdev(summary!C52,assessment!C61)</f>
        <v>0</v>
      </c>
      <c r="N61" s="211">
        <f ca="1">percentdev(summary!D52,assessment!D61)</f>
        <v>0</v>
      </c>
      <c r="O61" s="211">
        <f ca="1">percentdev(summary!E52,assessment!E61)</f>
        <v>0</v>
      </c>
      <c r="P61" s="201"/>
      <c r="Q61" s="211">
        <f ca="1">percentdev(summary!H61,assessment!H61)</f>
        <v>0</v>
      </c>
      <c r="R61" s="211">
        <f ca="1">percentdev(summary!I61,assessment!I61)</f>
        <v>0</v>
      </c>
      <c r="S61" s="211">
        <f ca="1">percentdev(summary!J61,assessment!J61)</f>
        <v>0</v>
      </c>
      <c r="T61" s="211">
        <f ca="1">percentdev(summary!K61,assessment!K61)</f>
        <v>0</v>
      </c>
    </row>
    <row r="62" spans="1:20" x14ac:dyDescent="0.2">
      <c r="A62" s="207" t="s">
        <v>590</v>
      </c>
      <c r="B62" s="210" t="str">
        <f t="shared" ca="1" si="2"/>
        <v>177.2</v>
      </c>
      <c r="C62" s="210" t="str">
        <f t="shared" ca="1" si="2"/>
        <v>309.6</v>
      </c>
      <c r="D62" s="210" t="str">
        <f t="shared" ca="1" si="2"/>
        <v>438.2</v>
      </c>
      <c r="E62" s="210" t="str">
        <f t="shared" ca="1" si="2"/>
        <v>649.1</v>
      </c>
      <c r="F62" s="201"/>
      <c r="G62" s="207" t="s">
        <v>590</v>
      </c>
      <c r="H62" s="210" t="str">
        <f t="shared" ca="1" si="3"/>
        <v>362.6</v>
      </c>
      <c r="I62" s="210" t="str">
        <f t="shared" ca="1" si="3"/>
        <v>355.1</v>
      </c>
      <c r="J62" s="210" t="str">
        <f t="shared" ca="1" si="3"/>
        <v>323.1</v>
      </c>
      <c r="K62" s="210" t="str">
        <f t="shared" ca="1" si="3"/>
        <v>380.7</v>
      </c>
      <c r="L62" s="211">
        <f ca="1">percentdev(summary!B53,assessment!B62)</f>
        <v>0</v>
      </c>
      <c r="M62" s="211">
        <f ca="1">percentdev(summary!C53,assessment!C62)</f>
        <v>0</v>
      </c>
      <c r="N62" s="211">
        <f ca="1">percentdev(summary!D53,assessment!D62)</f>
        <v>0</v>
      </c>
      <c r="O62" s="211">
        <f ca="1">percentdev(summary!E53,assessment!E62)</f>
        <v>0</v>
      </c>
      <c r="P62" s="201"/>
      <c r="Q62" s="211">
        <f ca="1">percentdev(summary!H62,assessment!H62)</f>
        <v>0</v>
      </c>
      <c r="R62" s="211">
        <f ca="1">percentdev(summary!I62,assessment!I62)</f>
        <v>0</v>
      </c>
      <c r="S62" s="211">
        <f ca="1">percentdev(summary!J62,assessment!J62)</f>
        <v>0</v>
      </c>
      <c r="T62" s="211">
        <f ca="1">percentdev(summary!K62,assessment!K62)</f>
        <v>0</v>
      </c>
    </row>
    <row r="63" spans="1:20" x14ac:dyDescent="0.2">
      <c r="A63" s="201"/>
      <c r="B63" s="214"/>
      <c r="C63" s="201"/>
      <c r="D63" s="201"/>
      <c r="E63" s="201"/>
      <c r="F63" s="201"/>
      <c r="G63" s="201"/>
      <c r="H63" s="201"/>
      <c r="I63" s="201"/>
      <c r="J63" s="201"/>
      <c r="K63" s="201"/>
      <c r="L63" s="201"/>
      <c r="M63" s="201"/>
      <c r="N63" s="201"/>
      <c r="O63" s="201"/>
      <c r="P63" s="201"/>
      <c r="Q63" s="201"/>
      <c r="R63" s="201"/>
      <c r="S63" s="201"/>
      <c r="T63" s="201"/>
    </row>
    <row r="64" spans="1:20" x14ac:dyDescent="0.2">
      <c r="A64" s="200" t="s">
        <v>631</v>
      </c>
      <c r="B64" s="214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1"/>
      <c r="P64" s="201"/>
      <c r="Q64" s="201"/>
      <c r="R64" s="201"/>
      <c r="S64" s="201"/>
      <c r="T64" s="201"/>
    </row>
    <row r="65" spans="1:20" x14ac:dyDescent="0.2">
      <c r="A65" s="207" t="s">
        <v>463</v>
      </c>
      <c r="B65" s="213" t="s">
        <v>594</v>
      </c>
      <c r="C65" s="207" t="s">
        <v>595</v>
      </c>
      <c r="D65" s="207" t="s">
        <v>596</v>
      </c>
      <c r="E65" s="207" t="s">
        <v>606</v>
      </c>
      <c r="F65" s="201"/>
      <c r="G65" s="201"/>
      <c r="H65" s="201"/>
      <c r="I65" s="201"/>
      <c r="J65" s="201"/>
      <c r="K65" s="201"/>
      <c r="L65" s="201"/>
      <c r="M65" s="201"/>
      <c r="N65" s="201"/>
      <c r="O65" s="201"/>
      <c r="P65" s="201"/>
      <c r="Q65" s="201"/>
      <c r="R65" s="201"/>
      <c r="S65" s="201"/>
      <c r="T65" s="201"/>
    </row>
    <row r="66" spans="1:20" x14ac:dyDescent="0.2">
      <c r="A66" s="207"/>
      <c r="B66" s="213" t="s">
        <v>602</v>
      </c>
      <c r="C66" s="207" t="s">
        <v>603</v>
      </c>
      <c r="D66" s="207" t="s">
        <v>604</v>
      </c>
      <c r="E66" s="207" t="s">
        <v>605</v>
      </c>
      <c r="F66" s="201"/>
      <c r="G66" s="201"/>
      <c r="H66" s="201"/>
      <c r="I66" s="201"/>
      <c r="J66" s="201"/>
      <c r="K66" s="201"/>
      <c r="L66" s="201"/>
      <c r="M66" s="201"/>
      <c r="N66" s="201"/>
      <c r="O66" s="201"/>
      <c r="P66" s="201"/>
      <c r="Q66" s="201"/>
      <c r="R66" s="201"/>
      <c r="S66" s="201"/>
      <c r="T66" s="201"/>
    </row>
    <row r="67" spans="1:20" x14ac:dyDescent="0.2">
      <c r="A67" s="207" t="s">
        <v>592</v>
      </c>
      <c r="B67" s="210" t="str">
        <f t="shared" ref="B67:E71" ca="1" si="4">INDIRECT(ADDRESS(ROW(B67),COLUMN(B67),,,$B$2))</f>
        <v>49.9</v>
      </c>
      <c r="C67" s="210" t="str">
        <f t="shared" ca="1" si="4"/>
        <v>53.7</v>
      </c>
      <c r="D67" s="210" t="str">
        <f t="shared" ca="1" si="4"/>
        <v>66.2</v>
      </c>
      <c r="E67" s="210" t="str">
        <f t="shared" ca="1" si="4"/>
        <v>62.4</v>
      </c>
      <c r="F67" s="201"/>
      <c r="G67" s="201"/>
      <c r="H67" s="201"/>
      <c r="I67" s="201"/>
      <c r="J67" s="201"/>
      <c r="K67" s="201"/>
      <c r="L67" s="211">
        <f ca="1">percentdev(summary!B58,assessment!B67)</f>
        <v>0</v>
      </c>
      <c r="M67" s="211">
        <f ca="1">percentdev(summary!C58,assessment!C67)</f>
        <v>0</v>
      </c>
      <c r="N67" s="211">
        <f ca="1">percentdev(summary!D58,assessment!D67)</f>
        <v>0</v>
      </c>
      <c r="O67" s="211">
        <f ca="1">percentdev(summary!E58,assessment!E67)</f>
        <v>0</v>
      </c>
      <c r="P67" s="201"/>
      <c r="Q67" s="201"/>
      <c r="R67" s="201"/>
      <c r="S67" s="201"/>
      <c r="T67" s="201"/>
    </row>
    <row r="68" spans="1:20" x14ac:dyDescent="0.2">
      <c r="A68" s="207" t="s">
        <v>587</v>
      </c>
      <c r="B68" s="210" t="str">
        <f t="shared" ca="1" si="4"/>
        <v>57.9</v>
      </c>
      <c r="C68" s="210" t="str">
        <f t="shared" ca="1" si="4"/>
        <v>62.2</v>
      </c>
      <c r="D68" s="210" t="str">
        <f t="shared" ca="1" si="4"/>
        <v>77.9</v>
      </c>
      <c r="E68" s="210" t="str">
        <f t="shared" ca="1" si="4"/>
        <v>73.0</v>
      </c>
      <c r="F68" s="201"/>
      <c r="G68" s="201"/>
      <c r="H68" s="201"/>
      <c r="I68" s="201"/>
      <c r="J68" s="201"/>
      <c r="K68" s="201"/>
      <c r="L68" s="211">
        <f ca="1">percentdev(summary!B59,assessment!B68)</f>
        <v>0</v>
      </c>
      <c r="M68" s="211">
        <f ca="1">percentdev(summary!C59,assessment!C68)</f>
        <v>0</v>
      </c>
      <c r="N68" s="211">
        <f ca="1">percentdev(summary!D59,assessment!D68)</f>
        <v>0</v>
      </c>
      <c r="O68" s="211">
        <f ca="1">percentdev(summary!E59,assessment!E68)</f>
        <v>0</v>
      </c>
      <c r="P68" s="201"/>
      <c r="Q68" s="201"/>
      <c r="R68" s="201"/>
      <c r="S68" s="201"/>
      <c r="T68" s="201"/>
    </row>
    <row r="69" spans="1:20" x14ac:dyDescent="0.2">
      <c r="A69" s="207" t="s">
        <v>588</v>
      </c>
      <c r="B69" s="210" t="str">
        <f t="shared" ca="1" si="4"/>
        <v>54.0</v>
      </c>
      <c r="C69" s="210" t="str">
        <f t="shared" ca="1" si="4"/>
        <v>64.2</v>
      </c>
      <c r="D69" s="210" t="str">
        <f t="shared" ca="1" si="4"/>
        <v>84.6</v>
      </c>
      <c r="E69" s="210" t="str">
        <f t="shared" ca="1" si="4"/>
        <v>87.7</v>
      </c>
      <c r="F69" s="201"/>
      <c r="G69" s="201"/>
      <c r="H69" s="201"/>
      <c r="I69" s="201"/>
      <c r="J69" s="201"/>
      <c r="K69" s="201"/>
      <c r="L69" s="211">
        <f ca="1">percentdev(summary!B60,assessment!B69)</f>
        <v>0</v>
      </c>
      <c r="M69" s="211">
        <f ca="1">percentdev(summary!C60,assessment!C69)</f>
        <v>0</v>
      </c>
      <c r="N69" s="211">
        <f ca="1">percentdev(summary!D60,assessment!D69)</f>
        <v>0</v>
      </c>
      <c r="O69" s="211">
        <f ca="1">percentdev(summary!E60,assessment!E69)</f>
        <v>0</v>
      </c>
      <c r="P69" s="201"/>
      <c r="Q69" s="201"/>
      <c r="R69" s="201"/>
      <c r="S69" s="201"/>
      <c r="T69" s="201"/>
    </row>
    <row r="70" spans="1:20" x14ac:dyDescent="0.2">
      <c r="A70" s="207" t="s">
        <v>589</v>
      </c>
      <c r="B70" s="210" t="str">
        <f t="shared" ca="1" si="4"/>
        <v>47.1</v>
      </c>
      <c r="C70" s="210" t="str">
        <f t="shared" ca="1" si="4"/>
        <v>56.0</v>
      </c>
      <c r="D70" s="210" t="str">
        <f t="shared" ca="1" si="4"/>
        <v>78.8</v>
      </c>
      <c r="E70" s="210" t="str">
        <f t="shared" ca="1" si="4"/>
        <v>80.4</v>
      </c>
      <c r="F70" s="201"/>
      <c r="G70" s="201"/>
      <c r="H70" s="201"/>
      <c r="I70" s="201"/>
      <c r="J70" s="201"/>
      <c r="K70" s="201"/>
      <c r="L70" s="211">
        <f ca="1">percentdev(summary!B61,assessment!B70)</f>
        <v>0</v>
      </c>
      <c r="M70" s="211">
        <f ca="1">percentdev(summary!C61,assessment!C70)</f>
        <v>0</v>
      </c>
      <c r="N70" s="211">
        <f ca="1">percentdev(summary!D61,assessment!D70)</f>
        <v>0</v>
      </c>
      <c r="O70" s="211">
        <f ca="1">percentdev(summary!E61,assessment!E70)</f>
        <v>0</v>
      </c>
      <c r="P70" s="201"/>
      <c r="Q70" s="201"/>
      <c r="R70" s="201"/>
      <c r="S70" s="201"/>
      <c r="T70" s="201"/>
    </row>
    <row r="71" spans="1:20" x14ac:dyDescent="0.2">
      <c r="A71" s="207" t="s">
        <v>590</v>
      </c>
      <c r="B71" s="210" t="str">
        <f t="shared" ca="1" si="4"/>
        <v>-22.0</v>
      </c>
      <c r="C71" s="210" t="str">
        <f t="shared" ca="1" si="4"/>
        <v>-21.2</v>
      </c>
      <c r="D71" s="210" t="str">
        <f t="shared" ca="1" si="4"/>
        <v>33.3</v>
      </c>
      <c r="E71" s="210" t="str">
        <f t="shared" ca="1" si="4"/>
        <v>21.7</v>
      </c>
      <c r="F71" s="201"/>
      <c r="G71" s="201"/>
      <c r="H71" s="201"/>
      <c r="I71" s="201"/>
      <c r="J71" s="201"/>
      <c r="K71" s="201"/>
      <c r="L71" s="211">
        <f ca="1">percentdev(summary!B62,assessment!B71)</f>
        <v>0</v>
      </c>
      <c r="M71" s="211">
        <f ca="1">percentdev(summary!C62,assessment!C71)</f>
        <v>0</v>
      </c>
      <c r="N71" s="211">
        <f ca="1">percentdev(summary!D62,assessment!D71)</f>
        <v>0</v>
      </c>
      <c r="O71" s="211">
        <f ca="1">percentdev(summary!E62,assessment!E71)</f>
        <v>0</v>
      </c>
      <c r="P71" s="201"/>
      <c r="Q71" s="201"/>
      <c r="R71" s="201"/>
      <c r="S71" s="201"/>
      <c r="T71" s="201"/>
    </row>
    <row r="73" spans="1:20" x14ac:dyDescent="0.2">
      <c r="A73" s="78" t="s">
        <v>563</v>
      </c>
    </row>
    <row r="74" spans="1:20" x14ac:dyDescent="0.2">
      <c r="A74" s="79" t="s">
        <v>646</v>
      </c>
      <c r="B74" s="84" t="str">
        <f>CONCATENATE(I7,J7, "assess_crop",Delimiter,"ref1",Delimiter,"ref2",Delimiter)</f>
        <v>soil_type@soil_area@assess_crop@ref1@ref2@</v>
      </c>
      <c r="C74" s="117"/>
    </row>
    <row r="75" spans="1:20" x14ac:dyDescent="0.2">
      <c r="A75" s="79"/>
      <c r="B75" s="84" t="str">
        <f ca="1">CONCATENATE(I8,J8,B2&amp;Delimiter,B3&amp;Delimiter,B4&amp;Delimiter)</f>
        <v>Denchworth
Hanslope
Brockhurst
Clifton
Quorndon
Peaty
Undrained@7
15.5
15.1
9.2
3.8
3.5
45.9@winter cereals@Brown C. D., Dubus I. G., Fogg P., Spirlet M., Gustin C., 2004: Exposure to sulfosulfuron in agricultural drainage ditches: field monitoring and scenario-based modelling. Pest Management Science 60: 765-776@@</v>
      </c>
      <c r="C75" s="118"/>
    </row>
    <row r="76" spans="1:20" x14ac:dyDescent="0.2">
      <c r="A76" s="79" t="s">
        <v>644</v>
      </c>
      <c r="B76" s="79" t="str">
        <f>CONCATENATE(H24,I24,J24,K24,L24,M24,N24)</f>
        <v>assess_irrelevant@crop_soiltype@crop_dry@croptot_dry@crop_medium@croptot_medium@crop_wet@croptot_wet@crop_verywet@croptot_verywet@crop_totex@croptot_totex@</v>
      </c>
      <c r="C76" s="78"/>
      <c r="D76" s="78"/>
      <c r="E76" s="78"/>
      <c r="F76" s="78"/>
    </row>
    <row r="77" spans="1:20" x14ac:dyDescent="0.2">
      <c r="A77" s="79"/>
      <c r="B77" s="79" t="str">
        <f ca="1">CONCATENATE(H25,I25,J25,K25,L25,M25,N25)</f>
        <v>49.4@Undrained
Peaty soils
Denchworth
Hanslope
Brockhurst
Clifton
Quorndon@-
-
2.7
9.0
4.8
1.5
2.5@20.5@-
-
3.0
5.6
7.6
5.2
0.9@22.3@-
-
0.7
0.5
1.8
1.6
0.3@4.9@-
-
0.5
0.4
0.9
0.9
0.2@2.9@45.9
3.5
7.0
15.5
15.1
9.2
3.8@100.0@</v>
      </c>
    </row>
    <row r="78" spans="1:20" x14ac:dyDescent="0.2">
      <c r="A78" s="79" t="s">
        <v>647</v>
      </c>
      <c r="B78" s="119" t="str">
        <f>CONCATENATE(I34,J34,K34,L34,M34)</f>
        <v>res_soiltype@PECextent@TWAextent@PECpercEAC@TWApercEAC@</v>
      </c>
    </row>
    <row r="79" spans="1:20" x14ac:dyDescent="0.2">
      <c r="B79" s="119" t="str">
        <f ca="1">CONCATENATE(I35,J35,K35,L35,M35)</f>
        <v>Undrained
Peaty
Drained, safe
Drained, risk@45.9
3.5
3.8
46.8@45.9
3.5
50.6
0.0@46.8@0.0@</v>
      </c>
    </row>
    <row r="81" spans="1:6" x14ac:dyDescent="0.2">
      <c r="A81" s="120" t="s">
        <v>650</v>
      </c>
      <c r="B81" s="121"/>
      <c r="C81" s="122"/>
      <c r="E81" s="79"/>
      <c r="F81" s="123"/>
    </row>
    <row r="82" spans="1:6" x14ac:dyDescent="0.2">
      <c r="B82" s="124" t="s">
        <v>572</v>
      </c>
      <c r="C82" s="124" t="str">
        <f>ADDRESS(ROW(setup!$B$127),COLUMN(setup!$B$127))</f>
        <v>$B$127</v>
      </c>
      <c r="D82" s="124" t="str">
        <f>ADDRESS(ROW(setup!$B$167),COLUMN(setup!$B$167))</f>
        <v>$B$167</v>
      </c>
      <c r="E82" s="124">
        <f t="shared" ref="E82:F84" ca="1" si="5">ROW(INDIRECT(C82))</f>
        <v>127</v>
      </c>
      <c r="F82" s="124">
        <f t="shared" ca="1" si="5"/>
        <v>167</v>
      </c>
    </row>
    <row r="83" spans="1:6" x14ac:dyDescent="0.2">
      <c r="B83" s="124" t="s">
        <v>654</v>
      </c>
      <c r="C83" s="124" t="str">
        <f>ADDRESS(ROW(summary!$B$65),COLUMN(summary!$B$65))</f>
        <v>$B$65</v>
      </c>
      <c r="D83" s="124" t="str">
        <f>ADDRESS(ROW(summary!$B$67),COLUMN(summary!$B$67))</f>
        <v>$B$67</v>
      </c>
      <c r="E83" s="124">
        <f t="shared" ca="1" si="5"/>
        <v>65</v>
      </c>
      <c r="F83" s="124">
        <f t="shared" ca="1" si="5"/>
        <v>67</v>
      </c>
    </row>
    <row r="84" spans="1:6" x14ac:dyDescent="0.2">
      <c r="B84" s="124" t="s">
        <v>651</v>
      </c>
      <c r="C84" s="79" t="str">
        <f>ADDRESS(ROW(assessment!$B$74),COLUMN(assessment!$B$74))</f>
        <v>$B$74</v>
      </c>
      <c r="D84" s="79" t="str">
        <f>ADDRESS(ROW(assessment!$B$78),COLUMN(assessment!$B$78))</f>
        <v>$B$78</v>
      </c>
      <c r="E84" s="124">
        <f t="shared" ca="1" si="5"/>
        <v>74</v>
      </c>
      <c r="F84" s="124">
        <f t="shared" ca="1" si="5"/>
        <v>78</v>
      </c>
    </row>
  </sheetData>
  <mergeCells count="5">
    <mergeCell ref="G18:G19"/>
    <mergeCell ref="B18:B19"/>
    <mergeCell ref="B31:B32"/>
    <mergeCell ref="C31:D31"/>
    <mergeCell ref="C18:F18"/>
  </mergeCells>
  <phoneticPr fontId="11" type="noConversion"/>
  <conditionalFormatting sqref="H49:K53 H58:K62">
    <cfRule type="expression" dxfId="97" priority="1" stopIfTrue="1">
      <formula>Q49&gt;$F$45</formula>
    </cfRule>
  </conditionalFormatting>
  <conditionalFormatting sqref="B49:E53 B58:E62 B67:E71">
    <cfRule type="expression" dxfId="96" priority="2" stopIfTrue="1">
      <formula>L49&gt;$F$45</formula>
    </cfRule>
  </conditionalFormatting>
  <conditionalFormatting sqref="C38">
    <cfRule type="cellIs" dxfId="95" priority="3" stopIfTrue="1" operator="equal">
      <formula>"no issue"</formula>
    </cfRule>
    <cfRule type="cellIs" dxfId="94" priority="4" stopIfTrue="1" operator="equal">
      <formula>"critical issue"</formula>
    </cfRule>
  </conditionalFormatting>
  <dataValidations count="1">
    <dataValidation type="list" allowBlank="1" showInputMessage="1" showErrorMessage="1" sqref="B2">
      <formula1>$M$5:$M$20</formula1>
    </dataValidation>
  </dataValidations>
  <hyperlinks>
    <hyperlink ref="L34" r:id="rId1" display="PECperc@"/>
  </hyperlinks>
  <pageMargins left="0.75" right="0.75" top="1" bottom="1" header="0.5" footer="0.5"/>
  <pageSetup paperSize="9" orientation="portrait" r:id="rId2"/>
  <headerFooter alignWithMargins="0">
    <oddFooter>&amp;R&amp;1#&amp;"Calibri"&amp;22&amp;KFF8939RESTRICTED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2" r:id="rId5" name="Button 2">
              <controlPr defaultSize="0" print="0" autoFill="0" autoPict="0" macro="[0]!writePROUTTdb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X75"/>
  <sheetViews>
    <sheetView workbookViewId="0"/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0" x14ac:dyDescent="0.2">
      <c r="A1" s="65" t="s">
        <v>657</v>
      </c>
      <c r="F1" s="69" t="s">
        <v>639</v>
      </c>
      <c r="J1" s="125"/>
    </row>
    <row r="2" spans="1:10" x14ac:dyDescent="0.2">
      <c r="A2" s="126"/>
      <c r="F2" s="72" t="s">
        <v>626</v>
      </c>
      <c r="J2" s="72"/>
    </row>
    <row r="3" spans="1:10" s="77" customFormat="1" x14ac:dyDescent="0.2">
      <c r="A3" s="152" t="s">
        <v>638</v>
      </c>
      <c r="B3" s="153" t="s">
        <v>984</v>
      </c>
    </row>
    <row r="4" spans="1:10" x14ac:dyDescent="0.2">
      <c r="B4" s="128" t="s">
        <v>643</v>
      </c>
      <c r="E4" s="78"/>
      <c r="G4" s="78"/>
      <c r="H4" s="78"/>
    </row>
    <row r="5" spans="1:10" x14ac:dyDescent="0.2">
      <c r="B5" s="78" t="s">
        <v>599</v>
      </c>
      <c r="E5" s="78"/>
      <c r="F5" s="78"/>
      <c r="G5" s="78"/>
      <c r="H5" s="78"/>
    </row>
    <row r="6" spans="1:10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0" x14ac:dyDescent="0.2">
      <c r="B7" s="82" t="s">
        <v>592</v>
      </c>
      <c r="C7" s="154">
        <v>3.9</v>
      </c>
      <c r="E7" s="78"/>
      <c r="F7" s="78"/>
      <c r="G7" s="78"/>
      <c r="H7" s="78"/>
    </row>
    <row r="8" spans="1:10" x14ac:dyDescent="0.2">
      <c r="B8" s="82" t="s">
        <v>587</v>
      </c>
      <c r="C8" s="154">
        <v>6.4</v>
      </c>
      <c r="E8" s="78"/>
      <c r="F8" s="78"/>
      <c r="G8" s="78"/>
      <c r="H8" s="78"/>
    </row>
    <row r="9" spans="1:10" x14ac:dyDescent="0.2">
      <c r="B9" s="82" t="s">
        <v>588</v>
      </c>
      <c r="C9" s="154">
        <v>10.7</v>
      </c>
      <c r="E9" s="78"/>
      <c r="F9" s="78"/>
      <c r="G9" s="78"/>
      <c r="H9" s="78"/>
    </row>
    <row r="10" spans="1:10" x14ac:dyDescent="0.2">
      <c r="B10" s="82" t="s">
        <v>589</v>
      </c>
      <c r="C10" s="154">
        <v>15.3</v>
      </c>
      <c r="E10" s="78"/>
      <c r="F10" s="78"/>
      <c r="G10" s="78"/>
      <c r="H10" s="78"/>
    </row>
    <row r="11" spans="1:10" x14ac:dyDescent="0.2">
      <c r="B11" s="82" t="s">
        <v>590</v>
      </c>
      <c r="C11" s="154">
        <v>1.4</v>
      </c>
      <c r="E11" s="78"/>
      <c r="F11" s="78"/>
      <c r="G11" s="78"/>
      <c r="H11" s="78"/>
    </row>
    <row r="12" spans="1:10" x14ac:dyDescent="0.2">
      <c r="B12" s="82" t="s">
        <v>593</v>
      </c>
      <c r="C12" s="154">
        <v>1.2</v>
      </c>
      <c r="E12" s="78"/>
      <c r="F12" s="78"/>
      <c r="G12" s="78"/>
      <c r="H12" s="78"/>
    </row>
    <row r="13" spans="1:10" x14ac:dyDescent="0.2">
      <c r="B13" s="82" t="s">
        <v>585</v>
      </c>
      <c r="C13" s="154">
        <v>61.1</v>
      </c>
      <c r="E13" s="78"/>
      <c r="F13" s="78"/>
      <c r="G13" s="78"/>
      <c r="H13" s="78"/>
    </row>
    <row r="14" spans="1:10" x14ac:dyDescent="0.2">
      <c r="B14" s="85" t="s">
        <v>591</v>
      </c>
      <c r="C14" s="86">
        <f>SUM(C7:C13)</f>
        <v>100</v>
      </c>
      <c r="E14" s="78"/>
      <c r="F14" s="78"/>
      <c r="G14" s="78"/>
      <c r="H14" s="78"/>
    </row>
    <row r="15" spans="1:10" x14ac:dyDescent="0.2">
      <c r="B15" s="87"/>
      <c r="C15" s="83"/>
      <c r="E15" s="78"/>
      <c r="F15" s="78"/>
      <c r="G15" s="78"/>
      <c r="H15" s="78"/>
    </row>
    <row r="16" spans="1:10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</row>
    <row r="26" spans="2:17" x14ac:dyDescent="0.2">
      <c r="B26" s="135" t="s">
        <v>592</v>
      </c>
      <c r="C26" s="155">
        <v>13.3</v>
      </c>
      <c r="D26" s="156">
        <v>45</v>
      </c>
      <c r="E26" s="156">
        <v>21.4</v>
      </c>
      <c r="F26" s="157">
        <v>20.3</v>
      </c>
      <c r="G26" s="95">
        <f>SUM(C26:F26)</f>
        <v>99.999999999999986</v>
      </c>
    </row>
    <row r="27" spans="2:17" x14ac:dyDescent="0.2">
      <c r="B27" s="135" t="s">
        <v>587</v>
      </c>
      <c r="C27" s="155">
        <v>16</v>
      </c>
      <c r="D27" s="156">
        <v>36.5</v>
      </c>
      <c r="E27" s="156">
        <v>15.1</v>
      </c>
      <c r="F27" s="157">
        <v>32.299999999999997</v>
      </c>
      <c r="G27" s="136">
        <f>SUM(C27:F27)</f>
        <v>99.899999999999991</v>
      </c>
    </row>
    <row r="28" spans="2:17" x14ac:dyDescent="0.2">
      <c r="B28" s="135" t="s">
        <v>588</v>
      </c>
      <c r="C28" s="155">
        <v>6.1</v>
      </c>
      <c r="D28" s="156">
        <v>37.799999999999997</v>
      </c>
      <c r="E28" s="156">
        <v>21.2</v>
      </c>
      <c r="F28" s="157">
        <v>34.9</v>
      </c>
      <c r="G28" s="95">
        <f>SUM(C28:F28)</f>
        <v>100</v>
      </c>
    </row>
    <row r="29" spans="2:17" x14ac:dyDescent="0.2">
      <c r="B29" s="135" t="s">
        <v>589</v>
      </c>
      <c r="C29" s="155">
        <v>1.2</v>
      </c>
      <c r="D29" s="156">
        <v>16</v>
      </c>
      <c r="E29" s="156">
        <v>15.7</v>
      </c>
      <c r="F29" s="157">
        <v>67.099999999999994</v>
      </c>
      <c r="G29" s="136">
        <f>SUM(C29:F29)</f>
        <v>100</v>
      </c>
    </row>
    <row r="30" spans="2:17" x14ac:dyDescent="0.2">
      <c r="B30" s="137" t="s">
        <v>590</v>
      </c>
      <c r="C30" s="158">
        <v>14.4</v>
      </c>
      <c r="D30" s="159">
        <v>25.9</v>
      </c>
      <c r="E30" s="159">
        <v>21.7</v>
      </c>
      <c r="F30" s="160">
        <v>38</v>
      </c>
      <c r="G30" s="141">
        <f>SUM(C30:F30)</f>
        <v>100</v>
      </c>
    </row>
    <row r="32" spans="2:17" x14ac:dyDescent="0.2">
      <c r="B32" s="78" t="s">
        <v>600</v>
      </c>
      <c r="Q32" s="88"/>
    </row>
    <row r="33" spans="1:24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Q33" s="89"/>
    </row>
    <row r="34" spans="1:24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</row>
    <row r="35" spans="1:24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5">
        <f>C13</f>
        <v>61.1</v>
      </c>
    </row>
    <row r="36" spans="1:24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5">
        <f>C12</f>
        <v>1.2</v>
      </c>
    </row>
    <row r="37" spans="1:24" x14ac:dyDescent="0.2">
      <c r="B37" s="93" t="s">
        <v>592</v>
      </c>
      <c r="C37" s="97">
        <f>$C$7*C26%</f>
        <v>0.51870000000000005</v>
      </c>
      <c r="D37" s="98">
        <f>$C$7*D26%</f>
        <v>1.7549999999999999</v>
      </c>
      <c r="E37" s="98">
        <f>$C$7*E26%</f>
        <v>0.83460000000000001</v>
      </c>
      <c r="F37" s="99">
        <f>$C$7*F26%</f>
        <v>0.79170000000000007</v>
      </c>
      <c r="G37" s="98">
        <f>SUM(C37:F37)</f>
        <v>3.9</v>
      </c>
    </row>
    <row r="38" spans="1:24" x14ac:dyDescent="0.2">
      <c r="B38" s="93" t="s">
        <v>587</v>
      </c>
      <c r="C38" s="97">
        <f>$C$8*C27%</f>
        <v>1.024</v>
      </c>
      <c r="D38" s="98">
        <f>$C$8*D27%</f>
        <v>2.3359999999999999</v>
      </c>
      <c r="E38" s="98">
        <f>$C$8*E27%</f>
        <v>0.96640000000000004</v>
      </c>
      <c r="F38" s="99">
        <f>$C$8*F27%</f>
        <v>2.0671999999999997</v>
      </c>
      <c r="G38" s="98">
        <f>SUM(C38:F38)</f>
        <v>6.3935999999999993</v>
      </c>
    </row>
    <row r="39" spans="1:24" x14ac:dyDescent="0.2">
      <c r="B39" s="93" t="s">
        <v>588</v>
      </c>
      <c r="C39" s="97">
        <f>$C$9*C28%</f>
        <v>0.65269999999999995</v>
      </c>
      <c r="D39" s="98">
        <f>$C$9*D28%</f>
        <v>4.0445999999999991</v>
      </c>
      <c r="E39" s="98">
        <f>$C$9*E28%</f>
        <v>2.2683999999999997</v>
      </c>
      <c r="F39" s="99">
        <f>$C$9*F28%</f>
        <v>3.7342999999999993</v>
      </c>
      <c r="G39" s="98">
        <f>SUM(C39:F39)</f>
        <v>10.7</v>
      </c>
      <c r="U39" s="101"/>
    </row>
    <row r="40" spans="1:24" x14ac:dyDescent="0.2">
      <c r="B40" s="93" t="s">
        <v>589</v>
      </c>
      <c r="C40" s="97">
        <f>$C$10*C29%</f>
        <v>0.18360000000000001</v>
      </c>
      <c r="D40" s="98">
        <f>$C$10*D29%</f>
        <v>2.448</v>
      </c>
      <c r="E40" s="98">
        <f>$C$10*E29%</f>
        <v>2.4020999999999999</v>
      </c>
      <c r="F40" s="99">
        <f>$C$10*F29%</f>
        <v>10.266299999999999</v>
      </c>
      <c r="G40" s="98">
        <f>SUM(C40:F40)</f>
        <v>15.299999999999999</v>
      </c>
      <c r="U40" s="101"/>
    </row>
    <row r="41" spans="1:24" x14ac:dyDescent="0.2">
      <c r="B41" s="93" t="s">
        <v>590</v>
      </c>
      <c r="C41" s="97">
        <f>$C$11*C30%</f>
        <v>0.2016</v>
      </c>
      <c r="D41" s="98">
        <f>$C$11*D30%</f>
        <v>0.36259999999999998</v>
      </c>
      <c r="E41" s="98">
        <f>$C$11*E30%</f>
        <v>0.30379999999999996</v>
      </c>
      <c r="F41" s="99">
        <f>$C$11*F30%</f>
        <v>0.53199999999999992</v>
      </c>
      <c r="G41" s="98">
        <f>SUM(C41:F41)</f>
        <v>1.4</v>
      </c>
      <c r="U41" s="101"/>
    </row>
    <row r="42" spans="1:24" x14ac:dyDescent="0.2">
      <c r="B42" s="102" t="s">
        <v>591</v>
      </c>
      <c r="C42" s="103">
        <f>SUM(C35:C41)</f>
        <v>2.5806</v>
      </c>
      <c r="D42" s="104">
        <f>SUM(D35:D41)</f>
        <v>10.946199999999999</v>
      </c>
      <c r="E42" s="104">
        <f>SUM(E35:E41)</f>
        <v>6.7752999999999997</v>
      </c>
      <c r="F42" s="105">
        <f>SUM(F35:F41)</f>
        <v>17.391499999999997</v>
      </c>
      <c r="G42" s="104">
        <f>SUM(G35:G41)</f>
        <v>99.993600000000015</v>
      </c>
      <c r="U42" s="101"/>
    </row>
    <row r="43" spans="1:24" x14ac:dyDescent="0.2">
      <c r="U43" s="101"/>
    </row>
    <row r="44" spans="1:24" x14ac:dyDescent="0.2">
      <c r="I44" s="106"/>
      <c r="J44" s="101"/>
    </row>
    <row r="45" spans="1:24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4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</row>
    <row r="47" spans="1:24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  <c r="M47" s="185"/>
      <c r="N47" s="64"/>
      <c r="O47" s="64"/>
      <c r="P47" s="49"/>
      <c r="Q47" s="64"/>
      <c r="R47" s="64"/>
      <c r="S47" s="185"/>
      <c r="T47" s="64"/>
      <c r="U47" s="64"/>
      <c r="V47" s="49"/>
      <c r="W47" s="64"/>
      <c r="X47" s="184"/>
    </row>
    <row r="48" spans="1:24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  <c r="L48" s="112"/>
      <c r="M48" s="186"/>
      <c r="N48" s="19"/>
      <c r="O48" s="19"/>
      <c r="P48" s="19"/>
      <c r="Q48" s="19"/>
      <c r="R48" s="64"/>
      <c r="S48" s="186"/>
      <c r="T48" s="19"/>
      <c r="U48" s="19"/>
      <c r="V48" s="19"/>
      <c r="W48" s="19"/>
      <c r="X48" s="184"/>
    </row>
    <row r="49" spans="1:24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  <c r="L49" s="112"/>
      <c r="M49" s="64"/>
      <c r="N49" s="19"/>
      <c r="O49" s="19"/>
      <c r="P49" s="19"/>
      <c r="Q49" s="19"/>
      <c r="R49" s="64"/>
      <c r="S49" s="64"/>
      <c r="T49" s="19"/>
      <c r="U49" s="19"/>
      <c r="V49" s="19"/>
      <c r="W49" s="19"/>
      <c r="X49" s="184"/>
    </row>
    <row r="50" spans="1:24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  <c r="L50" s="112"/>
      <c r="M50" s="58"/>
      <c r="N50" s="187"/>
      <c r="O50" s="187"/>
      <c r="P50" s="187"/>
      <c r="Q50" s="187"/>
      <c r="R50" s="64"/>
      <c r="S50" s="58"/>
      <c r="T50" s="187"/>
      <c r="U50" s="187"/>
      <c r="V50" s="187"/>
      <c r="W50" s="187"/>
      <c r="X50" s="184"/>
    </row>
    <row r="51" spans="1:24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719</v>
      </c>
      <c r="I51" s="111" t="s">
        <v>1218</v>
      </c>
      <c r="J51" s="111" t="s">
        <v>900</v>
      </c>
      <c r="K51" s="111" t="s">
        <v>1219</v>
      </c>
      <c r="L51" s="112"/>
      <c r="M51" s="58"/>
      <c r="N51" s="187"/>
      <c r="O51" s="187"/>
      <c r="P51" s="187"/>
      <c r="Q51" s="187"/>
      <c r="R51" s="64"/>
      <c r="S51" s="58"/>
      <c r="T51" s="187"/>
      <c r="U51" s="187"/>
      <c r="V51" s="187"/>
      <c r="W51" s="187"/>
      <c r="X51" s="184"/>
    </row>
    <row r="52" spans="1:24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742</v>
      </c>
      <c r="J52" s="111" t="s">
        <v>724</v>
      </c>
      <c r="K52" s="111" t="s">
        <v>1220</v>
      </c>
      <c r="L52" s="116"/>
      <c r="M52" s="58"/>
      <c r="N52" s="187"/>
      <c r="O52" s="187"/>
      <c r="P52" s="187"/>
      <c r="Q52" s="187"/>
      <c r="R52" s="49"/>
      <c r="S52" s="58"/>
      <c r="T52" s="187"/>
      <c r="U52" s="187"/>
      <c r="V52" s="187"/>
      <c r="W52" s="187"/>
      <c r="X52" s="184"/>
    </row>
    <row r="53" spans="1:24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  <c r="M53" s="58"/>
      <c r="N53" s="187"/>
      <c r="O53" s="187"/>
      <c r="P53" s="187"/>
      <c r="Q53" s="187"/>
      <c r="R53" s="179"/>
      <c r="S53" s="58"/>
      <c r="T53" s="187"/>
      <c r="U53" s="187"/>
      <c r="V53" s="187"/>
      <c r="W53" s="187"/>
      <c r="X53" s="184"/>
    </row>
    <row r="54" spans="1:24" x14ac:dyDescent="0.2">
      <c r="B54" s="109"/>
      <c r="C54" s="109"/>
      <c r="D54" s="109"/>
      <c r="E54" s="109"/>
      <c r="F54" s="109"/>
      <c r="M54" s="58"/>
      <c r="N54" s="187"/>
      <c r="O54" s="187"/>
      <c r="P54" s="187"/>
      <c r="Q54" s="187"/>
      <c r="R54" s="179"/>
      <c r="S54" s="58"/>
      <c r="T54" s="187"/>
      <c r="U54" s="187"/>
      <c r="V54" s="187"/>
      <c r="W54" s="187"/>
      <c r="X54" s="184"/>
    </row>
    <row r="55" spans="1:24" x14ac:dyDescent="0.2">
      <c r="A55" s="78" t="s">
        <v>627</v>
      </c>
      <c r="G55" s="78" t="s">
        <v>632</v>
      </c>
      <c r="M55" s="49"/>
      <c r="N55" s="64"/>
      <c r="O55" s="64"/>
      <c r="P55" s="64"/>
      <c r="Q55" s="64"/>
      <c r="R55" s="64"/>
      <c r="S55" s="49"/>
      <c r="T55" s="64"/>
      <c r="U55" s="64"/>
      <c r="V55" s="64"/>
      <c r="W55" s="64"/>
      <c r="X55" s="184"/>
    </row>
    <row r="56" spans="1:24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184"/>
    </row>
    <row r="57" spans="1:24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  <c r="M57" s="185"/>
      <c r="N57" s="64"/>
      <c r="O57" s="64"/>
      <c r="P57" s="49"/>
      <c r="Q57" s="64"/>
      <c r="R57" s="64"/>
      <c r="S57" s="185"/>
      <c r="T57" s="64"/>
      <c r="U57" s="64"/>
      <c r="V57" s="49"/>
      <c r="W57" s="64"/>
      <c r="X57" s="184"/>
    </row>
    <row r="58" spans="1:24" x14ac:dyDescent="0.2">
      <c r="A58" s="111" t="s">
        <v>592</v>
      </c>
      <c r="B58" s="182" t="s">
        <v>1185</v>
      </c>
      <c r="C58" s="111" t="s">
        <v>1186</v>
      </c>
      <c r="D58" s="111" t="s">
        <v>1187</v>
      </c>
      <c r="E58" s="111" t="s">
        <v>1188</v>
      </c>
      <c r="F58" s="78"/>
      <c r="G58" s="111" t="s">
        <v>592</v>
      </c>
      <c r="H58" s="111" t="s">
        <v>1221</v>
      </c>
      <c r="I58" s="111" t="s">
        <v>968</v>
      </c>
      <c r="J58" s="111" t="s">
        <v>1159</v>
      </c>
      <c r="K58" s="111" t="s">
        <v>1222</v>
      </c>
      <c r="M58" s="186"/>
      <c r="N58" s="19"/>
      <c r="O58" s="19"/>
      <c r="P58" s="19"/>
      <c r="Q58" s="19"/>
      <c r="R58" s="64"/>
      <c r="S58" s="186"/>
      <c r="T58" s="19"/>
      <c r="U58" s="19"/>
      <c r="V58" s="19"/>
      <c r="W58" s="19"/>
      <c r="X58" s="184"/>
    </row>
    <row r="59" spans="1:24" s="78" customFormat="1" x14ac:dyDescent="0.2">
      <c r="A59" s="111" t="s">
        <v>587</v>
      </c>
      <c r="B59" s="182" t="s">
        <v>1189</v>
      </c>
      <c r="C59" s="111" t="s">
        <v>1190</v>
      </c>
      <c r="D59" s="111" t="s">
        <v>1191</v>
      </c>
      <c r="E59" s="111" t="s">
        <v>1192</v>
      </c>
      <c r="F59" s="66"/>
      <c r="G59" s="111" t="s">
        <v>587</v>
      </c>
      <c r="H59" s="111" t="s">
        <v>1223</v>
      </c>
      <c r="I59" s="111" t="s">
        <v>1224</v>
      </c>
      <c r="J59" s="111" t="s">
        <v>1159</v>
      </c>
      <c r="K59" s="111" t="s">
        <v>1225</v>
      </c>
      <c r="M59" s="64"/>
      <c r="N59" s="19"/>
      <c r="O59" s="19"/>
      <c r="P59" s="19"/>
      <c r="Q59" s="19"/>
      <c r="R59" s="64"/>
      <c r="S59" s="64"/>
      <c r="T59" s="19"/>
      <c r="U59" s="19"/>
      <c r="V59" s="19"/>
      <c r="W59" s="19"/>
      <c r="X59" s="188"/>
    </row>
    <row r="60" spans="1:24" x14ac:dyDescent="0.2">
      <c r="A60" s="111" t="s">
        <v>588</v>
      </c>
      <c r="B60" s="183" t="s">
        <v>1193</v>
      </c>
      <c r="C60" s="111" t="s">
        <v>1194</v>
      </c>
      <c r="D60" s="111" t="s">
        <v>1195</v>
      </c>
      <c r="E60" s="111" t="s">
        <v>1196</v>
      </c>
      <c r="G60" s="111" t="s">
        <v>588</v>
      </c>
      <c r="H60" s="111" t="s">
        <v>1226</v>
      </c>
      <c r="I60" s="111" t="s">
        <v>1227</v>
      </c>
      <c r="J60" s="111" t="s">
        <v>1159</v>
      </c>
      <c r="K60" s="111" t="s">
        <v>1228</v>
      </c>
      <c r="M60" s="58"/>
      <c r="N60" s="187"/>
      <c r="O60" s="187"/>
      <c r="P60" s="187"/>
      <c r="Q60" s="187"/>
      <c r="R60" s="64"/>
      <c r="S60" s="58"/>
      <c r="T60" s="187"/>
      <c r="U60" s="187"/>
      <c r="V60" s="187"/>
      <c r="W60" s="187"/>
      <c r="X60" s="184"/>
    </row>
    <row r="61" spans="1:24" x14ac:dyDescent="0.2">
      <c r="A61" s="111" t="s">
        <v>589</v>
      </c>
      <c r="B61" s="183" t="s">
        <v>1197</v>
      </c>
      <c r="C61" s="111" t="s">
        <v>1198</v>
      </c>
      <c r="D61" s="111" t="s">
        <v>1199</v>
      </c>
      <c r="E61" s="111" t="s">
        <v>1200</v>
      </c>
      <c r="G61" s="111" t="s">
        <v>589</v>
      </c>
      <c r="H61" s="111" t="s">
        <v>1229</v>
      </c>
      <c r="I61" s="111" t="s">
        <v>797</v>
      </c>
      <c r="J61" s="111" t="s">
        <v>1159</v>
      </c>
      <c r="K61" s="111" t="s">
        <v>1230</v>
      </c>
      <c r="M61" s="58"/>
      <c r="N61" s="187"/>
      <c r="O61" s="187"/>
      <c r="P61" s="187"/>
      <c r="Q61" s="187"/>
      <c r="R61" s="64"/>
      <c r="S61" s="58"/>
      <c r="T61" s="187"/>
      <c r="U61" s="187"/>
      <c r="V61" s="187"/>
      <c r="W61" s="187"/>
      <c r="X61" s="184"/>
    </row>
    <row r="62" spans="1:24" x14ac:dyDescent="0.2">
      <c r="A62" s="111" t="s">
        <v>590</v>
      </c>
      <c r="B62" s="111" t="s">
        <v>1201</v>
      </c>
      <c r="C62" s="111" t="s">
        <v>1202</v>
      </c>
      <c r="D62" s="111" t="s">
        <v>1203</v>
      </c>
      <c r="E62" s="111" t="s">
        <v>1204</v>
      </c>
      <c r="G62" s="111" t="s">
        <v>590</v>
      </c>
      <c r="H62" s="111" t="s">
        <v>1231</v>
      </c>
      <c r="I62" s="111" t="s">
        <v>1232</v>
      </c>
      <c r="J62" s="111" t="s">
        <v>1159</v>
      </c>
      <c r="K62" s="111" t="s">
        <v>798</v>
      </c>
      <c r="M62" s="58"/>
      <c r="N62" s="187"/>
      <c r="O62" s="187"/>
      <c r="P62" s="187"/>
      <c r="Q62" s="187"/>
      <c r="R62" s="49"/>
      <c r="S62" s="58"/>
      <c r="T62" s="187"/>
      <c r="U62" s="187"/>
      <c r="V62" s="187"/>
      <c r="W62" s="187"/>
      <c r="X62" s="184"/>
    </row>
    <row r="63" spans="1:24" x14ac:dyDescent="0.2">
      <c r="B63" s="151"/>
      <c r="M63" s="58"/>
      <c r="N63" s="187"/>
      <c r="O63" s="187"/>
      <c r="P63" s="187"/>
      <c r="Q63" s="187"/>
      <c r="R63" s="179"/>
      <c r="S63" s="58"/>
      <c r="T63" s="187"/>
      <c r="U63" s="187"/>
      <c r="V63" s="187"/>
      <c r="W63" s="187"/>
      <c r="X63" s="184"/>
    </row>
    <row r="64" spans="1:24" x14ac:dyDescent="0.2">
      <c r="A64" s="78" t="s">
        <v>631</v>
      </c>
      <c r="B64" s="151"/>
      <c r="M64" s="58"/>
      <c r="N64" s="187"/>
      <c r="O64" s="187"/>
      <c r="P64" s="187"/>
      <c r="Q64" s="187"/>
      <c r="R64" s="179"/>
      <c r="S64" s="58"/>
      <c r="T64" s="187"/>
      <c r="U64" s="187"/>
      <c r="V64" s="187"/>
      <c r="W64" s="187"/>
      <c r="X64" s="184"/>
    </row>
    <row r="65" spans="1:24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  <c r="M65" s="58"/>
      <c r="N65" s="63"/>
      <c r="O65" s="63"/>
      <c r="P65" s="63"/>
      <c r="Q65" s="63"/>
      <c r="R65" s="64"/>
      <c r="S65" s="58"/>
      <c r="T65" s="63"/>
      <c r="U65" s="63"/>
      <c r="V65" s="63"/>
      <c r="W65" s="63"/>
      <c r="X65" s="184"/>
    </row>
    <row r="66" spans="1:24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  <c r="M66" s="185"/>
      <c r="N66" s="64"/>
      <c r="O66" s="64"/>
      <c r="P66" s="49"/>
      <c r="Q66" s="64"/>
      <c r="R66" s="64"/>
      <c r="S66" s="185"/>
      <c r="T66" s="64"/>
      <c r="U66" s="64"/>
      <c r="V66" s="49"/>
      <c r="W66" s="64"/>
      <c r="X66" s="184"/>
    </row>
    <row r="67" spans="1:24" x14ac:dyDescent="0.2">
      <c r="A67" s="111" t="s">
        <v>592</v>
      </c>
      <c r="B67" s="111" t="s">
        <v>791</v>
      </c>
      <c r="C67" s="111" t="s">
        <v>792</v>
      </c>
      <c r="D67" s="111" t="s">
        <v>1205</v>
      </c>
      <c r="E67" s="111" t="s">
        <v>1206</v>
      </c>
      <c r="M67" s="186"/>
      <c r="N67" s="19"/>
      <c r="O67" s="19"/>
      <c r="P67" s="19"/>
      <c r="Q67" s="19"/>
      <c r="R67" s="64"/>
      <c r="S67" s="186"/>
      <c r="T67" s="19"/>
      <c r="U67" s="19"/>
      <c r="V67" s="19"/>
      <c r="W67" s="19"/>
      <c r="X67" s="184"/>
    </row>
    <row r="68" spans="1:24" x14ac:dyDescent="0.2">
      <c r="A68" s="111" t="s">
        <v>587</v>
      </c>
      <c r="B68" s="111" t="s">
        <v>793</v>
      </c>
      <c r="C68" s="111" t="s">
        <v>1132</v>
      </c>
      <c r="D68" s="111" t="s">
        <v>1207</v>
      </c>
      <c r="E68" s="111" t="s">
        <v>1208</v>
      </c>
      <c r="M68" s="64"/>
      <c r="N68" s="19"/>
      <c r="O68" s="19"/>
      <c r="P68" s="19"/>
      <c r="Q68" s="19"/>
      <c r="R68" s="64"/>
      <c r="S68" s="64"/>
      <c r="T68" s="19"/>
      <c r="U68" s="19"/>
      <c r="V68" s="19"/>
      <c r="W68" s="19"/>
      <c r="X68" s="184"/>
    </row>
    <row r="69" spans="1:24" x14ac:dyDescent="0.2">
      <c r="A69" s="111" t="s">
        <v>588</v>
      </c>
      <c r="B69" s="111" t="s">
        <v>1209</v>
      </c>
      <c r="C69" s="111" t="s">
        <v>794</v>
      </c>
      <c r="D69" s="111" t="s">
        <v>766</v>
      </c>
      <c r="E69" s="111" t="s">
        <v>1210</v>
      </c>
      <c r="M69" s="58"/>
      <c r="N69" s="187"/>
      <c r="O69" s="187"/>
      <c r="P69" s="187"/>
      <c r="Q69" s="187"/>
      <c r="R69" s="64"/>
      <c r="S69" s="58"/>
      <c r="T69" s="187"/>
      <c r="U69" s="187"/>
      <c r="V69" s="187"/>
      <c r="W69" s="187"/>
      <c r="X69" s="184"/>
    </row>
    <row r="70" spans="1:24" x14ac:dyDescent="0.2">
      <c r="A70" s="111" t="s">
        <v>589</v>
      </c>
      <c r="B70" s="111" t="s">
        <v>1211</v>
      </c>
      <c r="C70" s="111" t="s">
        <v>1212</v>
      </c>
      <c r="D70" s="111" t="s">
        <v>1213</v>
      </c>
      <c r="E70" s="111" t="s">
        <v>1214</v>
      </c>
      <c r="M70" s="58"/>
      <c r="N70" s="187"/>
      <c r="O70" s="187"/>
      <c r="P70" s="187"/>
      <c r="Q70" s="187"/>
      <c r="R70" s="64"/>
      <c r="S70" s="58"/>
      <c r="T70" s="187"/>
      <c r="U70" s="187"/>
      <c r="V70" s="187"/>
      <c r="W70" s="187"/>
      <c r="X70" s="184"/>
    </row>
    <row r="71" spans="1:24" x14ac:dyDescent="0.2">
      <c r="A71" s="111" t="s">
        <v>590</v>
      </c>
      <c r="B71" s="111" t="s">
        <v>1215</v>
      </c>
      <c r="C71" s="111" t="s">
        <v>1216</v>
      </c>
      <c r="D71" s="111" t="s">
        <v>796</v>
      </c>
      <c r="E71" s="111" t="s">
        <v>1217</v>
      </c>
      <c r="M71" s="58"/>
      <c r="N71" s="187"/>
      <c r="O71" s="187"/>
      <c r="P71" s="187"/>
      <c r="Q71" s="187"/>
      <c r="R71" s="49"/>
      <c r="S71" s="58"/>
      <c r="T71" s="187"/>
      <c r="U71" s="187"/>
      <c r="V71" s="187"/>
      <c r="W71" s="187"/>
      <c r="X71" s="184"/>
    </row>
    <row r="72" spans="1:24" x14ac:dyDescent="0.2">
      <c r="M72" s="58"/>
      <c r="N72" s="187"/>
      <c r="O72" s="187"/>
      <c r="P72" s="187"/>
      <c r="Q72" s="187"/>
      <c r="R72" s="179"/>
      <c r="S72" s="58"/>
      <c r="T72" s="187"/>
      <c r="U72" s="187"/>
      <c r="V72" s="187"/>
      <c r="W72" s="187"/>
      <c r="X72" s="184"/>
    </row>
    <row r="73" spans="1:24" x14ac:dyDescent="0.2">
      <c r="M73" s="58"/>
      <c r="N73" s="187"/>
      <c r="O73" s="187"/>
      <c r="P73" s="187"/>
      <c r="Q73" s="187"/>
      <c r="R73" s="179"/>
      <c r="S73" s="58"/>
      <c r="T73" s="187"/>
      <c r="U73" s="187"/>
      <c r="V73" s="187"/>
      <c r="W73" s="187"/>
      <c r="X73" s="184"/>
    </row>
    <row r="74" spans="1:24" x14ac:dyDescent="0.2">
      <c r="M74" s="184"/>
      <c r="N74" s="184"/>
      <c r="O74" s="184"/>
      <c r="P74" s="184"/>
      <c r="Q74" s="184"/>
      <c r="R74" s="184"/>
      <c r="S74" s="184"/>
      <c r="T74" s="184"/>
      <c r="U74" s="184"/>
      <c r="V74" s="184"/>
      <c r="W74" s="184"/>
      <c r="X74" s="184"/>
    </row>
    <row r="75" spans="1:24" x14ac:dyDescent="0.2"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</row>
  </sheetData>
  <mergeCells count="6">
    <mergeCell ref="B24:B25"/>
    <mergeCell ref="C24:F24"/>
    <mergeCell ref="G24:G25"/>
    <mergeCell ref="B33:B34"/>
    <mergeCell ref="C33:F33"/>
    <mergeCell ref="G33:G34"/>
  </mergeCells>
  <phoneticPr fontId="11" type="noConversion"/>
  <conditionalFormatting sqref="S55">
    <cfRule type="expression" dxfId="93" priority="1" stopIfTrue="1">
      <formula>$R$39&lt;&gt;20</formula>
    </cfRule>
  </conditionalFormatting>
  <conditionalFormatting sqref="M55">
    <cfRule type="expression" dxfId="92" priority="2" stopIfTrue="1">
      <formula>$M$39&lt;&gt;20</formula>
    </cfRule>
  </conditionalFormatting>
  <pageMargins left="0.75" right="0.75" top="1" bottom="1" header="0.5" footer="0.5"/>
  <pageSetup paperSize="9" orientation="portrait" horizontalDpi="1200" verticalDpi="1200" r:id="rId1"/>
  <headerFooter alignWithMargins="0">
    <oddFooter>&amp;R&amp;1#&amp;"Calibri"&amp;22&amp;KFF8939RESTRICTED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U71"/>
  <sheetViews>
    <sheetView workbookViewId="0"/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0" x14ac:dyDescent="0.2">
      <c r="A1" s="65" t="s">
        <v>658</v>
      </c>
      <c r="F1" s="69" t="s">
        <v>639</v>
      </c>
      <c r="J1" s="125"/>
    </row>
    <row r="2" spans="1:10" x14ac:dyDescent="0.2">
      <c r="A2" s="126"/>
      <c r="F2" s="72" t="s">
        <v>626</v>
      </c>
      <c r="J2" s="72"/>
    </row>
    <row r="3" spans="1:10" x14ac:dyDescent="0.2">
      <c r="A3" s="127" t="s">
        <v>638</v>
      </c>
      <c r="B3" s="153" t="s">
        <v>985</v>
      </c>
    </row>
    <row r="4" spans="1:10" x14ac:dyDescent="0.2">
      <c r="B4" s="128" t="s">
        <v>643</v>
      </c>
      <c r="E4" s="78"/>
      <c r="G4" s="78"/>
      <c r="H4" s="78"/>
    </row>
    <row r="5" spans="1:10" x14ac:dyDescent="0.2">
      <c r="B5" s="78" t="s">
        <v>599</v>
      </c>
      <c r="E5" s="78"/>
      <c r="F5" s="78"/>
      <c r="G5" s="78"/>
      <c r="H5" s="78"/>
    </row>
    <row r="6" spans="1:10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0" x14ac:dyDescent="0.2">
      <c r="B7" s="82" t="s">
        <v>592</v>
      </c>
      <c r="C7" s="154">
        <v>4.5</v>
      </c>
      <c r="E7" s="78"/>
      <c r="F7" s="78"/>
      <c r="G7" s="78"/>
      <c r="H7" s="78"/>
    </row>
    <row r="8" spans="1:10" x14ac:dyDescent="0.2">
      <c r="B8" s="82" t="s">
        <v>587</v>
      </c>
      <c r="C8" s="154">
        <v>7.2</v>
      </c>
      <c r="E8" s="78"/>
      <c r="F8" s="78"/>
      <c r="G8" s="78"/>
      <c r="H8" s="78"/>
    </row>
    <row r="9" spans="1:10" x14ac:dyDescent="0.2">
      <c r="B9" s="82" t="s">
        <v>588</v>
      </c>
      <c r="C9" s="154">
        <v>12.1</v>
      </c>
      <c r="E9" s="78"/>
      <c r="F9" s="78"/>
      <c r="G9" s="78"/>
      <c r="H9" s="78"/>
    </row>
    <row r="10" spans="1:10" x14ac:dyDescent="0.2">
      <c r="B10" s="82" t="s">
        <v>589</v>
      </c>
      <c r="C10" s="154">
        <v>15.3</v>
      </c>
      <c r="E10" s="78"/>
      <c r="F10" s="78"/>
      <c r="G10" s="78"/>
      <c r="H10" s="78"/>
    </row>
    <row r="11" spans="1:10" x14ac:dyDescent="0.2">
      <c r="B11" s="82" t="s">
        <v>590</v>
      </c>
      <c r="C11" s="154">
        <v>2.2000000000000002</v>
      </c>
      <c r="E11" s="78"/>
      <c r="F11" s="78"/>
      <c r="G11" s="78"/>
      <c r="H11" s="78"/>
    </row>
    <row r="12" spans="1:10" x14ac:dyDescent="0.2">
      <c r="B12" s="82" t="s">
        <v>593</v>
      </c>
      <c r="C12" s="154">
        <v>1.1000000000000001</v>
      </c>
      <c r="E12" s="78"/>
      <c r="F12" s="78"/>
      <c r="G12" s="78"/>
      <c r="H12" s="78"/>
    </row>
    <row r="13" spans="1:10" x14ac:dyDescent="0.2">
      <c r="B13" s="82" t="s">
        <v>585</v>
      </c>
      <c r="C13" s="154">
        <v>57.6</v>
      </c>
      <c r="E13" s="78"/>
      <c r="F13" s="78"/>
      <c r="G13" s="78"/>
      <c r="H13" s="78"/>
    </row>
    <row r="14" spans="1:10" x14ac:dyDescent="0.2">
      <c r="B14" s="85" t="s">
        <v>591</v>
      </c>
      <c r="C14" s="86">
        <f>SUM(C7:C13)</f>
        <v>100</v>
      </c>
      <c r="E14" s="78"/>
      <c r="F14" s="78"/>
      <c r="G14" s="78"/>
      <c r="H14" s="78"/>
    </row>
    <row r="15" spans="1:10" x14ac:dyDescent="0.2">
      <c r="B15" s="87"/>
      <c r="C15" s="83"/>
      <c r="E15" s="78"/>
      <c r="F15" s="78"/>
      <c r="G15" s="78"/>
      <c r="H15" s="78"/>
    </row>
    <row r="16" spans="1:10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</row>
    <row r="26" spans="2:17" x14ac:dyDescent="0.2">
      <c r="B26" s="135" t="s">
        <v>592</v>
      </c>
      <c r="C26" s="155">
        <v>11.4</v>
      </c>
      <c r="D26" s="156">
        <v>38.9</v>
      </c>
      <c r="E26" s="156">
        <v>24.6</v>
      </c>
      <c r="F26" s="157">
        <v>25.1</v>
      </c>
      <c r="G26" s="95">
        <f>SUM(C26:F26)</f>
        <v>100</v>
      </c>
    </row>
    <row r="27" spans="2:17" x14ac:dyDescent="0.2">
      <c r="B27" s="135" t="s">
        <v>587</v>
      </c>
      <c r="C27" s="155">
        <v>15.2</v>
      </c>
      <c r="D27" s="156">
        <v>40.799999999999997</v>
      </c>
      <c r="E27" s="156">
        <v>16.5</v>
      </c>
      <c r="F27" s="157">
        <v>27.4</v>
      </c>
      <c r="G27" s="136">
        <f>SUM(C27:F27)</f>
        <v>99.9</v>
      </c>
    </row>
    <row r="28" spans="2:17" x14ac:dyDescent="0.2">
      <c r="B28" s="135" t="s">
        <v>588</v>
      </c>
      <c r="C28" s="155">
        <v>6.4</v>
      </c>
      <c r="D28" s="156">
        <v>41.6</v>
      </c>
      <c r="E28" s="156">
        <v>23.4</v>
      </c>
      <c r="F28" s="157">
        <v>28.6</v>
      </c>
      <c r="G28" s="95">
        <f>SUM(C28:F28)</f>
        <v>100</v>
      </c>
    </row>
    <row r="29" spans="2:17" x14ac:dyDescent="0.2">
      <c r="B29" s="135" t="s">
        <v>589</v>
      </c>
      <c r="C29" s="155">
        <v>1.3</v>
      </c>
      <c r="D29" s="156">
        <v>24.4</v>
      </c>
      <c r="E29" s="156">
        <v>19.7</v>
      </c>
      <c r="F29" s="157">
        <v>54.6</v>
      </c>
      <c r="G29" s="136">
        <f>SUM(C29:F29)</f>
        <v>100</v>
      </c>
    </row>
    <row r="30" spans="2:17" x14ac:dyDescent="0.2">
      <c r="B30" s="137" t="s">
        <v>590</v>
      </c>
      <c r="C30" s="158">
        <v>13.5</v>
      </c>
      <c r="D30" s="159">
        <v>28.4</v>
      </c>
      <c r="E30" s="159">
        <v>26</v>
      </c>
      <c r="F30" s="160">
        <v>32.200000000000003</v>
      </c>
      <c r="G30" s="141">
        <f>SUM(C30:F30)</f>
        <v>100.10000000000001</v>
      </c>
    </row>
    <row r="32" spans="2:17" x14ac:dyDescent="0.2">
      <c r="B32" s="78" t="s">
        <v>600</v>
      </c>
      <c r="Q32" s="88"/>
    </row>
    <row r="33" spans="1:21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Q33" s="89"/>
    </row>
    <row r="34" spans="1:21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</row>
    <row r="35" spans="1:21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5">
        <f>C13</f>
        <v>57.6</v>
      </c>
    </row>
    <row r="36" spans="1:21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5">
        <f>C12</f>
        <v>1.1000000000000001</v>
      </c>
    </row>
    <row r="37" spans="1:21" x14ac:dyDescent="0.2">
      <c r="B37" s="93" t="s">
        <v>592</v>
      </c>
      <c r="C37" s="97">
        <f>$C$7*C26%</f>
        <v>0.51300000000000001</v>
      </c>
      <c r="D37" s="98">
        <f>$C$7*D26%</f>
        <v>1.7505000000000002</v>
      </c>
      <c r="E37" s="98">
        <f>$C$7*E26%</f>
        <v>1.1070000000000002</v>
      </c>
      <c r="F37" s="99">
        <f>$C$7*F26%</f>
        <v>1.1294999999999999</v>
      </c>
      <c r="G37" s="98">
        <f>SUM(C37:F37)</f>
        <v>4.5</v>
      </c>
    </row>
    <row r="38" spans="1:21" x14ac:dyDescent="0.2">
      <c r="B38" s="93" t="s">
        <v>587</v>
      </c>
      <c r="C38" s="97">
        <f>$C$8*C27%</f>
        <v>1.0944</v>
      </c>
      <c r="D38" s="98">
        <f>$C$8*D27%</f>
        <v>2.9375999999999998</v>
      </c>
      <c r="E38" s="98">
        <f>$C$8*E27%</f>
        <v>1.1880000000000002</v>
      </c>
      <c r="F38" s="99">
        <f>$C$8*F27%</f>
        <v>1.9727999999999999</v>
      </c>
      <c r="G38" s="98">
        <f>SUM(C38:F38)</f>
        <v>7.1928000000000001</v>
      </c>
    </row>
    <row r="39" spans="1:21" x14ac:dyDescent="0.2">
      <c r="B39" s="93" t="s">
        <v>588</v>
      </c>
      <c r="C39" s="97">
        <f>$C$9*C28%</f>
        <v>0.77439999999999998</v>
      </c>
      <c r="D39" s="98">
        <f>$C$9*D28%</f>
        <v>5.0335999999999999</v>
      </c>
      <c r="E39" s="98">
        <f>$C$9*E28%</f>
        <v>2.8313999999999999</v>
      </c>
      <c r="F39" s="99">
        <f>$C$9*F28%</f>
        <v>3.4606000000000003</v>
      </c>
      <c r="G39" s="98">
        <f>SUM(C39:F39)</f>
        <v>12.100000000000001</v>
      </c>
      <c r="U39" s="101"/>
    </row>
    <row r="40" spans="1:21" x14ac:dyDescent="0.2">
      <c r="B40" s="93" t="s">
        <v>589</v>
      </c>
      <c r="C40" s="97">
        <f>$C$10*C29%</f>
        <v>0.19890000000000002</v>
      </c>
      <c r="D40" s="98">
        <f>$C$10*D29%</f>
        <v>3.7332000000000001</v>
      </c>
      <c r="E40" s="98">
        <f>$C$10*E29%</f>
        <v>3.0141</v>
      </c>
      <c r="F40" s="99">
        <f>$C$10*F29%</f>
        <v>8.3538000000000014</v>
      </c>
      <c r="G40" s="98">
        <f>SUM(C40:F40)</f>
        <v>15.3</v>
      </c>
      <c r="U40" s="101"/>
    </row>
    <row r="41" spans="1:21" x14ac:dyDescent="0.2">
      <c r="B41" s="93" t="s">
        <v>590</v>
      </c>
      <c r="C41" s="97">
        <f>$C$11*C30%</f>
        <v>0.29700000000000004</v>
      </c>
      <c r="D41" s="98">
        <f>$C$11*D30%</f>
        <v>0.62480000000000002</v>
      </c>
      <c r="E41" s="98">
        <f>$C$11*E30%</f>
        <v>0.57200000000000006</v>
      </c>
      <c r="F41" s="99">
        <f>$C$11*F30%</f>
        <v>0.70840000000000003</v>
      </c>
      <c r="G41" s="98">
        <f>SUM(C41:F41)</f>
        <v>2.2022000000000004</v>
      </c>
      <c r="U41" s="101"/>
    </row>
    <row r="42" spans="1:21" x14ac:dyDescent="0.2">
      <c r="B42" s="102" t="s">
        <v>591</v>
      </c>
      <c r="C42" s="103">
        <f>SUM(C35:C41)</f>
        <v>2.8777000000000004</v>
      </c>
      <c r="D42" s="104">
        <f>SUM(D35:D41)</f>
        <v>14.079700000000001</v>
      </c>
      <c r="E42" s="104">
        <f>SUM(E35:E41)</f>
        <v>8.7124999999999986</v>
      </c>
      <c r="F42" s="105">
        <f>SUM(F35:F41)</f>
        <v>15.625100000000002</v>
      </c>
      <c r="G42" s="104">
        <f>SUM(G35:G41)</f>
        <v>99.995000000000019</v>
      </c>
      <c r="U42" s="101"/>
    </row>
    <row r="43" spans="1:21" x14ac:dyDescent="0.2">
      <c r="U43" s="101"/>
    </row>
    <row r="44" spans="1:21" x14ac:dyDescent="0.2">
      <c r="I44" s="106"/>
      <c r="J44" s="101"/>
    </row>
    <row r="45" spans="1:21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1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</row>
    <row r="47" spans="1:21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</row>
    <row r="48" spans="1:21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  <c r="L48" s="112"/>
      <c r="M48" s="109"/>
    </row>
    <row r="49" spans="1:13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  <c r="L49" s="112"/>
      <c r="M49" s="109"/>
    </row>
    <row r="50" spans="1:13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  <c r="L50" s="112"/>
      <c r="M50" s="109"/>
    </row>
    <row r="51" spans="1:13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742</v>
      </c>
      <c r="I51" s="111" t="s">
        <v>838</v>
      </c>
      <c r="J51" s="111" t="s">
        <v>839</v>
      </c>
      <c r="K51" s="111" t="s">
        <v>840</v>
      </c>
      <c r="L51" s="112"/>
      <c r="M51" s="109"/>
    </row>
    <row r="52" spans="1:13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741</v>
      </c>
      <c r="J52" s="111" t="s">
        <v>742</v>
      </c>
      <c r="K52" s="111" t="s">
        <v>841</v>
      </c>
      <c r="L52" s="116"/>
      <c r="M52" s="109"/>
    </row>
    <row r="53" spans="1:13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</row>
    <row r="54" spans="1:13" x14ac:dyDescent="0.2">
      <c r="B54" s="109"/>
      <c r="C54" s="109"/>
      <c r="D54" s="109"/>
      <c r="E54" s="109"/>
      <c r="F54" s="109"/>
    </row>
    <row r="55" spans="1:13" x14ac:dyDescent="0.2">
      <c r="A55" s="78" t="s">
        <v>627</v>
      </c>
      <c r="G55" s="78" t="s">
        <v>632</v>
      </c>
    </row>
    <row r="56" spans="1:13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</row>
    <row r="57" spans="1:13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</row>
    <row r="58" spans="1:13" x14ac:dyDescent="0.2">
      <c r="A58" s="111" t="s">
        <v>592</v>
      </c>
      <c r="B58" s="182" t="s">
        <v>799</v>
      </c>
      <c r="C58" s="111" t="s">
        <v>800</v>
      </c>
      <c r="D58" s="111" t="s">
        <v>801</v>
      </c>
      <c r="E58" s="111" t="s">
        <v>802</v>
      </c>
      <c r="F58" s="78"/>
      <c r="G58" s="111" t="s">
        <v>592</v>
      </c>
      <c r="H58" s="111" t="s">
        <v>842</v>
      </c>
      <c r="I58" s="111" t="s">
        <v>843</v>
      </c>
      <c r="J58" s="111" t="s">
        <v>844</v>
      </c>
      <c r="K58" s="111" t="s">
        <v>845</v>
      </c>
    </row>
    <row r="59" spans="1:13" s="78" customFormat="1" x14ac:dyDescent="0.2">
      <c r="A59" s="111" t="s">
        <v>587</v>
      </c>
      <c r="B59" s="182" t="s">
        <v>803</v>
      </c>
      <c r="C59" s="111" t="s">
        <v>804</v>
      </c>
      <c r="D59" s="111" t="s">
        <v>805</v>
      </c>
      <c r="E59" s="111" t="s">
        <v>806</v>
      </c>
      <c r="F59" s="66"/>
      <c r="G59" s="111" t="s">
        <v>587</v>
      </c>
      <c r="H59" s="111" t="s">
        <v>846</v>
      </c>
      <c r="I59" s="111" t="s">
        <v>847</v>
      </c>
      <c r="J59" s="111" t="s">
        <v>848</v>
      </c>
      <c r="K59" s="111" t="s">
        <v>849</v>
      </c>
    </row>
    <row r="60" spans="1:13" x14ac:dyDescent="0.2">
      <c r="A60" s="111" t="s">
        <v>588</v>
      </c>
      <c r="B60" s="183" t="s">
        <v>807</v>
      </c>
      <c r="C60" s="111" t="s">
        <v>808</v>
      </c>
      <c r="D60" s="111" t="s">
        <v>809</v>
      </c>
      <c r="E60" s="111" t="s">
        <v>810</v>
      </c>
      <c r="G60" s="111" t="s">
        <v>588</v>
      </c>
      <c r="H60" s="111" t="s">
        <v>850</v>
      </c>
      <c r="I60" s="111" t="s">
        <v>851</v>
      </c>
      <c r="J60" s="111" t="s">
        <v>852</v>
      </c>
      <c r="K60" s="111" t="s">
        <v>853</v>
      </c>
    </row>
    <row r="61" spans="1:13" x14ac:dyDescent="0.2">
      <c r="A61" s="111" t="s">
        <v>589</v>
      </c>
      <c r="B61" s="183" t="s">
        <v>803</v>
      </c>
      <c r="C61" s="111" t="s">
        <v>811</v>
      </c>
      <c r="D61" s="111" t="s">
        <v>812</v>
      </c>
      <c r="E61" s="111" t="s">
        <v>813</v>
      </c>
      <c r="G61" s="111" t="s">
        <v>589</v>
      </c>
      <c r="H61" s="111" t="s">
        <v>854</v>
      </c>
      <c r="I61" s="111" t="s">
        <v>855</v>
      </c>
      <c r="J61" s="111" t="s">
        <v>856</v>
      </c>
      <c r="K61" s="111" t="s">
        <v>857</v>
      </c>
    </row>
    <row r="62" spans="1:13" x14ac:dyDescent="0.2">
      <c r="A62" s="111" t="s">
        <v>590</v>
      </c>
      <c r="B62" s="111" t="s">
        <v>814</v>
      </c>
      <c r="C62" s="111" t="s">
        <v>815</v>
      </c>
      <c r="D62" s="111" t="s">
        <v>816</v>
      </c>
      <c r="E62" s="111" t="s">
        <v>817</v>
      </c>
      <c r="G62" s="111" t="s">
        <v>590</v>
      </c>
      <c r="H62" s="111" t="s">
        <v>858</v>
      </c>
      <c r="I62" s="111" t="s">
        <v>859</v>
      </c>
      <c r="J62" s="111" t="s">
        <v>860</v>
      </c>
      <c r="K62" s="111" t="s">
        <v>861</v>
      </c>
    </row>
    <row r="63" spans="1:13" x14ac:dyDescent="0.2">
      <c r="B63" s="151"/>
    </row>
    <row r="64" spans="1:13" x14ac:dyDescent="0.2">
      <c r="A64" s="78" t="s">
        <v>631</v>
      </c>
      <c r="B64" s="151"/>
    </row>
    <row r="65" spans="1:5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</row>
    <row r="66" spans="1:5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</row>
    <row r="67" spans="1:5" x14ac:dyDescent="0.2">
      <c r="A67" s="111" t="s">
        <v>592</v>
      </c>
      <c r="B67" s="111" t="s">
        <v>818</v>
      </c>
      <c r="C67" s="111" t="s">
        <v>819</v>
      </c>
      <c r="D67" s="111" t="s">
        <v>820</v>
      </c>
      <c r="E67" s="111" t="s">
        <v>821</v>
      </c>
    </row>
    <row r="68" spans="1:5" x14ac:dyDescent="0.2">
      <c r="A68" s="111" t="s">
        <v>587</v>
      </c>
      <c r="B68" s="111" t="s">
        <v>822</v>
      </c>
      <c r="C68" s="111" t="s">
        <v>823</v>
      </c>
      <c r="D68" s="111" t="s">
        <v>824</v>
      </c>
      <c r="E68" s="111" t="s">
        <v>825</v>
      </c>
    </row>
    <row r="69" spans="1:5" x14ac:dyDescent="0.2">
      <c r="A69" s="111" t="s">
        <v>588</v>
      </c>
      <c r="B69" s="111" t="s">
        <v>826</v>
      </c>
      <c r="C69" s="111" t="s">
        <v>827</v>
      </c>
      <c r="D69" s="111" t="s">
        <v>828</v>
      </c>
      <c r="E69" s="111" t="s">
        <v>829</v>
      </c>
    </row>
    <row r="70" spans="1:5" x14ac:dyDescent="0.2">
      <c r="A70" s="111" t="s">
        <v>589</v>
      </c>
      <c r="B70" s="111" t="s">
        <v>830</v>
      </c>
      <c r="C70" s="111" t="s">
        <v>831</v>
      </c>
      <c r="D70" s="111" t="s">
        <v>832</v>
      </c>
      <c r="E70" s="111" t="s">
        <v>833</v>
      </c>
    </row>
    <row r="71" spans="1:5" x14ac:dyDescent="0.2">
      <c r="A71" s="111" t="s">
        <v>590</v>
      </c>
      <c r="B71" s="111" t="s">
        <v>834</v>
      </c>
      <c r="C71" s="111" t="s">
        <v>835</v>
      </c>
      <c r="D71" s="111" t="s">
        <v>836</v>
      </c>
      <c r="E71" s="111" t="s">
        <v>837</v>
      </c>
    </row>
  </sheetData>
  <mergeCells count="6">
    <mergeCell ref="B24:B25"/>
    <mergeCell ref="C24:F24"/>
    <mergeCell ref="G24:G25"/>
    <mergeCell ref="B33:B34"/>
    <mergeCell ref="C33:F33"/>
    <mergeCell ref="G33:G34"/>
  </mergeCells>
  <phoneticPr fontId="11" type="noConversion"/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71"/>
  <sheetViews>
    <sheetView workbookViewId="0"/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0" x14ac:dyDescent="0.2">
      <c r="A1" s="65" t="s">
        <v>659</v>
      </c>
      <c r="F1" s="69" t="s">
        <v>639</v>
      </c>
      <c r="J1" s="125"/>
    </row>
    <row r="2" spans="1:10" x14ac:dyDescent="0.2">
      <c r="A2" s="126"/>
      <c r="F2" s="72" t="s">
        <v>626</v>
      </c>
      <c r="J2" s="72"/>
    </row>
    <row r="3" spans="1:10" x14ac:dyDescent="0.2">
      <c r="A3" s="127" t="s">
        <v>638</v>
      </c>
      <c r="B3" s="153" t="s">
        <v>986</v>
      </c>
    </row>
    <row r="4" spans="1:10" x14ac:dyDescent="0.2">
      <c r="B4" s="128" t="s">
        <v>643</v>
      </c>
      <c r="E4" s="78"/>
      <c r="G4" s="78"/>
      <c r="H4" s="78"/>
    </row>
    <row r="5" spans="1:10" x14ac:dyDescent="0.2">
      <c r="B5" s="78" t="s">
        <v>599</v>
      </c>
      <c r="E5" s="78"/>
      <c r="F5" s="78"/>
      <c r="G5" s="78"/>
      <c r="H5" s="78"/>
    </row>
    <row r="6" spans="1:10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0" x14ac:dyDescent="0.2">
      <c r="B7" s="82" t="s">
        <v>592</v>
      </c>
      <c r="C7" s="83">
        <v>8.1</v>
      </c>
      <c r="E7" s="78"/>
      <c r="F7" s="78"/>
      <c r="G7" s="78"/>
      <c r="H7" s="78"/>
    </row>
    <row r="8" spans="1:10" x14ac:dyDescent="0.2">
      <c r="B8" s="82" t="s">
        <v>587</v>
      </c>
      <c r="C8" s="83">
        <v>16.899999999999999</v>
      </c>
      <c r="E8" s="78"/>
      <c r="F8" s="78"/>
      <c r="G8" s="78"/>
      <c r="H8" s="78"/>
    </row>
    <row r="9" spans="1:10" x14ac:dyDescent="0.2">
      <c r="B9" s="82" t="s">
        <v>588</v>
      </c>
      <c r="C9" s="83">
        <v>16.7</v>
      </c>
      <c r="E9" s="78"/>
      <c r="F9" s="78"/>
      <c r="G9" s="78"/>
      <c r="H9" s="78"/>
    </row>
    <row r="10" spans="1:10" x14ac:dyDescent="0.2">
      <c r="B10" s="82" t="s">
        <v>589</v>
      </c>
      <c r="C10" s="83">
        <v>8.9</v>
      </c>
      <c r="E10" s="78"/>
      <c r="F10" s="78"/>
      <c r="G10" s="78"/>
      <c r="H10" s="78"/>
    </row>
    <row r="11" spans="1:10" x14ac:dyDescent="0.2">
      <c r="B11" s="82" t="s">
        <v>590</v>
      </c>
      <c r="C11" s="83">
        <v>3.3</v>
      </c>
      <c r="E11" s="78"/>
      <c r="F11" s="78"/>
      <c r="G11" s="78"/>
      <c r="H11" s="78"/>
    </row>
    <row r="12" spans="1:10" x14ac:dyDescent="0.2">
      <c r="B12" s="82" t="s">
        <v>593</v>
      </c>
      <c r="C12" s="83">
        <v>2.8</v>
      </c>
      <c r="E12" s="78"/>
      <c r="F12" s="78"/>
      <c r="G12" s="78"/>
      <c r="H12" s="78"/>
    </row>
    <row r="13" spans="1:10" x14ac:dyDescent="0.2">
      <c r="B13" s="82" t="s">
        <v>585</v>
      </c>
      <c r="C13" s="83">
        <v>43.3</v>
      </c>
      <c r="E13" s="78"/>
      <c r="F13" s="78"/>
      <c r="G13" s="78"/>
      <c r="H13" s="78"/>
    </row>
    <row r="14" spans="1:10" x14ac:dyDescent="0.2">
      <c r="B14" s="85" t="s">
        <v>591</v>
      </c>
      <c r="C14" s="86">
        <f>SUM(C7:C13)</f>
        <v>100</v>
      </c>
      <c r="E14" s="78"/>
      <c r="F14" s="78"/>
      <c r="G14" s="78"/>
      <c r="H14" s="78"/>
    </row>
    <row r="15" spans="1:10" x14ac:dyDescent="0.2">
      <c r="B15" s="87"/>
      <c r="C15" s="83"/>
      <c r="E15" s="78"/>
      <c r="F15" s="78"/>
      <c r="G15" s="78"/>
      <c r="H15" s="78"/>
    </row>
    <row r="16" spans="1:10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</row>
    <row r="26" spans="2:17" x14ac:dyDescent="0.2">
      <c r="B26" s="135" t="s">
        <v>592</v>
      </c>
      <c r="C26" s="97">
        <v>40.74074074074074</v>
      </c>
      <c r="D26" s="98">
        <v>46.913580246913583</v>
      </c>
      <c r="E26" s="98">
        <v>8.6419753086419764</v>
      </c>
      <c r="F26" s="99">
        <v>3.7037037037037037</v>
      </c>
      <c r="G26" s="95">
        <f>SUM(C26:F26)</f>
        <v>100.00000000000001</v>
      </c>
      <c r="I26" s="161"/>
      <c r="J26" s="161"/>
      <c r="K26" s="161"/>
      <c r="L26" s="161"/>
      <c r="M26" s="88"/>
    </row>
    <row r="27" spans="2:17" x14ac:dyDescent="0.2">
      <c r="B27" s="135" t="s">
        <v>587</v>
      </c>
      <c r="C27" s="97">
        <v>55.029585798816576</v>
      </c>
      <c r="D27" s="98">
        <v>39.64497041420119</v>
      </c>
      <c r="E27" s="98">
        <v>3.550295857988166</v>
      </c>
      <c r="F27" s="99">
        <v>1.775147928994083</v>
      </c>
      <c r="G27" s="136">
        <f>SUM(C27:F27)</f>
        <v>100.00000000000001</v>
      </c>
      <c r="I27" s="161"/>
      <c r="J27" s="161"/>
      <c r="K27" s="161"/>
      <c r="L27" s="161"/>
      <c r="M27" s="88"/>
    </row>
    <row r="28" spans="2:17" x14ac:dyDescent="0.2">
      <c r="B28" s="135" t="s">
        <v>588</v>
      </c>
      <c r="C28" s="97">
        <v>28.742514970059883</v>
      </c>
      <c r="D28" s="98">
        <v>55.688622754491028</v>
      </c>
      <c r="E28" s="98">
        <v>11.976047904191617</v>
      </c>
      <c r="F28" s="99">
        <v>3.5928143712574854</v>
      </c>
      <c r="G28" s="95">
        <f>SUM(C28:F28)</f>
        <v>100.00000000000001</v>
      </c>
      <c r="I28" s="161"/>
      <c r="J28" s="161"/>
      <c r="K28" s="161"/>
      <c r="L28" s="161"/>
      <c r="M28" s="88"/>
    </row>
    <row r="29" spans="2:17" x14ac:dyDescent="0.2">
      <c r="B29" s="135" t="s">
        <v>589</v>
      </c>
      <c r="C29" s="97">
        <v>14.606741573033707</v>
      </c>
      <c r="D29" s="98">
        <v>60.674157303370784</v>
      </c>
      <c r="E29" s="98">
        <v>16.853932584269661</v>
      </c>
      <c r="F29" s="99">
        <v>7.8651685393258424</v>
      </c>
      <c r="G29" s="136">
        <f>SUM(C29:F29)</f>
        <v>99.999999999999986</v>
      </c>
      <c r="I29" s="161"/>
      <c r="J29" s="161"/>
      <c r="K29" s="161"/>
      <c r="L29" s="161"/>
      <c r="M29" s="88"/>
    </row>
    <row r="30" spans="2:17" x14ac:dyDescent="0.2">
      <c r="B30" s="137" t="s">
        <v>590</v>
      </c>
      <c r="C30" s="138">
        <v>66.666666666666686</v>
      </c>
      <c r="D30" s="139">
        <v>24.242424242424242</v>
      </c>
      <c r="E30" s="139">
        <v>6.0606060606060606</v>
      </c>
      <c r="F30" s="140">
        <v>3.0303030303030303</v>
      </c>
      <c r="G30" s="141">
        <f>SUM(C30:F30)</f>
        <v>100.00000000000003</v>
      </c>
      <c r="I30" s="161"/>
      <c r="J30" s="161"/>
      <c r="K30" s="161"/>
      <c r="L30" s="161"/>
      <c r="M30" s="88"/>
    </row>
    <row r="32" spans="2:17" x14ac:dyDescent="0.2">
      <c r="B32" s="78" t="s">
        <v>600</v>
      </c>
      <c r="Q32" s="88"/>
    </row>
    <row r="33" spans="1:21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Q33" s="89"/>
    </row>
    <row r="34" spans="1:21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</row>
    <row r="35" spans="1:21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5">
        <f>C13</f>
        <v>43.3</v>
      </c>
      <c r="M35" s="161"/>
    </row>
    <row r="36" spans="1:21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5">
        <f>C12</f>
        <v>2.8</v>
      </c>
      <c r="M36" s="161"/>
    </row>
    <row r="37" spans="1:21" x14ac:dyDescent="0.2">
      <c r="B37" s="93" t="s">
        <v>592</v>
      </c>
      <c r="C37" s="97">
        <f>$C$7*C26%</f>
        <v>3.3</v>
      </c>
      <c r="D37" s="98">
        <f>$C$7*D26%</f>
        <v>3.8000000000000003</v>
      </c>
      <c r="E37" s="98">
        <f>$C$7*E26%</f>
        <v>0.70000000000000007</v>
      </c>
      <c r="F37" s="99">
        <f>$C$7*F26%</f>
        <v>0.3</v>
      </c>
      <c r="G37" s="98">
        <f>SUM(C37:F37)</f>
        <v>8.1</v>
      </c>
      <c r="O37" s="161"/>
    </row>
    <row r="38" spans="1:21" x14ac:dyDescent="0.2">
      <c r="B38" s="93" t="s">
        <v>587</v>
      </c>
      <c r="C38" s="97">
        <f>$C$8*C27%</f>
        <v>9.2999999999999989</v>
      </c>
      <c r="D38" s="98">
        <f>$C$8*D27%</f>
        <v>6.7000000000000011</v>
      </c>
      <c r="E38" s="98">
        <f>$C$8*E27%</f>
        <v>0.6</v>
      </c>
      <c r="F38" s="99">
        <f>$C$8*F27%</f>
        <v>0.3</v>
      </c>
      <c r="G38" s="98">
        <f>SUM(C38:F38)</f>
        <v>16.900000000000002</v>
      </c>
      <c r="O38" s="161"/>
    </row>
    <row r="39" spans="1:21" x14ac:dyDescent="0.2">
      <c r="B39" s="93" t="s">
        <v>588</v>
      </c>
      <c r="C39" s="97">
        <f>$C$9*C28%</f>
        <v>4.8000000000000007</v>
      </c>
      <c r="D39" s="98">
        <f>$C$9*D28%</f>
        <v>9.3000000000000007</v>
      </c>
      <c r="E39" s="98">
        <f>$C$9*E28%</f>
        <v>2</v>
      </c>
      <c r="F39" s="99">
        <f>$C$9*F28%</f>
        <v>0.60000000000000009</v>
      </c>
      <c r="G39" s="98">
        <f>SUM(C39:F39)</f>
        <v>16.700000000000003</v>
      </c>
      <c r="O39" s="161"/>
      <c r="U39" s="101"/>
    </row>
    <row r="40" spans="1:21" x14ac:dyDescent="0.2">
      <c r="B40" s="93" t="s">
        <v>589</v>
      </c>
      <c r="C40" s="97">
        <f>$C$10*C29%</f>
        <v>1.3</v>
      </c>
      <c r="D40" s="98">
        <f>$C$10*D29%</f>
        <v>5.3999999999999995</v>
      </c>
      <c r="E40" s="98">
        <f>$C$10*E29%</f>
        <v>1.4999999999999998</v>
      </c>
      <c r="F40" s="99">
        <f>$C$10*F29%</f>
        <v>0.7</v>
      </c>
      <c r="G40" s="98">
        <f>SUM(C40:F40)</f>
        <v>8.8999999999999986</v>
      </c>
      <c r="M40" s="161"/>
      <c r="O40" s="161"/>
      <c r="U40" s="101"/>
    </row>
    <row r="41" spans="1:21" x14ac:dyDescent="0.2">
      <c r="B41" s="93" t="s">
        <v>590</v>
      </c>
      <c r="C41" s="97">
        <f>$C$11*C30%</f>
        <v>2.2000000000000006</v>
      </c>
      <c r="D41" s="98">
        <f>$C$11*D30%</f>
        <v>0.79999999999999993</v>
      </c>
      <c r="E41" s="98">
        <f>$C$11*E30%</f>
        <v>0.19999999999999998</v>
      </c>
      <c r="F41" s="99">
        <f>$C$11*F30%</f>
        <v>9.9999999999999992E-2</v>
      </c>
      <c r="G41" s="98">
        <f>SUM(C41:F41)</f>
        <v>3.3000000000000007</v>
      </c>
      <c r="O41" s="161"/>
      <c r="U41" s="101"/>
    </row>
    <row r="42" spans="1:21" x14ac:dyDescent="0.2">
      <c r="B42" s="102" t="s">
        <v>591</v>
      </c>
      <c r="C42" s="103">
        <f>SUM(C35:C41)</f>
        <v>20.9</v>
      </c>
      <c r="D42" s="104">
        <f>SUM(D35:D41)</f>
        <v>26.000000000000004</v>
      </c>
      <c r="E42" s="104">
        <f>SUM(E35:E41)</f>
        <v>5</v>
      </c>
      <c r="F42" s="105">
        <f>SUM(F35:F41)</f>
        <v>2</v>
      </c>
      <c r="G42" s="104">
        <f>SUM(G35:G41)</f>
        <v>99.999999999999986</v>
      </c>
      <c r="I42" s="161"/>
      <c r="J42" s="161"/>
      <c r="K42" s="161"/>
      <c r="L42" s="161"/>
      <c r="U42" s="101"/>
    </row>
    <row r="43" spans="1:21" x14ac:dyDescent="0.2">
      <c r="M43" s="161"/>
      <c r="U43" s="101"/>
    </row>
    <row r="44" spans="1:21" x14ac:dyDescent="0.2">
      <c r="I44" s="162"/>
      <c r="J44" s="162"/>
      <c r="K44" s="162"/>
      <c r="L44" s="162"/>
    </row>
    <row r="45" spans="1:21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1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</row>
    <row r="47" spans="1:21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</row>
    <row r="48" spans="1:21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  <c r="L48" s="112"/>
      <c r="M48" s="109"/>
    </row>
    <row r="49" spans="1:13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  <c r="L49" s="112"/>
      <c r="M49" s="109"/>
    </row>
    <row r="50" spans="1:13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  <c r="L50" s="112"/>
      <c r="M50" s="109"/>
    </row>
    <row r="51" spans="1:13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898</v>
      </c>
      <c r="I51" s="111" t="s">
        <v>899</v>
      </c>
      <c r="J51" s="111" t="s">
        <v>900</v>
      </c>
      <c r="K51" s="111" t="s">
        <v>901</v>
      </c>
      <c r="L51" s="112"/>
      <c r="M51" s="109"/>
    </row>
    <row r="52" spans="1:13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741</v>
      </c>
      <c r="J52" s="111" t="s">
        <v>742</v>
      </c>
      <c r="K52" s="111" t="s">
        <v>902</v>
      </c>
      <c r="L52" s="116"/>
      <c r="M52" s="109"/>
    </row>
    <row r="53" spans="1:13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</row>
    <row r="54" spans="1:13" x14ac:dyDescent="0.2">
      <c r="B54" s="109"/>
      <c r="C54" s="109"/>
      <c r="D54" s="109"/>
      <c r="E54" s="109"/>
      <c r="F54" s="109"/>
    </row>
    <row r="55" spans="1:13" x14ac:dyDescent="0.2">
      <c r="A55" s="78" t="s">
        <v>627</v>
      </c>
      <c r="G55" s="78" t="s">
        <v>632</v>
      </c>
    </row>
    <row r="56" spans="1:13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</row>
    <row r="57" spans="1:13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</row>
    <row r="58" spans="1:13" x14ac:dyDescent="0.2">
      <c r="A58" s="111" t="s">
        <v>592</v>
      </c>
      <c r="B58" s="182" t="s">
        <v>862</v>
      </c>
      <c r="C58" s="111" t="s">
        <v>863</v>
      </c>
      <c r="D58" s="111" t="s">
        <v>864</v>
      </c>
      <c r="E58" s="111" t="s">
        <v>865</v>
      </c>
      <c r="F58" s="78"/>
      <c r="G58" s="111" t="s">
        <v>592</v>
      </c>
      <c r="H58" s="111" t="s">
        <v>770</v>
      </c>
      <c r="I58" s="111" t="s">
        <v>848</v>
      </c>
      <c r="J58" s="111" t="s">
        <v>903</v>
      </c>
      <c r="K58" s="111" t="s">
        <v>904</v>
      </c>
    </row>
    <row r="59" spans="1:13" s="78" customFormat="1" x14ac:dyDescent="0.2">
      <c r="A59" s="111" t="s">
        <v>587</v>
      </c>
      <c r="B59" s="182" t="s">
        <v>720</v>
      </c>
      <c r="C59" s="111" t="s">
        <v>866</v>
      </c>
      <c r="D59" s="111" t="s">
        <v>867</v>
      </c>
      <c r="E59" s="111" t="s">
        <v>868</v>
      </c>
      <c r="F59" s="66"/>
      <c r="G59" s="111" t="s">
        <v>587</v>
      </c>
      <c r="H59" s="111" t="s">
        <v>905</v>
      </c>
      <c r="I59" s="111" t="s">
        <v>906</v>
      </c>
      <c r="J59" s="111" t="s">
        <v>907</v>
      </c>
      <c r="K59" s="111" t="s">
        <v>908</v>
      </c>
    </row>
    <row r="60" spans="1:13" x14ac:dyDescent="0.2">
      <c r="A60" s="111" t="s">
        <v>588</v>
      </c>
      <c r="B60" s="183" t="s">
        <v>869</v>
      </c>
      <c r="C60" s="111" t="s">
        <v>870</v>
      </c>
      <c r="D60" s="111" t="s">
        <v>871</v>
      </c>
      <c r="E60" s="111" t="s">
        <v>872</v>
      </c>
      <c r="G60" s="111" t="s">
        <v>588</v>
      </c>
      <c r="H60" s="111" t="s">
        <v>909</v>
      </c>
      <c r="I60" s="111" t="s">
        <v>910</v>
      </c>
      <c r="J60" s="111" t="s">
        <v>911</v>
      </c>
      <c r="K60" s="111" t="s">
        <v>912</v>
      </c>
    </row>
    <row r="61" spans="1:13" x14ac:dyDescent="0.2">
      <c r="A61" s="111" t="s">
        <v>589</v>
      </c>
      <c r="B61" s="183" t="s">
        <v>873</v>
      </c>
      <c r="C61" s="111" t="s">
        <v>874</v>
      </c>
      <c r="D61" s="111" t="s">
        <v>875</v>
      </c>
      <c r="E61" s="111" t="s">
        <v>876</v>
      </c>
      <c r="G61" s="111" t="s">
        <v>589</v>
      </c>
      <c r="H61" s="111" t="s">
        <v>913</v>
      </c>
      <c r="I61" s="111" t="s">
        <v>914</v>
      </c>
      <c r="J61" s="111" t="s">
        <v>915</v>
      </c>
      <c r="K61" s="111" t="s">
        <v>916</v>
      </c>
    </row>
    <row r="62" spans="1:13" x14ac:dyDescent="0.2">
      <c r="A62" s="111" t="s">
        <v>590</v>
      </c>
      <c r="B62" s="111" t="s">
        <v>877</v>
      </c>
      <c r="C62" s="111" t="s">
        <v>878</v>
      </c>
      <c r="D62" s="111" t="s">
        <v>879</v>
      </c>
      <c r="E62" s="111" t="s">
        <v>880</v>
      </c>
      <c r="G62" s="111" t="s">
        <v>590</v>
      </c>
      <c r="H62" s="111" t="s">
        <v>917</v>
      </c>
      <c r="I62" s="111" t="s">
        <v>918</v>
      </c>
      <c r="J62" s="111" t="s">
        <v>919</v>
      </c>
      <c r="K62" s="111" t="s">
        <v>920</v>
      </c>
    </row>
    <row r="63" spans="1:13" x14ac:dyDescent="0.2">
      <c r="B63" s="151"/>
    </row>
    <row r="64" spans="1:13" x14ac:dyDescent="0.2">
      <c r="A64" s="78" t="s">
        <v>631</v>
      </c>
      <c r="B64" s="151"/>
    </row>
    <row r="65" spans="1:5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</row>
    <row r="66" spans="1:5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</row>
    <row r="67" spans="1:5" x14ac:dyDescent="0.2">
      <c r="A67" s="111" t="s">
        <v>592</v>
      </c>
      <c r="B67" s="111" t="s">
        <v>881</v>
      </c>
      <c r="C67" s="111" t="s">
        <v>882</v>
      </c>
      <c r="D67" s="111" t="s">
        <v>883</v>
      </c>
      <c r="E67" s="111" t="s">
        <v>884</v>
      </c>
    </row>
    <row r="68" spans="1:5" x14ac:dyDescent="0.2">
      <c r="A68" s="111" t="s">
        <v>587</v>
      </c>
      <c r="B68" s="111" t="s">
        <v>885</v>
      </c>
      <c r="C68" s="111" t="s">
        <v>823</v>
      </c>
      <c r="D68" s="111" t="s">
        <v>886</v>
      </c>
      <c r="E68" s="111" t="s">
        <v>887</v>
      </c>
    </row>
    <row r="69" spans="1:5" x14ac:dyDescent="0.2">
      <c r="A69" s="111" t="s">
        <v>588</v>
      </c>
      <c r="B69" s="111" t="s">
        <v>888</v>
      </c>
      <c r="C69" s="111" t="s">
        <v>827</v>
      </c>
      <c r="D69" s="111" t="s">
        <v>889</v>
      </c>
      <c r="E69" s="111" t="s">
        <v>890</v>
      </c>
    </row>
    <row r="70" spans="1:5" x14ac:dyDescent="0.2">
      <c r="A70" s="111" t="s">
        <v>589</v>
      </c>
      <c r="B70" s="111" t="s">
        <v>891</v>
      </c>
      <c r="C70" s="111" t="s">
        <v>892</v>
      </c>
      <c r="D70" s="111" t="s">
        <v>824</v>
      </c>
      <c r="E70" s="111" t="s">
        <v>893</v>
      </c>
    </row>
    <row r="71" spans="1:5" x14ac:dyDescent="0.2">
      <c r="A71" s="111" t="s">
        <v>590</v>
      </c>
      <c r="B71" s="111" t="s">
        <v>894</v>
      </c>
      <c r="C71" s="111" t="s">
        <v>895</v>
      </c>
      <c r="D71" s="111" t="s">
        <v>896</v>
      </c>
      <c r="E71" s="111" t="s">
        <v>897</v>
      </c>
    </row>
  </sheetData>
  <mergeCells count="6">
    <mergeCell ref="B24:B25"/>
    <mergeCell ref="C24:F24"/>
    <mergeCell ref="G24:G25"/>
    <mergeCell ref="B33:B34"/>
    <mergeCell ref="C33:F33"/>
    <mergeCell ref="G33:G34"/>
  </mergeCells>
  <phoneticPr fontId="11" type="noConversion"/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71"/>
  <sheetViews>
    <sheetView workbookViewId="0"/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0" x14ac:dyDescent="0.2">
      <c r="A1" s="65" t="s">
        <v>660</v>
      </c>
      <c r="F1" s="69" t="s">
        <v>639</v>
      </c>
      <c r="J1" s="125"/>
    </row>
    <row r="2" spans="1:10" x14ac:dyDescent="0.2">
      <c r="A2" s="126"/>
      <c r="F2" s="72" t="s">
        <v>626</v>
      </c>
      <c r="J2" s="72"/>
    </row>
    <row r="3" spans="1:10" x14ac:dyDescent="0.2">
      <c r="A3" s="127" t="s">
        <v>638</v>
      </c>
      <c r="B3" s="153" t="s">
        <v>987</v>
      </c>
    </row>
    <row r="4" spans="1:10" x14ac:dyDescent="0.2">
      <c r="B4" s="128" t="s">
        <v>643</v>
      </c>
      <c r="E4" s="78"/>
      <c r="G4" s="78"/>
      <c r="H4" s="78"/>
    </row>
    <row r="5" spans="1:10" x14ac:dyDescent="0.2">
      <c r="B5" s="78" t="s">
        <v>599</v>
      </c>
      <c r="E5" s="78"/>
      <c r="F5" s="78"/>
      <c r="G5" s="78"/>
      <c r="H5" s="78"/>
    </row>
    <row r="6" spans="1:10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0" x14ac:dyDescent="0.2">
      <c r="B7" s="82" t="s">
        <v>592</v>
      </c>
      <c r="C7" s="154">
        <v>2.5</v>
      </c>
      <c r="E7" s="78"/>
      <c r="F7" s="78"/>
      <c r="G7" s="78"/>
      <c r="H7" s="78"/>
    </row>
    <row r="8" spans="1:10" x14ac:dyDescent="0.2">
      <c r="B8" s="82" t="s">
        <v>587</v>
      </c>
      <c r="C8" s="154">
        <v>11</v>
      </c>
      <c r="E8" s="78"/>
      <c r="F8" s="78"/>
      <c r="G8" s="78"/>
      <c r="H8" s="78"/>
    </row>
    <row r="9" spans="1:10" x14ac:dyDescent="0.2">
      <c r="B9" s="82" t="s">
        <v>588</v>
      </c>
      <c r="C9" s="154">
        <v>10.3</v>
      </c>
      <c r="E9" s="78"/>
      <c r="F9" s="78"/>
      <c r="G9" s="78"/>
      <c r="H9" s="78"/>
    </row>
    <row r="10" spans="1:10" x14ac:dyDescent="0.2">
      <c r="B10" s="82" t="s">
        <v>589</v>
      </c>
      <c r="C10" s="154">
        <v>13.4</v>
      </c>
      <c r="E10" s="78"/>
      <c r="F10" s="78"/>
      <c r="G10" s="78"/>
      <c r="H10" s="78"/>
    </row>
    <row r="11" spans="1:10" x14ac:dyDescent="0.2">
      <c r="B11" s="82" t="s">
        <v>590</v>
      </c>
      <c r="C11" s="154">
        <v>8.6999999999999993</v>
      </c>
      <c r="E11" s="78"/>
      <c r="F11" s="78"/>
      <c r="G11" s="78"/>
      <c r="H11" s="78"/>
    </row>
    <row r="12" spans="1:10" x14ac:dyDescent="0.2">
      <c r="B12" s="82" t="s">
        <v>593</v>
      </c>
      <c r="C12" s="154">
        <v>11.2</v>
      </c>
      <c r="E12" s="78"/>
      <c r="F12" s="78"/>
      <c r="G12" s="78"/>
      <c r="H12" s="78"/>
    </row>
    <row r="13" spans="1:10" x14ac:dyDescent="0.2">
      <c r="B13" s="82" t="s">
        <v>585</v>
      </c>
      <c r="C13" s="154">
        <v>42.9</v>
      </c>
      <c r="E13" s="78"/>
      <c r="F13" s="78"/>
      <c r="G13" s="78"/>
      <c r="H13" s="78"/>
    </row>
    <row r="14" spans="1:10" x14ac:dyDescent="0.2">
      <c r="B14" s="85" t="s">
        <v>591</v>
      </c>
      <c r="C14" s="86">
        <f>SUM(C7:C13)</f>
        <v>100</v>
      </c>
      <c r="E14" s="78"/>
      <c r="F14" s="78"/>
      <c r="G14" s="78"/>
      <c r="H14" s="78"/>
    </row>
    <row r="15" spans="1:10" x14ac:dyDescent="0.2">
      <c r="B15" s="87"/>
      <c r="C15" s="83"/>
      <c r="E15" s="78"/>
      <c r="F15" s="78"/>
      <c r="G15" s="78"/>
      <c r="H15" s="78"/>
    </row>
    <row r="16" spans="1:10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</row>
    <row r="26" spans="2:17" x14ac:dyDescent="0.2">
      <c r="B26" s="135" t="s">
        <v>592</v>
      </c>
      <c r="C26" s="155">
        <v>52</v>
      </c>
      <c r="D26" s="156">
        <v>32</v>
      </c>
      <c r="E26" s="156">
        <v>8</v>
      </c>
      <c r="F26" s="157">
        <v>8</v>
      </c>
      <c r="G26" s="95">
        <f>SUM(C26:F26)</f>
        <v>100</v>
      </c>
      <c r="I26" s="161"/>
      <c r="J26" s="161"/>
      <c r="K26" s="161"/>
      <c r="L26" s="161"/>
    </row>
    <row r="27" spans="2:17" x14ac:dyDescent="0.2">
      <c r="B27" s="135" t="s">
        <v>587</v>
      </c>
      <c r="C27" s="155">
        <v>52.727272727272727</v>
      </c>
      <c r="D27" s="156">
        <v>39.090909090909093</v>
      </c>
      <c r="E27" s="156">
        <v>5.4545454545454541</v>
      </c>
      <c r="F27" s="157">
        <v>2.7272727272727271</v>
      </c>
      <c r="G27" s="136">
        <f>SUM(C27:F27)</f>
        <v>100</v>
      </c>
      <c r="I27" s="161"/>
      <c r="J27" s="161"/>
      <c r="K27" s="161"/>
      <c r="L27" s="161"/>
    </row>
    <row r="28" spans="2:17" x14ac:dyDescent="0.2">
      <c r="B28" s="135" t="s">
        <v>588</v>
      </c>
      <c r="C28" s="155">
        <v>27.184466019417474</v>
      </c>
      <c r="D28" s="156">
        <v>50.485436893203882</v>
      </c>
      <c r="E28" s="156">
        <v>13.592233009708737</v>
      </c>
      <c r="F28" s="157">
        <v>8.7378640776699026</v>
      </c>
      <c r="G28" s="95">
        <f>SUM(C28:F28)</f>
        <v>99.999999999999986</v>
      </c>
      <c r="I28" s="161"/>
      <c r="J28" s="161"/>
      <c r="K28" s="161"/>
      <c r="L28" s="161"/>
    </row>
    <row r="29" spans="2:17" x14ac:dyDescent="0.2">
      <c r="B29" s="135" t="s">
        <v>589</v>
      </c>
      <c r="C29" s="155">
        <v>13.432835820895521</v>
      </c>
      <c r="D29" s="156">
        <v>55.223880597014926</v>
      </c>
      <c r="E29" s="156">
        <v>19.402985074626866</v>
      </c>
      <c r="F29" s="157">
        <v>11.940298507462686</v>
      </c>
      <c r="G29" s="136">
        <f>SUM(C29:F29)</f>
        <v>100</v>
      </c>
      <c r="I29" s="161"/>
      <c r="J29" s="161"/>
      <c r="K29" s="161"/>
      <c r="L29" s="161"/>
    </row>
    <row r="30" spans="2:17" x14ac:dyDescent="0.2">
      <c r="B30" s="137" t="s">
        <v>590</v>
      </c>
      <c r="C30" s="158">
        <v>62.068965517241388</v>
      </c>
      <c r="D30" s="159">
        <v>20.689655172413794</v>
      </c>
      <c r="E30" s="159">
        <v>11.494252873563219</v>
      </c>
      <c r="F30" s="160">
        <v>5.7471264367816097</v>
      </c>
      <c r="G30" s="141">
        <f>SUM(C30:F30)</f>
        <v>100.00000000000001</v>
      </c>
      <c r="I30" s="161"/>
      <c r="J30" s="161"/>
      <c r="K30" s="161"/>
      <c r="L30" s="161"/>
    </row>
    <row r="32" spans="2:17" x14ac:dyDescent="0.2">
      <c r="B32" s="78" t="s">
        <v>600</v>
      </c>
      <c r="Q32" s="88"/>
    </row>
    <row r="33" spans="1:21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Q33" s="89"/>
    </row>
    <row r="34" spans="1:21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</row>
    <row r="35" spans="1:21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5">
        <f>C13</f>
        <v>42.9</v>
      </c>
    </row>
    <row r="36" spans="1:21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5">
        <f>C12</f>
        <v>11.2</v>
      </c>
    </row>
    <row r="37" spans="1:21" x14ac:dyDescent="0.2">
      <c r="B37" s="93" t="s">
        <v>592</v>
      </c>
      <c r="C37" s="97">
        <f>$C$7*C26%</f>
        <v>1.3</v>
      </c>
      <c r="D37" s="98">
        <f>$C$7*D26%</f>
        <v>0.8</v>
      </c>
      <c r="E37" s="98">
        <f>$C$7*E26%</f>
        <v>0.2</v>
      </c>
      <c r="F37" s="99">
        <f>$C$7*F26%</f>
        <v>0.2</v>
      </c>
      <c r="G37" s="98">
        <f>SUM(C37:F37)</f>
        <v>2.5000000000000004</v>
      </c>
    </row>
    <row r="38" spans="1:21" x14ac:dyDescent="0.2">
      <c r="B38" s="93" t="s">
        <v>587</v>
      </c>
      <c r="C38" s="97">
        <f>$C$8*C27%</f>
        <v>5.8</v>
      </c>
      <c r="D38" s="98">
        <f>$C$8*D27%</f>
        <v>4.3</v>
      </c>
      <c r="E38" s="98">
        <f>$C$8*E27%</f>
        <v>0.6</v>
      </c>
      <c r="F38" s="99">
        <f>$C$8*F27%</f>
        <v>0.3</v>
      </c>
      <c r="G38" s="98">
        <f>SUM(C38:F38)</f>
        <v>11</v>
      </c>
    </row>
    <row r="39" spans="1:21" x14ac:dyDescent="0.2">
      <c r="B39" s="93" t="s">
        <v>588</v>
      </c>
      <c r="C39" s="97">
        <f>$C$9*C28%</f>
        <v>2.8000000000000003</v>
      </c>
      <c r="D39" s="98">
        <f>$C$9*D28%</f>
        <v>5.2</v>
      </c>
      <c r="E39" s="98">
        <f>$C$9*E28%</f>
        <v>1.4000000000000001</v>
      </c>
      <c r="F39" s="99">
        <f>$C$9*F28%</f>
        <v>0.90000000000000013</v>
      </c>
      <c r="G39" s="98">
        <f>SUM(C39:F39)</f>
        <v>10.3</v>
      </c>
      <c r="U39" s="101"/>
    </row>
    <row r="40" spans="1:21" x14ac:dyDescent="0.2">
      <c r="B40" s="93" t="s">
        <v>589</v>
      </c>
      <c r="C40" s="97">
        <f>$C$10*C29%</f>
        <v>1.8</v>
      </c>
      <c r="D40" s="98">
        <f>$C$10*D29%</f>
        <v>7.4</v>
      </c>
      <c r="E40" s="98">
        <f>$C$10*E29%</f>
        <v>2.6</v>
      </c>
      <c r="F40" s="99">
        <f>$C$10*F29%</f>
        <v>1.5999999999999999</v>
      </c>
      <c r="G40" s="98">
        <f>SUM(C40:F40)</f>
        <v>13.4</v>
      </c>
      <c r="U40" s="101"/>
    </row>
    <row r="41" spans="1:21" x14ac:dyDescent="0.2">
      <c r="B41" s="93" t="s">
        <v>590</v>
      </c>
      <c r="C41" s="97">
        <f>$C$11*C30%</f>
        <v>5.4</v>
      </c>
      <c r="D41" s="98">
        <f>$C$11*D30%</f>
        <v>1.7999999999999998</v>
      </c>
      <c r="E41" s="98">
        <f>$C$11*E30%</f>
        <v>1</v>
      </c>
      <c r="F41" s="99">
        <f>$C$11*F30%</f>
        <v>0.5</v>
      </c>
      <c r="G41" s="98">
        <f>SUM(C41:F41)</f>
        <v>8.6999999999999993</v>
      </c>
      <c r="U41" s="101"/>
    </row>
    <row r="42" spans="1:21" x14ac:dyDescent="0.2">
      <c r="B42" s="102" t="s">
        <v>591</v>
      </c>
      <c r="C42" s="103">
        <f>SUM(C35:C41)</f>
        <v>17.100000000000001</v>
      </c>
      <c r="D42" s="104">
        <f>SUM(D35:D41)</f>
        <v>19.500000000000004</v>
      </c>
      <c r="E42" s="104">
        <f>SUM(E35:E41)</f>
        <v>5.8000000000000007</v>
      </c>
      <c r="F42" s="105">
        <f>SUM(F35:F41)</f>
        <v>3.5</v>
      </c>
      <c r="G42" s="104">
        <f>SUM(G35:G41)</f>
        <v>100</v>
      </c>
      <c r="U42" s="101"/>
    </row>
    <row r="43" spans="1:21" x14ac:dyDescent="0.2">
      <c r="U43" s="101"/>
    </row>
    <row r="44" spans="1:21" x14ac:dyDescent="0.2">
      <c r="I44" s="106"/>
      <c r="J44" s="101"/>
    </row>
    <row r="45" spans="1:21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1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</row>
    <row r="47" spans="1:21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</row>
    <row r="48" spans="1:21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  <c r="L48" s="112"/>
      <c r="M48" s="109"/>
    </row>
    <row r="49" spans="1:13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  <c r="L49" s="112"/>
      <c r="M49" s="109"/>
    </row>
    <row r="50" spans="1:13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  <c r="L50" s="112"/>
      <c r="M50" s="109"/>
    </row>
    <row r="51" spans="1:13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898</v>
      </c>
      <c r="I51" s="111" t="s">
        <v>961</v>
      </c>
      <c r="J51" s="111" t="s">
        <v>962</v>
      </c>
      <c r="K51" s="111" t="s">
        <v>963</v>
      </c>
      <c r="L51" s="112"/>
      <c r="M51" s="109"/>
    </row>
    <row r="52" spans="1:13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741</v>
      </c>
      <c r="J52" s="111" t="s">
        <v>742</v>
      </c>
      <c r="K52" s="111" t="s">
        <v>964</v>
      </c>
      <c r="L52" s="116"/>
      <c r="M52" s="109"/>
    </row>
    <row r="53" spans="1:13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</row>
    <row r="54" spans="1:13" x14ac:dyDescent="0.2">
      <c r="B54" s="109"/>
      <c r="C54" s="109"/>
      <c r="D54" s="109"/>
      <c r="E54" s="109"/>
      <c r="F54" s="109"/>
    </row>
    <row r="55" spans="1:13" x14ac:dyDescent="0.2">
      <c r="A55" s="78" t="s">
        <v>627</v>
      </c>
      <c r="G55" s="78" t="s">
        <v>632</v>
      </c>
    </row>
    <row r="56" spans="1:13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</row>
    <row r="57" spans="1:13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</row>
    <row r="58" spans="1:13" x14ac:dyDescent="0.2">
      <c r="A58" s="111" t="s">
        <v>592</v>
      </c>
      <c r="B58" s="182" t="s">
        <v>921</v>
      </c>
      <c r="C58" s="111" t="s">
        <v>922</v>
      </c>
      <c r="D58" s="111" t="s">
        <v>923</v>
      </c>
      <c r="E58" s="111" t="s">
        <v>924</v>
      </c>
      <c r="F58" s="78"/>
      <c r="G58" s="111" t="s">
        <v>592</v>
      </c>
      <c r="H58" s="111" t="s">
        <v>965</v>
      </c>
      <c r="I58" s="111" t="s">
        <v>966</v>
      </c>
      <c r="J58" s="111" t="s">
        <v>967</v>
      </c>
      <c r="K58" s="111" t="s">
        <v>968</v>
      </c>
    </row>
    <row r="59" spans="1:13" s="78" customFormat="1" x14ac:dyDescent="0.2">
      <c r="A59" s="111" t="s">
        <v>587</v>
      </c>
      <c r="B59" s="182" t="s">
        <v>925</v>
      </c>
      <c r="C59" s="111" t="s">
        <v>926</v>
      </c>
      <c r="D59" s="111" t="s">
        <v>927</v>
      </c>
      <c r="E59" s="111" t="s">
        <v>928</v>
      </c>
      <c r="F59" s="66"/>
      <c r="G59" s="111" t="s">
        <v>587</v>
      </c>
      <c r="H59" s="111" t="s">
        <v>969</v>
      </c>
      <c r="I59" s="111" t="s">
        <v>970</v>
      </c>
      <c r="J59" s="111" t="s">
        <v>971</v>
      </c>
      <c r="K59" s="111" t="s">
        <v>972</v>
      </c>
    </row>
    <row r="60" spans="1:13" x14ac:dyDescent="0.2">
      <c r="A60" s="111" t="s">
        <v>588</v>
      </c>
      <c r="B60" s="183" t="s">
        <v>929</v>
      </c>
      <c r="C60" s="111" t="s">
        <v>930</v>
      </c>
      <c r="D60" s="111" t="s">
        <v>931</v>
      </c>
      <c r="E60" s="111" t="s">
        <v>932</v>
      </c>
      <c r="G60" s="111" t="s">
        <v>588</v>
      </c>
      <c r="H60" s="111" t="s">
        <v>973</v>
      </c>
      <c r="I60" s="111" t="s">
        <v>974</v>
      </c>
      <c r="J60" s="111" t="s">
        <v>975</v>
      </c>
      <c r="K60" s="111" t="s">
        <v>976</v>
      </c>
    </row>
    <row r="61" spans="1:13" x14ac:dyDescent="0.2">
      <c r="A61" s="111" t="s">
        <v>589</v>
      </c>
      <c r="B61" s="183" t="s">
        <v>933</v>
      </c>
      <c r="C61" s="111" t="s">
        <v>934</v>
      </c>
      <c r="D61" s="111" t="s">
        <v>935</v>
      </c>
      <c r="E61" s="111" t="s">
        <v>936</v>
      </c>
      <c r="G61" s="111" t="s">
        <v>589</v>
      </c>
      <c r="H61" s="111" t="s">
        <v>977</v>
      </c>
      <c r="I61" s="111" t="s">
        <v>978</v>
      </c>
      <c r="J61" s="111" t="s">
        <v>979</v>
      </c>
      <c r="K61" s="111" t="s">
        <v>980</v>
      </c>
    </row>
    <row r="62" spans="1:13" x14ac:dyDescent="0.2">
      <c r="A62" s="111" t="s">
        <v>590</v>
      </c>
      <c r="B62" s="111" t="s">
        <v>937</v>
      </c>
      <c r="C62" s="111" t="s">
        <v>938</v>
      </c>
      <c r="D62" s="111" t="s">
        <v>939</v>
      </c>
      <c r="E62" s="111" t="s">
        <v>940</v>
      </c>
      <c r="G62" s="111" t="s">
        <v>590</v>
      </c>
      <c r="H62" s="111" t="s">
        <v>981</v>
      </c>
      <c r="I62" s="111" t="s">
        <v>778</v>
      </c>
      <c r="J62" s="111" t="s">
        <v>982</v>
      </c>
      <c r="K62" s="111" t="s">
        <v>983</v>
      </c>
    </row>
    <row r="63" spans="1:13" x14ac:dyDescent="0.2">
      <c r="B63" s="151"/>
    </row>
    <row r="64" spans="1:13" x14ac:dyDescent="0.2">
      <c r="A64" s="78" t="s">
        <v>631</v>
      </c>
      <c r="B64" s="151"/>
    </row>
    <row r="65" spans="1:5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</row>
    <row r="66" spans="1:5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</row>
    <row r="67" spans="1:5" x14ac:dyDescent="0.2">
      <c r="A67" s="111" t="s">
        <v>592</v>
      </c>
      <c r="B67" s="111" t="s">
        <v>941</v>
      </c>
      <c r="C67" s="111" t="s">
        <v>942</v>
      </c>
      <c r="D67" s="111" t="s">
        <v>943</v>
      </c>
      <c r="E67" s="111" t="s">
        <v>944</v>
      </c>
    </row>
    <row r="68" spans="1:5" x14ac:dyDescent="0.2">
      <c r="A68" s="111" t="s">
        <v>587</v>
      </c>
      <c r="B68" s="111" t="s">
        <v>945</v>
      </c>
      <c r="C68" s="111" t="s">
        <v>946</v>
      </c>
      <c r="D68" s="111" t="s">
        <v>947</v>
      </c>
      <c r="E68" s="111" t="s">
        <v>948</v>
      </c>
    </row>
    <row r="69" spans="1:5" x14ac:dyDescent="0.2">
      <c r="A69" s="111" t="s">
        <v>588</v>
      </c>
      <c r="B69" s="111" t="s">
        <v>949</v>
      </c>
      <c r="C69" s="111" t="s">
        <v>950</v>
      </c>
      <c r="D69" s="111" t="s">
        <v>951</v>
      </c>
      <c r="E69" s="111" t="s">
        <v>952</v>
      </c>
    </row>
    <row r="70" spans="1:5" x14ac:dyDescent="0.2">
      <c r="A70" s="111" t="s">
        <v>589</v>
      </c>
      <c r="B70" s="111" t="s">
        <v>953</v>
      </c>
      <c r="C70" s="111" t="s">
        <v>954</v>
      </c>
      <c r="D70" s="111" t="s">
        <v>955</v>
      </c>
      <c r="E70" s="111" t="s">
        <v>956</v>
      </c>
    </row>
    <row r="71" spans="1:5" x14ac:dyDescent="0.2">
      <c r="A71" s="111" t="s">
        <v>590</v>
      </c>
      <c r="B71" s="111" t="s">
        <v>957</v>
      </c>
      <c r="C71" s="111" t="s">
        <v>958</v>
      </c>
      <c r="D71" s="111" t="s">
        <v>959</v>
      </c>
      <c r="E71" s="111" t="s">
        <v>960</v>
      </c>
    </row>
  </sheetData>
  <mergeCells count="6">
    <mergeCell ref="B24:B25"/>
    <mergeCell ref="C24:F24"/>
    <mergeCell ref="G24:G25"/>
    <mergeCell ref="B33:B34"/>
    <mergeCell ref="C33:F33"/>
    <mergeCell ref="G33:G34"/>
  </mergeCells>
  <phoneticPr fontId="11" type="noConversion"/>
  <pageMargins left="0.75" right="0.75" top="1" bottom="1" header="0.5" footer="0.5"/>
  <pageSetup paperSize="9" orientation="portrait" horizontalDpi="1200" verticalDpi="1200" r:id="rId1"/>
  <headerFooter alignWithMargins="0">
    <oddFooter>&amp;R&amp;1#&amp;"Calibri"&amp;22&amp;KFF8939RESTRICTED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71"/>
  <sheetViews>
    <sheetView workbookViewId="0"/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0" x14ac:dyDescent="0.2">
      <c r="A1" s="65" t="s">
        <v>990</v>
      </c>
      <c r="F1" s="69" t="s">
        <v>639</v>
      </c>
      <c r="J1" s="125"/>
    </row>
    <row r="2" spans="1:10" x14ac:dyDescent="0.2">
      <c r="A2" s="126"/>
      <c r="F2" s="72" t="s">
        <v>626</v>
      </c>
      <c r="J2" s="72"/>
    </row>
    <row r="3" spans="1:10" x14ac:dyDescent="0.2">
      <c r="A3" s="127" t="s">
        <v>638</v>
      </c>
      <c r="B3" s="153" t="s">
        <v>988</v>
      </c>
    </row>
    <row r="4" spans="1:10" x14ac:dyDescent="0.2">
      <c r="B4" s="128" t="s">
        <v>643</v>
      </c>
      <c r="E4" s="78"/>
      <c r="G4" s="78"/>
      <c r="H4" s="78"/>
    </row>
    <row r="5" spans="1:10" x14ac:dyDescent="0.2">
      <c r="B5" s="78" t="s">
        <v>599</v>
      </c>
      <c r="E5" s="78"/>
      <c r="F5" s="78"/>
      <c r="G5" s="78"/>
      <c r="H5" s="78"/>
    </row>
    <row r="6" spans="1:10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0" x14ac:dyDescent="0.2">
      <c r="B7" s="82" t="s">
        <v>592</v>
      </c>
      <c r="C7" s="154">
        <v>3.5</v>
      </c>
      <c r="E7" s="78"/>
      <c r="F7" s="78"/>
      <c r="G7" s="78"/>
      <c r="H7" s="78"/>
    </row>
    <row r="8" spans="1:10" x14ac:dyDescent="0.2">
      <c r="B8" s="82" t="s">
        <v>587</v>
      </c>
      <c r="C8" s="154">
        <v>15.3</v>
      </c>
      <c r="E8" s="78"/>
      <c r="F8" s="78"/>
      <c r="G8" s="78"/>
      <c r="H8" s="78"/>
    </row>
    <row r="9" spans="1:10" x14ac:dyDescent="0.2">
      <c r="B9" s="82" t="s">
        <v>588</v>
      </c>
      <c r="C9" s="154">
        <v>10.3</v>
      </c>
      <c r="E9" s="78"/>
      <c r="F9" s="78"/>
      <c r="G9" s="78"/>
      <c r="H9" s="78"/>
    </row>
    <row r="10" spans="1:10" x14ac:dyDescent="0.2">
      <c r="B10" s="82" t="s">
        <v>589</v>
      </c>
      <c r="C10" s="154">
        <v>9.8000000000000007</v>
      </c>
      <c r="E10" s="78"/>
      <c r="F10" s="78"/>
      <c r="G10" s="78"/>
      <c r="H10" s="78"/>
    </row>
    <row r="11" spans="1:10" x14ac:dyDescent="0.2">
      <c r="B11" s="82" t="s">
        <v>590</v>
      </c>
      <c r="C11" s="154">
        <v>13.1</v>
      </c>
      <c r="E11" s="78"/>
      <c r="F11" s="78"/>
      <c r="G11" s="78"/>
      <c r="H11" s="78"/>
    </row>
    <row r="12" spans="1:10" x14ac:dyDescent="0.2">
      <c r="B12" s="82" t="s">
        <v>593</v>
      </c>
      <c r="C12" s="154">
        <v>8.6</v>
      </c>
      <c r="E12" s="78"/>
      <c r="F12" s="78"/>
      <c r="G12" s="78"/>
      <c r="H12" s="78"/>
    </row>
    <row r="13" spans="1:10" x14ac:dyDescent="0.2">
      <c r="B13" s="82" t="s">
        <v>585</v>
      </c>
      <c r="C13" s="154">
        <v>39.4</v>
      </c>
      <c r="E13" s="78"/>
      <c r="F13" s="78"/>
      <c r="G13" s="78"/>
      <c r="H13" s="78"/>
    </row>
    <row r="14" spans="1:10" x14ac:dyDescent="0.2">
      <c r="B14" s="85" t="s">
        <v>591</v>
      </c>
      <c r="C14" s="86">
        <f>SUM(C7:C13)</f>
        <v>100</v>
      </c>
      <c r="E14" s="78"/>
      <c r="F14" s="78"/>
      <c r="G14" s="78"/>
      <c r="H14" s="78"/>
    </row>
    <row r="15" spans="1:10" x14ac:dyDescent="0.2">
      <c r="B15" s="87"/>
      <c r="C15" s="83"/>
      <c r="E15" s="78"/>
      <c r="F15" s="78"/>
      <c r="G15" s="78"/>
      <c r="H15" s="78"/>
    </row>
    <row r="16" spans="1:10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  <c r="I23" s="150"/>
      <c r="J23" s="150"/>
      <c r="K23" s="150"/>
      <c r="L23" s="150"/>
      <c r="M23" s="150"/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  <c r="I24" s="150"/>
      <c r="J24" s="150"/>
      <c r="K24" s="150"/>
      <c r="L24" s="150"/>
      <c r="M24" s="150"/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  <c r="I25" s="150"/>
      <c r="J25" s="150"/>
      <c r="K25" s="150"/>
      <c r="L25" s="150"/>
      <c r="M25" s="150"/>
    </row>
    <row r="26" spans="2:17" x14ac:dyDescent="0.2">
      <c r="B26" s="135" t="s">
        <v>592</v>
      </c>
      <c r="C26" s="155">
        <v>48.571428571428569</v>
      </c>
      <c r="D26" s="156">
        <v>42.9</v>
      </c>
      <c r="E26" s="156">
        <v>5.7142857142857144</v>
      </c>
      <c r="F26" s="157">
        <v>2.8571428571428572</v>
      </c>
      <c r="G26" s="98">
        <f>SUM(C26:F26)</f>
        <v>100.04285714285713</v>
      </c>
      <c r="I26" s="156"/>
      <c r="J26" s="156"/>
      <c r="K26" s="156"/>
      <c r="L26" s="156"/>
      <c r="M26" s="98"/>
    </row>
    <row r="27" spans="2:17" x14ac:dyDescent="0.2">
      <c r="B27" s="135" t="s">
        <v>587</v>
      </c>
      <c r="C27" s="155">
        <v>77.124183006535944</v>
      </c>
      <c r="D27" s="156">
        <v>19.600000000000001</v>
      </c>
      <c r="E27" s="156">
        <v>1.3071895424836601</v>
      </c>
      <c r="F27" s="157">
        <v>1.9607843137254901</v>
      </c>
      <c r="G27" s="98">
        <f>SUM(C27:F27)</f>
        <v>99.992156862745091</v>
      </c>
      <c r="I27" s="156"/>
      <c r="J27" s="156"/>
      <c r="K27" s="156"/>
      <c r="L27" s="156"/>
      <c r="M27" s="98"/>
    </row>
    <row r="28" spans="2:17" x14ac:dyDescent="0.2">
      <c r="B28" s="135" t="s">
        <v>588</v>
      </c>
      <c r="C28" s="155">
        <v>52.427184466019412</v>
      </c>
      <c r="D28" s="156">
        <v>33</v>
      </c>
      <c r="E28" s="156">
        <v>5.8252427184466011</v>
      </c>
      <c r="F28" s="157">
        <v>8.7378640776699026</v>
      </c>
      <c r="G28" s="98">
        <f>SUM(C28:F28)</f>
        <v>99.990291262135912</v>
      </c>
      <c r="I28" s="156"/>
      <c r="J28" s="156"/>
      <c r="K28" s="156"/>
      <c r="L28" s="156"/>
      <c r="M28" s="98"/>
    </row>
    <row r="29" spans="2:17" x14ac:dyDescent="0.2">
      <c r="B29" s="135" t="s">
        <v>589</v>
      </c>
      <c r="C29" s="155">
        <v>37.755102040816325</v>
      </c>
      <c r="D29" s="156">
        <v>51.020408163265301</v>
      </c>
      <c r="E29" s="156">
        <v>5.1020408163265305</v>
      </c>
      <c r="F29" s="157">
        <v>6.1224489795918364</v>
      </c>
      <c r="G29" s="98">
        <f>SUM(C29:F29)</f>
        <v>100</v>
      </c>
      <c r="I29" s="156"/>
      <c r="J29" s="156"/>
      <c r="K29" s="156"/>
      <c r="L29" s="156"/>
      <c r="M29" s="98"/>
    </row>
    <row r="30" spans="2:17" x14ac:dyDescent="0.2">
      <c r="B30" s="137" t="s">
        <v>590</v>
      </c>
      <c r="C30" s="158">
        <v>80.916030534351151</v>
      </c>
      <c r="D30" s="159">
        <v>6.8702290076335881</v>
      </c>
      <c r="E30" s="159">
        <v>3.8167938931297711</v>
      </c>
      <c r="F30" s="160">
        <v>8.3969465648854982</v>
      </c>
      <c r="G30" s="139">
        <f>SUM(C30:F30)</f>
        <v>100</v>
      </c>
      <c r="I30" s="156"/>
      <c r="J30" s="156"/>
      <c r="K30" s="156"/>
      <c r="L30" s="156"/>
      <c r="M30" s="98"/>
    </row>
    <row r="31" spans="2:17" x14ac:dyDescent="0.2">
      <c r="I31" s="150"/>
      <c r="J31" s="150"/>
      <c r="K31" s="150"/>
      <c r="L31" s="150"/>
      <c r="M31" s="150"/>
    </row>
    <row r="32" spans="2:17" x14ac:dyDescent="0.2">
      <c r="B32" s="78" t="s">
        <v>600</v>
      </c>
      <c r="I32" s="150"/>
      <c r="J32" s="150"/>
      <c r="K32" s="150"/>
      <c r="L32" s="150"/>
      <c r="M32" s="150"/>
      <c r="Q32" s="88"/>
    </row>
    <row r="33" spans="1:21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I33" s="150"/>
      <c r="J33" s="150"/>
      <c r="K33" s="150"/>
      <c r="L33" s="150"/>
      <c r="M33" s="150"/>
      <c r="Q33" s="89"/>
    </row>
    <row r="34" spans="1:21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  <c r="I34" s="150"/>
      <c r="J34" s="150"/>
      <c r="K34" s="150"/>
      <c r="L34" s="150"/>
      <c r="M34" s="150"/>
    </row>
    <row r="35" spans="1:21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5">
        <f>C13</f>
        <v>39.4</v>
      </c>
      <c r="I35" s="95"/>
      <c r="J35" s="95"/>
      <c r="K35" s="95"/>
      <c r="L35" s="95"/>
      <c r="M35" s="98"/>
    </row>
    <row r="36" spans="1:21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5">
        <f>C12</f>
        <v>8.6</v>
      </c>
      <c r="I36" s="95"/>
      <c r="J36" s="95"/>
      <c r="K36" s="95"/>
      <c r="L36" s="95"/>
      <c r="M36" s="98"/>
    </row>
    <row r="37" spans="1:21" x14ac:dyDescent="0.2">
      <c r="B37" s="93" t="s">
        <v>592</v>
      </c>
      <c r="C37" s="97">
        <f>$C$7*C26%</f>
        <v>1.7</v>
      </c>
      <c r="D37" s="98">
        <f>$C$7*D26%</f>
        <v>1.5015000000000001</v>
      </c>
      <c r="E37" s="98">
        <f>$C$7*E26%</f>
        <v>0.19999999999999998</v>
      </c>
      <c r="F37" s="99">
        <f>$C$7*F26%</f>
        <v>9.9999999999999992E-2</v>
      </c>
      <c r="G37" s="98">
        <f>SUM(C37:F37)</f>
        <v>3.5015000000000005</v>
      </c>
      <c r="I37" s="98"/>
      <c r="J37" s="98"/>
      <c r="K37" s="98"/>
      <c r="L37" s="98"/>
      <c r="M37" s="98"/>
    </row>
    <row r="38" spans="1:21" x14ac:dyDescent="0.2">
      <c r="B38" s="93" t="s">
        <v>587</v>
      </c>
      <c r="C38" s="97">
        <f>$C$8*C27%</f>
        <v>11.799999999999999</v>
      </c>
      <c r="D38" s="98">
        <f>$C$8*D27%</f>
        <v>2.9988000000000001</v>
      </c>
      <c r="E38" s="98">
        <f>$C$8*E27%</f>
        <v>0.2</v>
      </c>
      <c r="F38" s="99">
        <f>$C$8*F27%</f>
        <v>0.3</v>
      </c>
      <c r="G38" s="98">
        <f>SUM(C38:F38)</f>
        <v>15.2988</v>
      </c>
      <c r="I38" s="98"/>
      <c r="J38" s="98"/>
      <c r="K38" s="98"/>
      <c r="L38" s="98"/>
      <c r="M38" s="98"/>
    </row>
    <row r="39" spans="1:21" x14ac:dyDescent="0.2">
      <c r="B39" s="93" t="s">
        <v>588</v>
      </c>
      <c r="C39" s="97">
        <f>$C$9*C28%</f>
        <v>5.4</v>
      </c>
      <c r="D39" s="98">
        <f>$C$9*D28%</f>
        <v>3.3990000000000005</v>
      </c>
      <c r="E39" s="98">
        <f>$C$9*E28%</f>
        <v>0.6</v>
      </c>
      <c r="F39" s="99">
        <f>$C$9*F28%</f>
        <v>0.90000000000000013</v>
      </c>
      <c r="G39" s="98">
        <f>SUM(C39:F39)</f>
        <v>10.299000000000001</v>
      </c>
      <c r="I39" s="98"/>
      <c r="J39" s="98"/>
      <c r="K39" s="98"/>
      <c r="L39" s="98"/>
      <c r="M39" s="98"/>
      <c r="U39" s="101"/>
    </row>
    <row r="40" spans="1:21" x14ac:dyDescent="0.2">
      <c r="B40" s="93" t="s">
        <v>589</v>
      </c>
      <c r="C40" s="97">
        <f>$C$10*C29%</f>
        <v>3.7</v>
      </c>
      <c r="D40" s="98">
        <f>$C$10*D29%</f>
        <v>4.9999999999999991</v>
      </c>
      <c r="E40" s="98">
        <f>$C$10*E29%</f>
        <v>0.5</v>
      </c>
      <c r="F40" s="99">
        <f>$C$10*F29%</f>
        <v>0.6</v>
      </c>
      <c r="G40" s="98">
        <f>SUM(C40:F40)</f>
        <v>9.7999999999999989</v>
      </c>
      <c r="I40" s="98"/>
      <c r="J40" s="98"/>
      <c r="K40" s="98"/>
      <c r="L40" s="98"/>
      <c r="M40" s="98"/>
      <c r="U40" s="101"/>
    </row>
    <row r="41" spans="1:21" x14ac:dyDescent="0.2">
      <c r="B41" s="93" t="s">
        <v>590</v>
      </c>
      <c r="C41" s="97">
        <f>$C$11*C30%</f>
        <v>10.6</v>
      </c>
      <c r="D41" s="98">
        <f>$C$11*D30%</f>
        <v>0.9</v>
      </c>
      <c r="E41" s="98">
        <f>$C$11*E30%</f>
        <v>0.5</v>
      </c>
      <c r="F41" s="99">
        <f>$C$11*F30%</f>
        <v>1.1000000000000001</v>
      </c>
      <c r="G41" s="98">
        <f>SUM(C41:F41)</f>
        <v>13.1</v>
      </c>
      <c r="I41" s="98"/>
      <c r="J41" s="98"/>
      <c r="K41" s="98"/>
      <c r="L41" s="98"/>
      <c r="M41" s="98"/>
      <c r="U41" s="101"/>
    </row>
    <row r="42" spans="1:21" x14ac:dyDescent="0.2">
      <c r="B42" s="102" t="s">
        <v>591</v>
      </c>
      <c r="C42" s="103">
        <f>SUM(C35:C41)</f>
        <v>33.199999999999996</v>
      </c>
      <c r="D42" s="104">
        <f>SUM(D35:D41)</f>
        <v>13.799300000000001</v>
      </c>
      <c r="E42" s="104">
        <f>SUM(E35:E41)</f>
        <v>2</v>
      </c>
      <c r="F42" s="105">
        <f>SUM(F35:F41)</f>
        <v>3</v>
      </c>
      <c r="G42" s="104">
        <f>SUM(G35:G41)</f>
        <v>99.999299999999991</v>
      </c>
      <c r="I42" s="98"/>
      <c r="J42" s="98"/>
      <c r="K42" s="98"/>
      <c r="L42" s="98"/>
      <c r="M42" s="98"/>
      <c r="U42" s="101"/>
    </row>
    <row r="43" spans="1:21" x14ac:dyDescent="0.2">
      <c r="I43" s="150"/>
      <c r="J43" s="150"/>
      <c r="K43" s="150"/>
      <c r="L43" s="150"/>
      <c r="M43" s="150"/>
      <c r="U43" s="101"/>
    </row>
    <row r="44" spans="1:21" x14ac:dyDescent="0.2">
      <c r="I44" s="148"/>
      <c r="J44" s="101"/>
      <c r="K44" s="150"/>
      <c r="L44" s="150"/>
      <c r="M44" s="150"/>
    </row>
    <row r="45" spans="1:21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1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</row>
    <row r="47" spans="1:21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</row>
    <row r="48" spans="1:21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  <c r="L48" s="112"/>
      <c r="M48" s="109"/>
    </row>
    <row r="49" spans="1:13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  <c r="L49" s="112"/>
      <c r="M49" s="109"/>
    </row>
    <row r="50" spans="1:13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  <c r="L50" s="112"/>
      <c r="M50" s="109"/>
    </row>
    <row r="51" spans="1:13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1026</v>
      </c>
      <c r="I51" s="111" t="s">
        <v>1027</v>
      </c>
      <c r="J51" s="111" t="s">
        <v>1028</v>
      </c>
      <c r="K51" s="111" t="s">
        <v>1029</v>
      </c>
      <c r="L51" s="112"/>
      <c r="M51" s="109"/>
    </row>
    <row r="52" spans="1:13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741</v>
      </c>
      <c r="J52" s="111" t="s">
        <v>898</v>
      </c>
      <c r="K52" s="111" t="s">
        <v>1030</v>
      </c>
      <c r="L52" s="116"/>
      <c r="M52" s="109"/>
    </row>
    <row r="53" spans="1:13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</row>
    <row r="54" spans="1:13" x14ac:dyDescent="0.2">
      <c r="B54" s="109"/>
      <c r="C54" s="109"/>
      <c r="D54" s="109"/>
      <c r="E54" s="109"/>
      <c r="F54" s="109"/>
    </row>
    <row r="55" spans="1:13" x14ac:dyDescent="0.2">
      <c r="A55" s="78" t="s">
        <v>627</v>
      </c>
      <c r="G55" s="78" t="s">
        <v>632</v>
      </c>
    </row>
    <row r="56" spans="1:13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</row>
    <row r="57" spans="1:13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</row>
    <row r="58" spans="1:13" x14ac:dyDescent="0.2">
      <c r="A58" s="111" t="s">
        <v>592</v>
      </c>
      <c r="B58" s="182" t="s">
        <v>992</v>
      </c>
      <c r="C58" s="111" t="s">
        <v>993</v>
      </c>
      <c r="D58" s="111" t="s">
        <v>994</v>
      </c>
      <c r="E58" s="111" t="s">
        <v>995</v>
      </c>
      <c r="F58" s="78"/>
      <c r="G58" s="111" t="s">
        <v>592</v>
      </c>
      <c r="H58" s="111" t="s">
        <v>1031</v>
      </c>
      <c r="I58" s="111" t="s">
        <v>1032</v>
      </c>
      <c r="J58" s="111" t="s">
        <v>1033</v>
      </c>
      <c r="K58" s="111" t="s">
        <v>1034</v>
      </c>
    </row>
    <row r="59" spans="1:13" s="78" customFormat="1" x14ac:dyDescent="0.2">
      <c r="A59" s="111" t="s">
        <v>587</v>
      </c>
      <c r="B59" s="182" t="s">
        <v>996</v>
      </c>
      <c r="C59" s="111" t="s">
        <v>997</v>
      </c>
      <c r="D59" s="111" t="s">
        <v>998</v>
      </c>
      <c r="E59" s="111" t="s">
        <v>999</v>
      </c>
      <c r="F59" s="66"/>
      <c r="G59" s="111" t="s">
        <v>587</v>
      </c>
      <c r="H59" s="111" t="s">
        <v>1035</v>
      </c>
      <c r="I59" s="111" t="s">
        <v>1036</v>
      </c>
      <c r="J59" s="111" t="s">
        <v>1037</v>
      </c>
      <c r="K59" s="111" t="s">
        <v>1038</v>
      </c>
    </row>
    <row r="60" spans="1:13" x14ac:dyDescent="0.2">
      <c r="A60" s="111" t="s">
        <v>588</v>
      </c>
      <c r="B60" s="183" t="s">
        <v>1000</v>
      </c>
      <c r="C60" s="111" t="s">
        <v>1001</v>
      </c>
      <c r="D60" s="111" t="s">
        <v>1002</v>
      </c>
      <c r="E60" s="111" t="s">
        <v>1003</v>
      </c>
      <c r="G60" s="111" t="s">
        <v>588</v>
      </c>
      <c r="H60" s="111" t="s">
        <v>982</v>
      </c>
      <c r="I60" s="111" t="s">
        <v>1039</v>
      </c>
      <c r="J60" s="111" t="s">
        <v>967</v>
      </c>
      <c r="K60" s="111" t="s">
        <v>1040</v>
      </c>
    </row>
    <row r="61" spans="1:13" x14ac:dyDescent="0.2">
      <c r="A61" s="111" t="s">
        <v>589</v>
      </c>
      <c r="B61" s="183" t="s">
        <v>1004</v>
      </c>
      <c r="C61" s="111" t="s">
        <v>1005</v>
      </c>
      <c r="D61" s="111" t="s">
        <v>1006</v>
      </c>
      <c r="E61" s="111" t="s">
        <v>1007</v>
      </c>
      <c r="G61" s="111" t="s">
        <v>589</v>
      </c>
      <c r="H61" s="111" t="s">
        <v>1041</v>
      </c>
      <c r="I61" s="111" t="s">
        <v>1042</v>
      </c>
      <c r="J61" s="111" t="s">
        <v>1043</v>
      </c>
      <c r="K61" s="111" t="s">
        <v>1044</v>
      </c>
    </row>
    <row r="62" spans="1:13" x14ac:dyDescent="0.2">
      <c r="A62" s="111" t="s">
        <v>590</v>
      </c>
      <c r="B62" s="111" t="s">
        <v>1008</v>
      </c>
      <c r="C62" s="111" t="s">
        <v>1009</v>
      </c>
      <c r="D62" s="111" t="s">
        <v>1010</v>
      </c>
      <c r="E62" s="111" t="s">
        <v>1011</v>
      </c>
      <c r="G62" s="111" t="s">
        <v>590</v>
      </c>
      <c r="H62" s="111" t="s">
        <v>1045</v>
      </c>
      <c r="I62" s="111" t="s">
        <v>1046</v>
      </c>
      <c r="J62" s="111" t="s">
        <v>1043</v>
      </c>
      <c r="K62" s="111" t="s">
        <v>1047</v>
      </c>
    </row>
    <row r="63" spans="1:13" x14ac:dyDescent="0.2">
      <c r="B63" s="151"/>
    </row>
    <row r="64" spans="1:13" x14ac:dyDescent="0.2">
      <c r="A64" s="78" t="s">
        <v>631</v>
      </c>
      <c r="B64" s="151"/>
    </row>
    <row r="65" spans="1:5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</row>
    <row r="66" spans="1:5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</row>
    <row r="67" spans="1:5" x14ac:dyDescent="0.2">
      <c r="A67" s="111" t="s">
        <v>592</v>
      </c>
      <c r="B67" s="111" t="s">
        <v>1012</v>
      </c>
      <c r="C67" s="111" t="s">
        <v>1013</v>
      </c>
      <c r="D67" s="111" t="s">
        <v>943</v>
      </c>
      <c r="E67" s="111" t="s">
        <v>1014</v>
      </c>
    </row>
    <row r="68" spans="1:5" x14ac:dyDescent="0.2">
      <c r="A68" s="111" t="s">
        <v>587</v>
      </c>
      <c r="B68" s="111" t="s">
        <v>823</v>
      </c>
      <c r="C68" s="111" t="s">
        <v>1015</v>
      </c>
      <c r="D68" s="111" t="s">
        <v>947</v>
      </c>
      <c r="E68" s="111" t="s">
        <v>1016</v>
      </c>
    </row>
    <row r="69" spans="1:5" x14ac:dyDescent="0.2">
      <c r="A69" s="111" t="s">
        <v>588</v>
      </c>
      <c r="B69" s="111" t="s">
        <v>1017</v>
      </c>
      <c r="C69" s="111" t="s">
        <v>1018</v>
      </c>
      <c r="D69" s="111" t="s">
        <v>1019</v>
      </c>
      <c r="E69" s="111" t="s">
        <v>1020</v>
      </c>
    </row>
    <row r="70" spans="1:5" x14ac:dyDescent="0.2">
      <c r="A70" s="111" t="s">
        <v>589</v>
      </c>
      <c r="B70" s="111" t="s">
        <v>773</v>
      </c>
      <c r="C70" s="111" t="s">
        <v>954</v>
      </c>
      <c r="D70" s="111" t="s">
        <v>1021</v>
      </c>
      <c r="E70" s="111" t="s">
        <v>1022</v>
      </c>
    </row>
    <row r="71" spans="1:5" x14ac:dyDescent="0.2">
      <c r="A71" s="111" t="s">
        <v>590</v>
      </c>
      <c r="B71" s="111" t="s">
        <v>1023</v>
      </c>
      <c r="C71" s="111" t="s">
        <v>1024</v>
      </c>
      <c r="D71" s="111" t="s">
        <v>959</v>
      </c>
      <c r="E71" s="111" t="s">
        <v>1025</v>
      </c>
    </row>
  </sheetData>
  <mergeCells count="6">
    <mergeCell ref="B24:B25"/>
    <mergeCell ref="C24:F24"/>
    <mergeCell ref="G24:G25"/>
    <mergeCell ref="B33:B34"/>
    <mergeCell ref="C33:F33"/>
    <mergeCell ref="G33:G34"/>
  </mergeCells>
  <phoneticPr fontId="11" type="noConversion"/>
  <pageMargins left="0.75" right="0.75" top="1" bottom="1" header="0.5" footer="0.5"/>
  <pageSetup paperSize="9" orientation="portrait" horizontalDpi="1200" verticalDpi="1200" r:id="rId1"/>
  <headerFooter alignWithMargins="0">
    <oddFooter>&amp;R&amp;1#&amp;"Calibri"&amp;22&amp;KFF8939RESTRICTED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U71"/>
  <sheetViews>
    <sheetView workbookViewId="0"/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0" x14ac:dyDescent="0.2">
      <c r="A1" s="65" t="s">
        <v>989</v>
      </c>
      <c r="F1" s="69" t="s">
        <v>639</v>
      </c>
      <c r="J1" s="125"/>
    </row>
    <row r="2" spans="1:10" x14ac:dyDescent="0.2">
      <c r="A2" s="126"/>
      <c r="F2" s="72" t="s">
        <v>626</v>
      </c>
      <c r="J2" s="72"/>
    </row>
    <row r="3" spans="1:10" x14ac:dyDescent="0.2">
      <c r="A3" s="127" t="s">
        <v>638</v>
      </c>
      <c r="B3" s="153" t="s">
        <v>988</v>
      </c>
    </row>
    <row r="4" spans="1:10" x14ac:dyDescent="0.2">
      <c r="B4" s="128" t="s">
        <v>643</v>
      </c>
      <c r="E4" s="78"/>
      <c r="G4" s="78"/>
      <c r="H4" s="78"/>
    </row>
    <row r="5" spans="1:10" x14ac:dyDescent="0.2">
      <c r="B5" s="78" t="s">
        <v>599</v>
      </c>
      <c r="E5" s="78"/>
      <c r="F5" s="78"/>
      <c r="G5" s="78"/>
      <c r="H5" s="78"/>
    </row>
    <row r="6" spans="1:10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0" x14ac:dyDescent="0.2">
      <c r="B7" s="82" t="s">
        <v>592</v>
      </c>
      <c r="C7" s="154">
        <v>3.5</v>
      </c>
      <c r="E7" s="78"/>
      <c r="F7" s="78"/>
      <c r="G7" s="78"/>
      <c r="H7" s="78"/>
    </row>
    <row r="8" spans="1:10" x14ac:dyDescent="0.2">
      <c r="B8" s="82" t="s">
        <v>587</v>
      </c>
      <c r="C8" s="154">
        <v>15.3</v>
      </c>
      <c r="E8" s="78"/>
      <c r="F8" s="78"/>
      <c r="G8" s="78"/>
      <c r="H8" s="78"/>
    </row>
    <row r="9" spans="1:10" x14ac:dyDescent="0.2">
      <c r="B9" s="82" t="s">
        <v>588</v>
      </c>
      <c r="C9" s="154">
        <v>10.3</v>
      </c>
      <c r="E9" s="78"/>
      <c r="F9" s="78"/>
      <c r="G9" s="78"/>
      <c r="H9" s="78"/>
    </row>
    <row r="10" spans="1:10" x14ac:dyDescent="0.2">
      <c r="B10" s="82" t="s">
        <v>589</v>
      </c>
      <c r="C10" s="154">
        <v>9.8000000000000007</v>
      </c>
      <c r="E10" s="78"/>
      <c r="F10" s="78"/>
      <c r="G10" s="78"/>
      <c r="H10" s="78"/>
    </row>
    <row r="11" spans="1:10" x14ac:dyDescent="0.2">
      <c r="B11" s="82" t="s">
        <v>590</v>
      </c>
      <c r="C11" s="154">
        <v>13.1</v>
      </c>
      <c r="E11" s="78"/>
      <c r="F11" s="78"/>
      <c r="G11" s="78"/>
      <c r="H11" s="78"/>
    </row>
    <row r="12" spans="1:10" x14ac:dyDescent="0.2">
      <c r="B12" s="82" t="s">
        <v>593</v>
      </c>
      <c r="C12" s="154">
        <v>8.6</v>
      </c>
      <c r="E12" s="78"/>
      <c r="F12" s="78"/>
      <c r="G12" s="78"/>
      <c r="H12" s="78"/>
    </row>
    <row r="13" spans="1:10" x14ac:dyDescent="0.2">
      <c r="B13" s="82" t="s">
        <v>585</v>
      </c>
      <c r="C13" s="154">
        <v>39.4</v>
      </c>
      <c r="E13" s="78"/>
      <c r="F13" s="78"/>
      <c r="G13" s="78"/>
      <c r="H13" s="78"/>
    </row>
    <row r="14" spans="1:10" x14ac:dyDescent="0.2">
      <c r="B14" s="85" t="s">
        <v>591</v>
      </c>
      <c r="C14" s="86">
        <f>SUM(C7:C13)</f>
        <v>100</v>
      </c>
      <c r="E14" s="78"/>
      <c r="F14" s="78"/>
      <c r="G14" s="78"/>
      <c r="H14" s="78"/>
    </row>
    <row r="15" spans="1:10" x14ac:dyDescent="0.2">
      <c r="B15" s="87"/>
      <c r="C15" s="83"/>
      <c r="E15" s="78"/>
      <c r="F15" s="78"/>
      <c r="G15" s="78"/>
      <c r="H15" s="78"/>
    </row>
    <row r="16" spans="1:10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  <c r="I23" s="150"/>
      <c r="J23" s="150"/>
      <c r="K23" s="150"/>
      <c r="L23" s="150"/>
      <c r="M23" s="150"/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  <c r="I24" s="150"/>
      <c r="J24" s="150"/>
      <c r="K24" s="150"/>
      <c r="L24" s="150"/>
      <c r="M24" s="150"/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  <c r="I25" s="150"/>
      <c r="J25" s="150"/>
      <c r="K25" s="150"/>
      <c r="L25" s="150"/>
      <c r="M25" s="150"/>
    </row>
    <row r="26" spans="2:17" x14ac:dyDescent="0.2">
      <c r="B26" s="135" t="s">
        <v>592</v>
      </c>
      <c r="C26" s="155">
        <v>48.571428571428569</v>
      </c>
      <c r="D26" s="156">
        <v>42.9</v>
      </c>
      <c r="E26" s="156">
        <v>5.7142857142857144</v>
      </c>
      <c r="F26" s="157">
        <v>2.8571428571428572</v>
      </c>
      <c r="G26" s="98">
        <f>SUM(C26:F26)</f>
        <v>100.04285714285713</v>
      </c>
      <c r="I26" s="156"/>
      <c r="J26" s="156"/>
      <c r="K26" s="156"/>
      <c r="L26" s="156"/>
      <c r="M26" s="98"/>
    </row>
    <row r="27" spans="2:17" x14ac:dyDescent="0.2">
      <c r="B27" s="135" t="s">
        <v>587</v>
      </c>
      <c r="C27" s="155">
        <v>77.124183006535944</v>
      </c>
      <c r="D27" s="156">
        <v>19.600000000000001</v>
      </c>
      <c r="E27" s="156">
        <v>1.3071895424836601</v>
      </c>
      <c r="F27" s="157">
        <v>1.9607843137254901</v>
      </c>
      <c r="G27" s="98">
        <f>SUM(C27:F27)</f>
        <v>99.992156862745091</v>
      </c>
      <c r="I27" s="156"/>
      <c r="J27" s="156"/>
      <c r="K27" s="156"/>
      <c r="L27" s="156"/>
      <c r="M27" s="98"/>
    </row>
    <row r="28" spans="2:17" x14ac:dyDescent="0.2">
      <c r="B28" s="135" t="s">
        <v>588</v>
      </c>
      <c r="C28" s="155">
        <v>52.427184466019412</v>
      </c>
      <c r="D28" s="156">
        <v>33</v>
      </c>
      <c r="E28" s="156">
        <v>5.8252427184466011</v>
      </c>
      <c r="F28" s="157">
        <v>8.7378640776699026</v>
      </c>
      <c r="G28" s="98">
        <f>SUM(C28:F28)</f>
        <v>99.990291262135912</v>
      </c>
      <c r="I28" s="156"/>
      <c r="J28" s="156"/>
      <c r="K28" s="156"/>
      <c r="L28" s="156"/>
      <c r="M28" s="98"/>
    </row>
    <row r="29" spans="2:17" x14ac:dyDescent="0.2">
      <c r="B29" s="135" t="s">
        <v>589</v>
      </c>
      <c r="C29" s="155">
        <v>37.755102040816325</v>
      </c>
      <c r="D29" s="156">
        <v>51.020408163265301</v>
      </c>
      <c r="E29" s="156">
        <v>5.1020408163265305</v>
      </c>
      <c r="F29" s="157">
        <v>6.1224489795918364</v>
      </c>
      <c r="G29" s="98">
        <f>SUM(C29:F29)</f>
        <v>100</v>
      </c>
      <c r="I29" s="156"/>
      <c r="J29" s="156"/>
      <c r="K29" s="156"/>
      <c r="L29" s="156"/>
      <c r="M29" s="98"/>
    </row>
    <row r="30" spans="2:17" x14ac:dyDescent="0.2">
      <c r="B30" s="137" t="s">
        <v>590</v>
      </c>
      <c r="C30" s="158">
        <v>80.916030534351151</v>
      </c>
      <c r="D30" s="159">
        <v>6.8702290076335881</v>
      </c>
      <c r="E30" s="159">
        <v>3.8167938931297711</v>
      </c>
      <c r="F30" s="160">
        <v>8.3969465648854982</v>
      </c>
      <c r="G30" s="139">
        <f>SUM(C30:F30)</f>
        <v>100</v>
      </c>
      <c r="I30" s="156"/>
      <c r="J30" s="156"/>
      <c r="K30" s="156"/>
      <c r="L30" s="156"/>
      <c r="M30" s="98"/>
    </row>
    <row r="31" spans="2:17" x14ac:dyDescent="0.2">
      <c r="I31" s="150"/>
      <c r="J31" s="150"/>
      <c r="K31" s="150"/>
      <c r="L31" s="150"/>
      <c r="M31" s="150"/>
    </row>
    <row r="32" spans="2:17" x14ac:dyDescent="0.2">
      <c r="B32" s="78" t="s">
        <v>600</v>
      </c>
      <c r="I32" s="150"/>
      <c r="J32" s="150"/>
      <c r="K32" s="150"/>
      <c r="L32" s="150"/>
      <c r="M32" s="150"/>
      <c r="Q32" s="88"/>
    </row>
    <row r="33" spans="1:21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I33" s="150"/>
      <c r="J33" s="150"/>
      <c r="K33" s="150"/>
      <c r="L33" s="150"/>
      <c r="M33" s="150"/>
      <c r="Q33" s="89"/>
    </row>
    <row r="34" spans="1:21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  <c r="I34" s="150"/>
      <c r="J34" s="150"/>
      <c r="K34" s="150"/>
      <c r="L34" s="150"/>
      <c r="M34" s="150"/>
    </row>
    <row r="35" spans="1:21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5">
        <f>C13</f>
        <v>39.4</v>
      </c>
      <c r="I35" s="95"/>
      <c r="J35" s="95"/>
      <c r="K35" s="95"/>
      <c r="L35" s="95"/>
      <c r="M35" s="98"/>
    </row>
    <row r="36" spans="1:21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5">
        <f>C12</f>
        <v>8.6</v>
      </c>
      <c r="I36" s="95"/>
      <c r="J36" s="95"/>
      <c r="K36" s="95"/>
      <c r="L36" s="95"/>
      <c r="M36" s="98"/>
    </row>
    <row r="37" spans="1:21" x14ac:dyDescent="0.2">
      <c r="B37" s="93" t="s">
        <v>592</v>
      </c>
      <c r="C37" s="97">
        <f>$C$7*C26%</f>
        <v>1.7</v>
      </c>
      <c r="D37" s="98">
        <f>$C$7*D26%</f>
        <v>1.5015000000000001</v>
      </c>
      <c r="E37" s="98">
        <f>$C$7*E26%</f>
        <v>0.19999999999999998</v>
      </c>
      <c r="F37" s="99">
        <f>$C$7*F26%</f>
        <v>9.9999999999999992E-2</v>
      </c>
      <c r="G37" s="98">
        <f>SUM(C37:F37)</f>
        <v>3.5015000000000005</v>
      </c>
      <c r="I37" s="98"/>
      <c r="J37" s="98"/>
      <c r="K37" s="98"/>
      <c r="L37" s="98"/>
      <c r="M37" s="98"/>
    </row>
    <row r="38" spans="1:21" x14ac:dyDescent="0.2">
      <c r="B38" s="93" t="s">
        <v>587</v>
      </c>
      <c r="C38" s="97">
        <f>$C$8*C27%</f>
        <v>11.799999999999999</v>
      </c>
      <c r="D38" s="98">
        <f>$C$8*D27%</f>
        <v>2.9988000000000001</v>
      </c>
      <c r="E38" s="98">
        <f>$C$8*E27%</f>
        <v>0.2</v>
      </c>
      <c r="F38" s="99">
        <f>$C$8*F27%</f>
        <v>0.3</v>
      </c>
      <c r="G38" s="98">
        <f>SUM(C38:F38)</f>
        <v>15.2988</v>
      </c>
      <c r="I38" s="98"/>
      <c r="J38" s="98"/>
      <c r="K38" s="98"/>
      <c r="L38" s="98"/>
      <c r="M38" s="98"/>
    </row>
    <row r="39" spans="1:21" x14ac:dyDescent="0.2">
      <c r="B39" s="93" t="s">
        <v>588</v>
      </c>
      <c r="C39" s="97">
        <f>$C$9*C28%</f>
        <v>5.4</v>
      </c>
      <c r="D39" s="98">
        <f>$C$9*D28%</f>
        <v>3.3990000000000005</v>
      </c>
      <c r="E39" s="98">
        <f>$C$9*E28%</f>
        <v>0.6</v>
      </c>
      <c r="F39" s="99">
        <f>$C$9*F28%</f>
        <v>0.90000000000000013</v>
      </c>
      <c r="G39" s="98">
        <f>SUM(C39:F39)</f>
        <v>10.299000000000001</v>
      </c>
      <c r="I39" s="98"/>
      <c r="J39" s="98"/>
      <c r="K39" s="98"/>
      <c r="L39" s="98"/>
      <c r="M39" s="98"/>
      <c r="U39" s="101"/>
    </row>
    <row r="40" spans="1:21" x14ac:dyDescent="0.2">
      <c r="B40" s="93" t="s">
        <v>589</v>
      </c>
      <c r="C40" s="97">
        <f>$C$10*C29%</f>
        <v>3.7</v>
      </c>
      <c r="D40" s="98">
        <f>$C$10*D29%</f>
        <v>4.9999999999999991</v>
      </c>
      <c r="E40" s="98">
        <f>$C$10*E29%</f>
        <v>0.5</v>
      </c>
      <c r="F40" s="99">
        <f>$C$10*F29%</f>
        <v>0.6</v>
      </c>
      <c r="G40" s="98">
        <f>SUM(C40:F40)</f>
        <v>9.7999999999999989</v>
      </c>
      <c r="I40" s="98"/>
      <c r="J40" s="98"/>
      <c r="K40" s="98"/>
      <c r="L40" s="98"/>
      <c r="M40" s="98"/>
      <c r="U40" s="101"/>
    </row>
    <row r="41" spans="1:21" x14ac:dyDescent="0.2">
      <c r="B41" s="93" t="s">
        <v>590</v>
      </c>
      <c r="C41" s="97">
        <f>$C$11*C30%</f>
        <v>10.6</v>
      </c>
      <c r="D41" s="98">
        <f>$C$11*D30%</f>
        <v>0.9</v>
      </c>
      <c r="E41" s="98">
        <f>$C$11*E30%</f>
        <v>0.5</v>
      </c>
      <c r="F41" s="99">
        <f>$C$11*F30%</f>
        <v>1.1000000000000001</v>
      </c>
      <c r="G41" s="98">
        <f>SUM(C41:F41)</f>
        <v>13.1</v>
      </c>
      <c r="I41" s="98"/>
      <c r="J41" s="98"/>
      <c r="K41" s="98"/>
      <c r="L41" s="98"/>
      <c r="M41" s="98"/>
      <c r="U41" s="101"/>
    </row>
    <row r="42" spans="1:21" x14ac:dyDescent="0.2">
      <c r="B42" s="102" t="s">
        <v>591</v>
      </c>
      <c r="C42" s="103">
        <f>SUM(C35:C41)</f>
        <v>33.199999999999996</v>
      </c>
      <c r="D42" s="104">
        <f>SUM(D35:D41)</f>
        <v>13.799300000000001</v>
      </c>
      <c r="E42" s="104">
        <f>SUM(E35:E41)</f>
        <v>2</v>
      </c>
      <c r="F42" s="105">
        <f>SUM(F35:F41)</f>
        <v>3</v>
      </c>
      <c r="G42" s="104">
        <f>SUM(G35:G41)</f>
        <v>99.999299999999991</v>
      </c>
      <c r="I42" s="98"/>
      <c r="J42" s="98"/>
      <c r="K42" s="98"/>
      <c r="L42" s="98"/>
      <c r="M42" s="98"/>
      <c r="U42" s="101"/>
    </row>
    <row r="43" spans="1:21" x14ac:dyDescent="0.2">
      <c r="I43" s="150"/>
      <c r="J43" s="150"/>
      <c r="K43" s="150"/>
      <c r="L43" s="150"/>
      <c r="M43" s="150"/>
      <c r="U43" s="101"/>
    </row>
    <row r="44" spans="1:21" x14ac:dyDescent="0.2">
      <c r="I44" s="148"/>
      <c r="J44" s="101"/>
      <c r="K44" s="150"/>
      <c r="L44" s="150"/>
      <c r="M44" s="150"/>
    </row>
    <row r="45" spans="1:21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1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</row>
    <row r="47" spans="1:21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</row>
    <row r="48" spans="1:21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  <c r="L48" s="112"/>
      <c r="M48" s="109"/>
    </row>
    <row r="49" spans="1:13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  <c r="L49" s="112"/>
      <c r="M49" s="109"/>
    </row>
    <row r="50" spans="1:13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  <c r="L50" s="112"/>
      <c r="M50" s="109"/>
    </row>
    <row r="51" spans="1:13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741</v>
      </c>
      <c r="I51" s="111" t="s">
        <v>1085</v>
      </c>
      <c r="J51" s="111" t="s">
        <v>1086</v>
      </c>
      <c r="K51" s="111" t="s">
        <v>1087</v>
      </c>
      <c r="L51" s="112"/>
      <c r="M51" s="109"/>
    </row>
    <row r="52" spans="1:13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741</v>
      </c>
      <c r="J52" s="111" t="s">
        <v>898</v>
      </c>
      <c r="K52" s="111" t="s">
        <v>1088</v>
      </c>
      <c r="L52" s="116"/>
      <c r="M52" s="109"/>
    </row>
    <row r="53" spans="1:13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</row>
    <row r="54" spans="1:13" x14ac:dyDescent="0.2">
      <c r="B54" s="109"/>
      <c r="C54" s="109"/>
      <c r="D54" s="109"/>
      <c r="E54" s="109"/>
      <c r="F54" s="109"/>
    </row>
    <row r="55" spans="1:13" x14ac:dyDescent="0.2">
      <c r="A55" s="78" t="s">
        <v>627</v>
      </c>
      <c r="G55" s="78" t="s">
        <v>632</v>
      </c>
    </row>
    <row r="56" spans="1:13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</row>
    <row r="57" spans="1:13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</row>
    <row r="58" spans="1:13" x14ac:dyDescent="0.2">
      <c r="A58" s="111" t="s">
        <v>592</v>
      </c>
      <c r="B58" s="182" t="s">
        <v>1048</v>
      </c>
      <c r="C58" s="111" t="s">
        <v>1049</v>
      </c>
      <c r="D58" s="111" t="s">
        <v>1050</v>
      </c>
      <c r="E58" s="111" t="s">
        <v>1051</v>
      </c>
      <c r="F58" s="78"/>
      <c r="G58" s="111" t="s">
        <v>592</v>
      </c>
      <c r="H58" s="111" t="s">
        <v>1089</v>
      </c>
      <c r="I58" s="111" t="s">
        <v>1090</v>
      </c>
      <c r="J58" s="111" t="s">
        <v>1091</v>
      </c>
      <c r="K58" s="111" t="s">
        <v>1092</v>
      </c>
    </row>
    <row r="59" spans="1:13" s="78" customFormat="1" x14ac:dyDescent="0.2">
      <c r="A59" s="111" t="s">
        <v>587</v>
      </c>
      <c r="B59" s="182" t="s">
        <v>1052</v>
      </c>
      <c r="C59" s="111" t="s">
        <v>1053</v>
      </c>
      <c r="D59" s="111" t="s">
        <v>1054</v>
      </c>
      <c r="E59" s="111" t="s">
        <v>1055</v>
      </c>
      <c r="F59" s="66"/>
      <c r="G59" s="111" t="s">
        <v>587</v>
      </c>
      <c r="H59" s="111" t="s">
        <v>1093</v>
      </c>
      <c r="I59" s="111" t="s">
        <v>1094</v>
      </c>
      <c r="J59" s="111" t="s">
        <v>1095</v>
      </c>
      <c r="K59" s="111" t="s">
        <v>1096</v>
      </c>
    </row>
    <row r="60" spans="1:13" x14ac:dyDescent="0.2">
      <c r="A60" s="111" t="s">
        <v>588</v>
      </c>
      <c r="B60" s="183" t="s">
        <v>1056</v>
      </c>
      <c r="C60" s="111" t="s">
        <v>1057</v>
      </c>
      <c r="D60" s="111" t="s">
        <v>1058</v>
      </c>
      <c r="E60" s="111" t="s">
        <v>1059</v>
      </c>
      <c r="G60" s="111" t="s">
        <v>588</v>
      </c>
      <c r="H60" s="111" t="s">
        <v>1097</v>
      </c>
      <c r="I60" s="111" t="s">
        <v>1098</v>
      </c>
      <c r="J60" s="111" t="s">
        <v>1099</v>
      </c>
      <c r="K60" s="111" t="s">
        <v>1100</v>
      </c>
    </row>
    <row r="61" spans="1:13" x14ac:dyDescent="0.2">
      <c r="A61" s="111" t="s">
        <v>589</v>
      </c>
      <c r="B61" s="183" t="s">
        <v>1060</v>
      </c>
      <c r="C61" s="111" t="s">
        <v>1032</v>
      </c>
      <c r="D61" s="111" t="s">
        <v>1061</v>
      </c>
      <c r="E61" s="111" t="s">
        <v>1062</v>
      </c>
      <c r="G61" s="111" t="s">
        <v>589</v>
      </c>
      <c r="H61" s="111" t="s">
        <v>969</v>
      </c>
      <c r="I61" s="111" t="s">
        <v>1101</v>
      </c>
      <c r="J61" s="111" t="s">
        <v>1102</v>
      </c>
      <c r="K61" s="111" t="s">
        <v>1038</v>
      </c>
    </row>
    <row r="62" spans="1:13" x14ac:dyDescent="0.2">
      <c r="A62" s="111" t="s">
        <v>590</v>
      </c>
      <c r="B62" s="111" t="s">
        <v>1063</v>
      </c>
      <c r="C62" s="111" t="s">
        <v>1064</v>
      </c>
      <c r="D62" s="111" t="s">
        <v>1065</v>
      </c>
      <c r="E62" s="111" t="s">
        <v>1066</v>
      </c>
      <c r="G62" s="111" t="s">
        <v>590</v>
      </c>
      <c r="H62" s="111" t="s">
        <v>1103</v>
      </c>
      <c r="I62" s="111" t="s">
        <v>1104</v>
      </c>
      <c r="J62" s="111" t="s">
        <v>1105</v>
      </c>
      <c r="K62" s="111" t="s">
        <v>1106</v>
      </c>
    </row>
    <row r="63" spans="1:13" x14ac:dyDescent="0.2">
      <c r="B63" s="151"/>
    </row>
    <row r="64" spans="1:13" x14ac:dyDescent="0.2">
      <c r="A64" s="78" t="s">
        <v>631</v>
      </c>
      <c r="B64" s="151"/>
    </row>
    <row r="65" spans="1:5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</row>
    <row r="66" spans="1:5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</row>
    <row r="67" spans="1:5" x14ac:dyDescent="0.2">
      <c r="A67" s="111" t="s">
        <v>592</v>
      </c>
      <c r="B67" s="111" t="s">
        <v>1067</v>
      </c>
      <c r="C67" s="111" t="s">
        <v>1068</v>
      </c>
      <c r="D67" s="111" t="s">
        <v>1069</v>
      </c>
      <c r="E67" s="111" t="s">
        <v>1070</v>
      </c>
    </row>
    <row r="68" spans="1:5" x14ac:dyDescent="0.2">
      <c r="A68" s="111" t="s">
        <v>587</v>
      </c>
      <c r="B68" s="111" t="s">
        <v>1071</v>
      </c>
      <c r="C68" s="111" t="s">
        <v>1072</v>
      </c>
      <c r="D68" s="111" t="s">
        <v>1073</v>
      </c>
      <c r="E68" s="111" t="s">
        <v>1074</v>
      </c>
    </row>
    <row r="69" spans="1:5" x14ac:dyDescent="0.2">
      <c r="A69" s="111" t="s">
        <v>588</v>
      </c>
      <c r="B69" s="111" t="s">
        <v>1075</v>
      </c>
      <c r="C69" s="111" t="s">
        <v>1076</v>
      </c>
      <c r="D69" s="111" t="s">
        <v>1077</v>
      </c>
      <c r="E69" s="111" t="s">
        <v>1078</v>
      </c>
    </row>
    <row r="70" spans="1:5" x14ac:dyDescent="0.2">
      <c r="A70" s="111" t="s">
        <v>589</v>
      </c>
      <c r="B70" s="111" t="s">
        <v>1079</v>
      </c>
      <c r="C70" s="111" t="s">
        <v>1014</v>
      </c>
      <c r="D70" s="111" t="s">
        <v>795</v>
      </c>
      <c r="E70" s="111" t="s">
        <v>1080</v>
      </c>
    </row>
    <row r="71" spans="1:5" x14ac:dyDescent="0.2">
      <c r="A71" s="111" t="s">
        <v>590</v>
      </c>
      <c r="B71" s="111" t="s">
        <v>1081</v>
      </c>
      <c r="C71" s="111" t="s">
        <v>1082</v>
      </c>
      <c r="D71" s="111" t="s">
        <v>1083</v>
      </c>
      <c r="E71" s="111" t="s">
        <v>1084</v>
      </c>
    </row>
  </sheetData>
  <mergeCells count="6">
    <mergeCell ref="B24:B25"/>
    <mergeCell ref="C24:F24"/>
    <mergeCell ref="G24:G25"/>
    <mergeCell ref="B33:B34"/>
    <mergeCell ref="C33:F33"/>
    <mergeCell ref="G33:G34"/>
  </mergeCells>
  <phoneticPr fontId="11" type="noConversion"/>
  <pageMargins left="0.75" right="0.75" top="1" bottom="1" header="0.5" footer="0.5"/>
  <pageSetup paperSize="9" orientation="portrait" horizontalDpi="1200" verticalDpi="1200" r:id="rId1"/>
  <headerFooter alignWithMargins="0">
    <oddFooter>&amp;R&amp;1#&amp;"Calibri"&amp;22&amp;KFF8939RESTRICTED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U71"/>
  <sheetViews>
    <sheetView workbookViewId="0"/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0" x14ac:dyDescent="0.2">
      <c r="A1" s="65" t="s">
        <v>991</v>
      </c>
      <c r="F1" s="69" t="s">
        <v>639</v>
      </c>
      <c r="J1" s="125"/>
    </row>
    <row r="2" spans="1:10" x14ac:dyDescent="0.2">
      <c r="A2" s="126"/>
      <c r="F2" s="72" t="s">
        <v>626</v>
      </c>
      <c r="J2" s="72"/>
    </row>
    <row r="3" spans="1:10" x14ac:dyDescent="0.2">
      <c r="A3" s="127" t="s">
        <v>638</v>
      </c>
      <c r="B3" s="153" t="s">
        <v>988</v>
      </c>
    </row>
    <row r="4" spans="1:10" x14ac:dyDescent="0.2">
      <c r="B4" s="128" t="s">
        <v>643</v>
      </c>
      <c r="E4" s="78"/>
      <c r="G4" s="78"/>
      <c r="H4" s="78"/>
    </row>
    <row r="5" spans="1:10" x14ac:dyDescent="0.2">
      <c r="B5" s="78" t="s">
        <v>599</v>
      </c>
      <c r="E5" s="78"/>
      <c r="F5" s="78"/>
      <c r="G5" s="78"/>
      <c r="H5" s="78"/>
    </row>
    <row r="6" spans="1:10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0" x14ac:dyDescent="0.2">
      <c r="B7" s="82" t="s">
        <v>592</v>
      </c>
      <c r="C7" s="154">
        <v>3.5</v>
      </c>
      <c r="E7" s="78"/>
      <c r="F7" s="78"/>
      <c r="G7" s="78"/>
      <c r="H7" s="78"/>
    </row>
    <row r="8" spans="1:10" x14ac:dyDescent="0.2">
      <c r="B8" s="82" t="s">
        <v>587</v>
      </c>
      <c r="C8" s="154">
        <v>15.3</v>
      </c>
      <c r="E8" s="78"/>
      <c r="F8" s="78"/>
      <c r="G8" s="78"/>
      <c r="H8" s="78"/>
    </row>
    <row r="9" spans="1:10" x14ac:dyDescent="0.2">
      <c r="B9" s="82" t="s">
        <v>588</v>
      </c>
      <c r="C9" s="154">
        <v>10.3</v>
      </c>
      <c r="E9" s="78"/>
      <c r="F9" s="78"/>
      <c r="G9" s="78"/>
      <c r="H9" s="78"/>
    </row>
    <row r="10" spans="1:10" x14ac:dyDescent="0.2">
      <c r="B10" s="82" t="s">
        <v>589</v>
      </c>
      <c r="C10" s="154">
        <v>9.8000000000000007</v>
      </c>
      <c r="E10" s="78"/>
      <c r="F10" s="78"/>
      <c r="G10" s="78"/>
      <c r="H10" s="78"/>
    </row>
    <row r="11" spans="1:10" x14ac:dyDescent="0.2">
      <c r="B11" s="82" t="s">
        <v>590</v>
      </c>
      <c r="C11" s="154">
        <v>13.1</v>
      </c>
      <c r="E11" s="78"/>
      <c r="F11" s="78"/>
      <c r="G11" s="78"/>
      <c r="H11" s="78"/>
    </row>
    <row r="12" spans="1:10" x14ac:dyDescent="0.2">
      <c r="B12" s="82" t="s">
        <v>593</v>
      </c>
      <c r="C12" s="154">
        <v>8.6</v>
      </c>
      <c r="E12" s="78"/>
      <c r="F12" s="78"/>
      <c r="G12" s="78"/>
      <c r="H12" s="78"/>
    </row>
    <row r="13" spans="1:10" x14ac:dyDescent="0.2">
      <c r="B13" s="82" t="s">
        <v>585</v>
      </c>
      <c r="C13" s="154">
        <v>39.4</v>
      </c>
      <c r="E13" s="78"/>
      <c r="F13" s="78"/>
      <c r="G13" s="78"/>
      <c r="H13" s="78"/>
    </row>
    <row r="14" spans="1:10" x14ac:dyDescent="0.2">
      <c r="B14" s="85" t="s">
        <v>591</v>
      </c>
      <c r="C14" s="86">
        <f>SUM(C7:C13)</f>
        <v>100</v>
      </c>
      <c r="E14" s="78"/>
      <c r="F14" s="78"/>
      <c r="G14" s="78"/>
      <c r="H14" s="78"/>
    </row>
    <row r="15" spans="1:10" x14ac:dyDescent="0.2">
      <c r="B15" s="87"/>
      <c r="C15" s="83"/>
      <c r="E15" s="78"/>
      <c r="F15" s="78"/>
      <c r="G15" s="78"/>
      <c r="H15" s="78"/>
    </row>
    <row r="16" spans="1:10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  <c r="I23" s="150"/>
      <c r="J23" s="150"/>
      <c r="K23" s="150"/>
      <c r="L23" s="150"/>
      <c r="M23" s="150"/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  <c r="I24" s="150"/>
      <c r="J24" s="150"/>
      <c r="K24" s="150"/>
      <c r="L24" s="150"/>
      <c r="M24" s="150"/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  <c r="I25" s="150"/>
      <c r="J25" s="150"/>
      <c r="K25" s="150"/>
      <c r="L25" s="150"/>
      <c r="M25" s="150"/>
    </row>
    <row r="26" spans="2:17" x14ac:dyDescent="0.2">
      <c r="B26" s="135" t="s">
        <v>592</v>
      </c>
      <c r="C26" s="155">
        <v>48.571428571428569</v>
      </c>
      <c r="D26" s="156">
        <v>42.9</v>
      </c>
      <c r="E26" s="156">
        <v>5.7142857142857144</v>
      </c>
      <c r="F26" s="157">
        <v>2.8571428571428572</v>
      </c>
      <c r="G26" s="98">
        <f>SUM(C26:F26)</f>
        <v>100.04285714285713</v>
      </c>
      <c r="I26" s="156"/>
      <c r="J26" s="156"/>
      <c r="K26" s="156"/>
      <c r="L26" s="156"/>
      <c r="M26" s="98"/>
    </row>
    <row r="27" spans="2:17" x14ac:dyDescent="0.2">
      <c r="B27" s="135" t="s">
        <v>587</v>
      </c>
      <c r="C27" s="155">
        <v>77.124183006535944</v>
      </c>
      <c r="D27" s="156">
        <v>19.600000000000001</v>
      </c>
      <c r="E27" s="156">
        <v>1.3071895424836601</v>
      </c>
      <c r="F27" s="157">
        <v>1.9607843137254901</v>
      </c>
      <c r="G27" s="98">
        <f>SUM(C27:F27)</f>
        <v>99.992156862745091</v>
      </c>
      <c r="I27" s="156"/>
      <c r="J27" s="156"/>
      <c r="K27" s="156"/>
      <c r="L27" s="156"/>
      <c r="M27" s="98"/>
    </row>
    <row r="28" spans="2:17" x14ac:dyDescent="0.2">
      <c r="B28" s="135" t="s">
        <v>588</v>
      </c>
      <c r="C28" s="155">
        <v>52.427184466019412</v>
      </c>
      <c r="D28" s="156">
        <v>33</v>
      </c>
      <c r="E28" s="156">
        <v>5.8252427184466011</v>
      </c>
      <c r="F28" s="157">
        <v>8.7378640776699026</v>
      </c>
      <c r="G28" s="98">
        <f>SUM(C28:F28)</f>
        <v>99.990291262135912</v>
      </c>
      <c r="I28" s="156"/>
      <c r="J28" s="156"/>
      <c r="K28" s="156"/>
      <c r="L28" s="156"/>
      <c r="M28" s="98"/>
    </row>
    <row r="29" spans="2:17" x14ac:dyDescent="0.2">
      <c r="B29" s="135" t="s">
        <v>589</v>
      </c>
      <c r="C29" s="155">
        <v>37.755102040816325</v>
      </c>
      <c r="D29" s="156">
        <v>51.020408163265301</v>
      </c>
      <c r="E29" s="156">
        <v>5.1020408163265305</v>
      </c>
      <c r="F29" s="157">
        <v>6.1224489795918364</v>
      </c>
      <c r="G29" s="98">
        <f>SUM(C29:F29)</f>
        <v>100</v>
      </c>
      <c r="I29" s="156"/>
      <c r="J29" s="156"/>
      <c r="K29" s="156"/>
      <c r="L29" s="156"/>
      <c r="M29" s="98"/>
    </row>
    <row r="30" spans="2:17" x14ac:dyDescent="0.2">
      <c r="B30" s="137" t="s">
        <v>590</v>
      </c>
      <c r="C30" s="158">
        <v>80.916030534351151</v>
      </c>
      <c r="D30" s="159">
        <v>6.8702290076335881</v>
      </c>
      <c r="E30" s="159">
        <v>3.8167938931297711</v>
      </c>
      <c r="F30" s="160">
        <v>8.3969465648854982</v>
      </c>
      <c r="G30" s="139">
        <f>SUM(C30:F30)</f>
        <v>100</v>
      </c>
      <c r="I30" s="156"/>
      <c r="J30" s="156"/>
      <c r="K30" s="156"/>
      <c r="L30" s="156"/>
      <c r="M30" s="98"/>
    </row>
    <row r="31" spans="2:17" x14ac:dyDescent="0.2">
      <c r="I31" s="150"/>
      <c r="J31" s="150"/>
      <c r="K31" s="150"/>
      <c r="L31" s="150"/>
      <c r="M31" s="150"/>
    </row>
    <row r="32" spans="2:17" x14ac:dyDescent="0.2">
      <c r="B32" s="78" t="s">
        <v>600</v>
      </c>
      <c r="I32" s="150"/>
      <c r="J32" s="150"/>
      <c r="K32" s="150"/>
      <c r="L32" s="150"/>
      <c r="M32" s="150"/>
      <c r="Q32" s="88"/>
    </row>
    <row r="33" spans="1:21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I33" s="150"/>
      <c r="J33" s="150"/>
      <c r="K33" s="150"/>
      <c r="L33" s="150"/>
      <c r="M33" s="150"/>
      <c r="Q33" s="89"/>
    </row>
    <row r="34" spans="1:21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  <c r="I34" s="150"/>
      <c r="J34" s="150"/>
      <c r="K34" s="150"/>
      <c r="L34" s="150"/>
      <c r="M34" s="150"/>
    </row>
    <row r="35" spans="1:21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5">
        <f>C13</f>
        <v>39.4</v>
      </c>
      <c r="I35" s="95"/>
      <c r="J35" s="95"/>
      <c r="K35" s="95"/>
      <c r="L35" s="95"/>
      <c r="M35" s="98"/>
    </row>
    <row r="36" spans="1:21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5">
        <f>C12</f>
        <v>8.6</v>
      </c>
      <c r="I36" s="95"/>
      <c r="J36" s="95"/>
      <c r="K36" s="95"/>
      <c r="L36" s="95"/>
      <c r="M36" s="98"/>
    </row>
    <row r="37" spans="1:21" x14ac:dyDescent="0.2">
      <c r="B37" s="93" t="s">
        <v>592</v>
      </c>
      <c r="C37" s="97">
        <f>$C$7*C26%</f>
        <v>1.7</v>
      </c>
      <c r="D37" s="98">
        <f>$C$7*D26%</f>
        <v>1.5015000000000001</v>
      </c>
      <c r="E37" s="98">
        <f>$C$7*E26%</f>
        <v>0.19999999999999998</v>
      </c>
      <c r="F37" s="99">
        <f>$C$7*F26%</f>
        <v>9.9999999999999992E-2</v>
      </c>
      <c r="G37" s="98">
        <f>SUM(C37:F37)</f>
        <v>3.5015000000000005</v>
      </c>
      <c r="I37" s="98"/>
      <c r="J37" s="98"/>
      <c r="K37" s="98"/>
      <c r="L37" s="98"/>
      <c r="M37" s="98"/>
    </row>
    <row r="38" spans="1:21" x14ac:dyDescent="0.2">
      <c r="B38" s="93" t="s">
        <v>587</v>
      </c>
      <c r="C38" s="97">
        <f>$C$8*C27%</f>
        <v>11.799999999999999</v>
      </c>
      <c r="D38" s="98">
        <f>$C$8*D27%</f>
        <v>2.9988000000000001</v>
      </c>
      <c r="E38" s="98">
        <f>$C$8*E27%</f>
        <v>0.2</v>
      </c>
      <c r="F38" s="99">
        <f>$C$8*F27%</f>
        <v>0.3</v>
      </c>
      <c r="G38" s="98">
        <f>SUM(C38:F38)</f>
        <v>15.2988</v>
      </c>
      <c r="I38" s="98"/>
      <c r="J38" s="98"/>
      <c r="K38" s="98"/>
      <c r="L38" s="98"/>
      <c r="M38" s="98"/>
    </row>
    <row r="39" spans="1:21" x14ac:dyDescent="0.2">
      <c r="B39" s="93" t="s">
        <v>588</v>
      </c>
      <c r="C39" s="97">
        <f>$C$9*C28%</f>
        <v>5.4</v>
      </c>
      <c r="D39" s="98">
        <f>$C$9*D28%</f>
        <v>3.3990000000000005</v>
      </c>
      <c r="E39" s="98">
        <f>$C$9*E28%</f>
        <v>0.6</v>
      </c>
      <c r="F39" s="99">
        <f>$C$9*F28%</f>
        <v>0.90000000000000013</v>
      </c>
      <c r="G39" s="98">
        <f>SUM(C39:F39)</f>
        <v>10.299000000000001</v>
      </c>
      <c r="I39" s="98"/>
      <c r="J39" s="98"/>
      <c r="K39" s="98"/>
      <c r="L39" s="98"/>
      <c r="M39" s="98"/>
      <c r="U39" s="101"/>
    </row>
    <row r="40" spans="1:21" x14ac:dyDescent="0.2">
      <c r="B40" s="93" t="s">
        <v>589</v>
      </c>
      <c r="C40" s="97">
        <f>$C$10*C29%</f>
        <v>3.7</v>
      </c>
      <c r="D40" s="98">
        <f>$C$10*D29%</f>
        <v>4.9999999999999991</v>
      </c>
      <c r="E40" s="98">
        <f>$C$10*E29%</f>
        <v>0.5</v>
      </c>
      <c r="F40" s="99">
        <f>$C$10*F29%</f>
        <v>0.6</v>
      </c>
      <c r="G40" s="98">
        <f>SUM(C40:F40)</f>
        <v>9.7999999999999989</v>
      </c>
      <c r="I40" s="98"/>
      <c r="J40" s="98"/>
      <c r="K40" s="98"/>
      <c r="L40" s="98"/>
      <c r="M40" s="98"/>
      <c r="U40" s="101"/>
    </row>
    <row r="41" spans="1:21" x14ac:dyDescent="0.2">
      <c r="B41" s="93" t="s">
        <v>590</v>
      </c>
      <c r="C41" s="97">
        <f>$C$11*C30%</f>
        <v>10.6</v>
      </c>
      <c r="D41" s="98">
        <f>$C$11*D30%</f>
        <v>0.9</v>
      </c>
      <c r="E41" s="98">
        <f>$C$11*E30%</f>
        <v>0.5</v>
      </c>
      <c r="F41" s="99">
        <f>$C$11*F30%</f>
        <v>1.1000000000000001</v>
      </c>
      <c r="G41" s="98">
        <f>SUM(C41:F41)</f>
        <v>13.1</v>
      </c>
      <c r="I41" s="98"/>
      <c r="J41" s="98"/>
      <c r="K41" s="98"/>
      <c r="L41" s="98"/>
      <c r="M41" s="98"/>
      <c r="U41" s="101"/>
    </row>
    <row r="42" spans="1:21" x14ac:dyDescent="0.2">
      <c r="B42" s="102" t="s">
        <v>591</v>
      </c>
      <c r="C42" s="103">
        <f>SUM(C35:C41)</f>
        <v>33.199999999999996</v>
      </c>
      <c r="D42" s="104">
        <f>SUM(D35:D41)</f>
        <v>13.799300000000001</v>
      </c>
      <c r="E42" s="104">
        <f>SUM(E35:E41)</f>
        <v>2</v>
      </c>
      <c r="F42" s="105">
        <f>SUM(F35:F41)</f>
        <v>3</v>
      </c>
      <c r="G42" s="104">
        <f>SUM(G35:G41)</f>
        <v>99.999299999999991</v>
      </c>
      <c r="I42" s="98"/>
      <c r="J42" s="98"/>
      <c r="K42" s="98"/>
      <c r="L42" s="98"/>
      <c r="M42" s="98"/>
      <c r="U42" s="101"/>
    </row>
    <row r="43" spans="1:21" x14ac:dyDescent="0.2">
      <c r="I43" s="150"/>
      <c r="J43" s="150"/>
      <c r="K43" s="150"/>
      <c r="L43" s="150"/>
      <c r="M43" s="150"/>
      <c r="U43" s="101"/>
    </row>
    <row r="44" spans="1:21" x14ac:dyDescent="0.2">
      <c r="I44" s="148"/>
      <c r="J44" s="101"/>
      <c r="K44" s="150"/>
      <c r="L44" s="150"/>
      <c r="M44" s="150"/>
    </row>
    <row r="45" spans="1:21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1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</row>
    <row r="47" spans="1:21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</row>
    <row r="48" spans="1:21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  <c r="L48" s="112"/>
      <c r="M48" s="109"/>
    </row>
    <row r="49" spans="1:13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  <c r="L49" s="112"/>
      <c r="M49" s="109"/>
    </row>
    <row r="50" spans="1:13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  <c r="L50" s="112"/>
      <c r="M50" s="109"/>
    </row>
    <row r="51" spans="1:13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1143</v>
      </c>
      <c r="I51" s="111" t="s">
        <v>1144</v>
      </c>
      <c r="J51" s="111" t="s">
        <v>1145</v>
      </c>
      <c r="K51" s="111" t="s">
        <v>1146</v>
      </c>
      <c r="L51" s="112"/>
      <c r="M51" s="109"/>
    </row>
    <row r="52" spans="1:13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741</v>
      </c>
      <c r="J52" s="111" t="s">
        <v>898</v>
      </c>
      <c r="K52" s="111" t="s">
        <v>1147</v>
      </c>
      <c r="L52" s="116"/>
      <c r="M52" s="109"/>
    </row>
    <row r="53" spans="1:13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</row>
    <row r="54" spans="1:13" x14ac:dyDescent="0.2">
      <c r="B54" s="109"/>
      <c r="C54" s="109"/>
      <c r="D54" s="109"/>
      <c r="E54" s="109"/>
      <c r="F54" s="109"/>
    </row>
    <row r="55" spans="1:13" x14ac:dyDescent="0.2">
      <c r="A55" s="78" t="s">
        <v>627</v>
      </c>
      <c r="G55" s="78" t="s">
        <v>632</v>
      </c>
    </row>
    <row r="56" spans="1:13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</row>
    <row r="57" spans="1:13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</row>
    <row r="58" spans="1:13" x14ac:dyDescent="0.2">
      <c r="A58" s="111" t="s">
        <v>592</v>
      </c>
      <c r="B58" s="182" t="s">
        <v>1107</v>
      </c>
      <c r="C58" s="111" t="s">
        <v>1108</v>
      </c>
      <c r="D58" s="111" t="s">
        <v>1109</v>
      </c>
      <c r="E58" s="111" t="s">
        <v>1110</v>
      </c>
      <c r="F58" s="78"/>
      <c r="G58" s="111" t="s">
        <v>592</v>
      </c>
      <c r="H58" s="111" t="s">
        <v>1148</v>
      </c>
      <c r="I58" s="111" t="s">
        <v>1149</v>
      </c>
      <c r="J58" s="111" t="s">
        <v>1150</v>
      </c>
      <c r="K58" s="111" t="s">
        <v>1151</v>
      </c>
    </row>
    <row r="59" spans="1:13" s="78" customFormat="1" x14ac:dyDescent="0.2">
      <c r="A59" s="111" t="s">
        <v>587</v>
      </c>
      <c r="B59" s="182" t="s">
        <v>1111</v>
      </c>
      <c r="C59" s="111" t="s">
        <v>1112</v>
      </c>
      <c r="D59" s="111" t="s">
        <v>1113</v>
      </c>
      <c r="E59" s="111" t="s">
        <v>1114</v>
      </c>
      <c r="F59" s="66"/>
      <c r="G59" s="111" t="s">
        <v>587</v>
      </c>
      <c r="H59" s="111" t="s">
        <v>1152</v>
      </c>
      <c r="I59" s="111" t="s">
        <v>1153</v>
      </c>
      <c r="J59" s="111" t="s">
        <v>1154</v>
      </c>
      <c r="K59" s="111" t="s">
        <v>1155</v>
      </c>
    </row>
    <row r="60" spans="1:13" x14ac:dyDescent="0.2">
      <c r="A60" s="111" t="s">
        <v>588</v>
      </c>
      <c r="B60" s="183" t="s">
        <v>1115</v>
      </c>
      <c r="C60" s="111" t="s">
        <v>1116</v>
      </c>
      <c r="D60" s="111" t="s">
        <v>1117</v>
      </c>
      <c r="E60" s="111" t="s">
        <v>1118</v>
      </c>
      <c r="G60" s="111" t="s">
        <v>588</v>
      </c>
      <c r="H60" s="111" t="s">
        <v>1156</v>
      </c>
      <c r="I60" s="111" t="s">
        <v>1157</v>
      </c>
      <c r="J60" s="111" t="s">
        <v>1105</v>
      </c>
      <c r="K60" s="111" t="s">
        <v>1158</v>
      </c>
    </row>
    <row r="61" spans="1:13" x14ac:dyDescent="0.2">
      <c r="A61" s="111" t="s">
        <v>589</v>
      </c>
      <c r="B61" s="183" t="s">
        <v>929</v>
      </c>
      <c r="C61" s="111" t="s">
        <v>1119</v>
      </c>
      <c r="D61" s="111" t="s">
        <v>1120</v>
      </c>
      <c r="E61" s="111" t="s">
        <v>1121</v>
      </c>
      <c r="G61" s="111" t="s">
        <v>589</v>
      </c>
      <c r="H61" s="111" t="s">
        <v>1159</v>
      </c>
      <c r="I61" s="111" t="s">
        <v>1160</v>
      </c>
      <c r="J61" s="111" t="s">
        <v>1161</v>
      </c>
      <c r="K61" s="111" t="s">
        <v>1162</v>
      </c>
    </row>
    <row r="62" spans="1:13" x14ac:dyDescent="0.2">
      <c r="A62" s="111" t="s">
        <v>590</v>
      </c>
      <c r="B62" s="111" t="s">
        <v>1122</v>
      </c>
      <c r="C62" s="111" t="s">
        <v>1123</v>
      </c>
      <c r="D62" s="111" t="s">
        <v>1124</v>
      </c>
      <c r="E62" s="111" t="s">
        <v>1125</v>
      </c>
      <c r="G62" s="111" t="s">
        <v>590</v>
      </c>
      <c r="H62" s="111" t="s">
        <v>1163</v>
      </c>
      <c r="I62" s="111" t="s">
        <v>1164</v>
      </c>
      <c r="J62" s="111" t="s">
        <v>1161</v>
      </c>
      <c r="K62" s="111" t="s">
        <v>1165</v>
      </c>
    </row>
    <row r="63" spans="1:13" x14ac:dyDescent="0.2">
      <c r="B63" s="151"/>
    </row>
    <row r="64" spans="1:13" x14ac:dyDescent="0.2">
      <c r="A64" s="78" t="s">
        <v>631</v>
      </c>
      <c r="B64" s="151"/>
    </row>
    <row r="65" spans="1:5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</row>
    <row r="66" spans="1:5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</row>
    <row r="67" spans="1:5" x14ac:dyDescent="0.2">
      <c r="A67" s="111" t="s">
        <v>592</v>
      </c>
      <c r="B67" s="111" t="s">
        <v>1126</v>
      </c>
      <c r="C67" s="111" t="s">
        <v>822</v>
      </c>
      <c r="D67" s="111" t="s">
        <v>1069</v>
      </c>
      <c r="E67" s="111" t="s">
        <v>1127</v>
      </c>
    </row>
    <row r="68" spans="1:5" x14ac:dyDescent="0.2">
      <c r="A68" s="111" t="s">
        <v>587</v>
      </c>
      <c r="B68" s="111" t="s">
        <v>1128</v>
      </c>
      <c r="C68" s="111" t="s">
        <v>1129</v>
      </c>
      <c r="D68" s="111" t="s">
        <v>1130</v>
      </c>
      <c r="E68" s="111" t="s">
        <v>1131</v>
      </c>
    </row>
    <row r="69" spans="1:5" x14ac:dyDescent="0.2">
      <c r="A69" s="111" t="s">
        <v>588</v>
      </c>
      <c r="B69" s="111" t="s">
        <v>1132</v>
      </c>
      <c r="C69" s="111" t="s">
        <v>1133</v>
      </c>
      <c r="D69" s="111" t="s">
        <v>1134</v>
      </c>
      <c r="E69" s="111" t="s">
        <v>1135</v>
      </c>
    </row>
    <row r="70" spans="1:5" x14ac:dyDescent="0.2">
      <c r="A70" s="111" t="s">
        <v>589</v>
      </c>
      <c r="B70" s="111" t="s">
        <v>1012</v>
      </c>
      <c r="C70" s="111" t="s">
        <v>1136</v>
      </c>
      <c r="D70" s="111" t="s">
        <v>1137</v>
      </c>
      <c r="E70" s="111" t="s">
        <v>1138</v>
      </c>
    </row>
    <row r="71" spans="1:5" x14ac:dyDescent="0.2">
      <c r="A71" s="111" t="s">
        <v>590</v>
      </c>
      <c r="B71" s="111" t="s">
        <v>1139</v>
      </c>
      <c r="C71" s="111" t="s">
        <v>1140</v>
      </c>
      <c r="D71" s="111" t="s">
        <v>1141</v>
      </c>
      <c r="E71" s="111" t="s">
        <v>1142</v>
      </c>
    </row>
  </sheetData>
  <mergeCells count="6">
    <mergeCell ref="B24:B25"/>
    <mergeCell ref="C24:F24"/>
    <mergeCell ref="G24:G25"/>
    <mergeCell ref="B33:B34"/>
    <mergeCell ref="C33:F33"/>
    <mergeCell ref="G33:G34"/>
  </mergeCells>
  <phoneticPr fontId="11" type="noConversion"/>
  <pageMargins left="0.75" right="0.75" top="1" bottom="1" header="0.5" footer="0.5"/>
  <pageSetup paperSize="9" orientation="portrait" horizontalDpi="1200" verticalDpi="1200" r:id="rId1"/>
  <headerFooter alignWithMargins="0">
    <oddFooter>&amp;R&amp;1#&amp;"Calibri"&amp;22&amp;KFF8939RESTRICTED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U71"/>
  <sheetViews>
    <sheetView workbookViewId="0"/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1" x14ac:dyDescent="0.2">
      <c r="A1" s="65" t="s">
        <v>1351</v>
      </c>
      <c r="F1" s="69" t="s">
        <v>639</v>
      </c>
      <c r="J1" s="125"/>
    </row>
    <row r="2" spans="1:11" x14ac:dyDescent="0.2">
      <c r="A2" s="126"/>
      <c r="F2" s="72" t="s">
        <v>626</v>
      </c>
      <c r="J2" s="72"/>
      <c r="K2" s="78"/>
    </row>
    <row r="3" spans="1:11" x14ac:dyDescent="0.2">
      <c r="A3" s="127" t="s">
        <v>638</v>
      </c>
      <c r="B3" s="128" t="s">
        <v>641</v>
      </c>
    </row>
    <row r="4" spans="1:11" x14ac:dyDescent="0.2">
      <c r="E4" s="78"/>
      <c r="H4" s="78"/>
    </row>
    <row r="5" spans="1:11" x14ac:dyDescent="0.2">
      <c r="B5" s="78" t="s">
        <v>599</v>
      </c>
      <c r="E5" s="78"/>
      <c r="F5" s="78"/>
      <c r="G5" s="78"/>
      <c r="H5" s="78"/>
    </row>
    <row r="6" spans="1:11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1" x14ac:dyDescent="0.2">
      <c r="B7" s="82" t="s">
        <v>592</v>
      </c>
      <c r="C7" s="83">
        <v>11.085052549630205</v>
      </c>
      <c r="E7" s="78"/>
      <c r="F7" s="78"/>
      <c r="G7" s="78"/>
      <c r="H7" s="78"/>
    </row>
    <row r="8" spans="1:11" x14ac:dyDescent="0.2">
      <c r="B8" s="82" t="s">
        <v>587</v>
      </c>
      <c r="C8" s="83">
        <v>20.554690541066563</v>
      </c>
      <c r="E8" s="78"/>
      <c r="F8" s="78"/>
      <c r="G8" s="78"/>
      <c r="H8" s="78"/>
    </row>
    <row r="9" spans="1:11" x14ac:dyDescent="0.2">
      <c r="B9" s="82" t="s">
        <v>588</v>
      </c>
      <c r="C9" s="83">
        <v>19.771311794472556</v>
      </c>
      <c r="E9" s="78"/>
      <c r="F9" s="78"/>
      <c r="G9" s="78"/>
      <c r="H9" s="78"/>
    </row>
    <row r="10" spans="1:11" x14ac:dyDescent="0.2">
      <c r="B10" s="82" t="s">
        <v>589</v>
      </c>
      <c r="C10" s="83">
        <v>9.9552355001946289</v>
      </c>
      <c r="E10" s="78"/>
      <c r="F10" s="78"/>
      <c r="G10" s="78"/>
      <c r="H10" s="78"/>
    </row>
    <row r="11" spans="1:11" x14ac:dyDescent="0.2">
      <c r="B11" s="82" t="s">
        <v>590</v>
      </c>
      <c r="C11" s="83">
        <v>2.8260023355391204</v>
      </c>
      <c r="E11" s="78"/>
      <c r="F11" s="78"/>
      <c r="G11" s="78"/>
      <c r="H11" s="78"/>
    </row>
    <row r="12" spans="1:11" x14ac:dyDescent="0.2">
      <c r="B12" s="82" t="s">
        <v>593</v>
      </c>
      <c r="C12" s="83">
        <v>2.6</v>
      </c>
      <c r="E12" s="78"/>
      <c r="F12" s="78"/>
      <c r="G12" s="78"/>
      <c r="H12" s="78"/>
    </row>
    <row r="13" spans="1:11" x14ac:dyDescent="0.2">
      <c r="B13" s="82" t="s">
        <v>585</v>
      </c>
      <c r="C13" s="83">
        <v>33.200000000000003</v>
      </c>
      <c r="E13" s="78"/>
      <c r="F13" s="78"/>
      <c r="G13" s="78"/>
      <c r="H13" s="78"/>
    </row>
    <row r="14" spans="1:11" x14ac:dyDescent="0.2">
      <c r="B14" s="85" t="s">
        <v>591</v>
      </c>
      <c r="C14" s="86">
        <f>SUM(C7:C13)</f>
        <v>99.992292720903066</v>
      </c>
      <c r="E14" s="78"/>
      <c r="F14" s="78"/>
      <c r="G14" s="78"/>
      <c r="H14" s="78"/>
    </row>
    <row r="15" spans="1:11" x14ac:dyDescent="0.2">
      <c r="B15" s="87"/>
      <c r="C15" s="83"/>
      <c r="E15" s="78"/>
      <c r="F15" s="78"/>
      <c r="G15" s="78"/>
      <c r="H15" s="78"/>
    </row>
    <row r="16" spans="1:11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</row>
    <row r="26" spans="2:17" x14ac:dyDescent="0.2">
      <c r="B26" s="135" t="s">
        <v>592</v>
      </c>
      <c r="C26" s="155">
        <f>C37/$C$7%</f>
        <v>33.930295847598984</v>
      </c>
      <c r="D26" s="156">
        <f>D37/$C$7%</f>
        <v>51.21587217979107</v>
      </c>
      <c r="E26" s="156">
        <f>E37/$C$7%</f>
        <v>9.1300149240628574</v>
      </c>
      <c r="F26" s="157">
        <f>F37/$C$7%</f>
        <v>5.7150381880431915</v>
      </c>
      <c r="G26" s="98">
        <f>SUM(C26:F26)</f>
        <v>99.991221139496105</v>
      </c>
    </row>
    <row r="27" spans="2:17" x14ac:dyDescent="0.2">
      <c r="B27" s="135" t="s">
        <v>587</v>
      </c>
      <c r="C27" s="155">
        <f>C38/$C$8%</f>
        <v>56.987974623615187</v>
      </c>
      <c r="D27" s="156">
        <f>D38/$C$8%</f>
        <v>37.82785721049143</v>
      </c>
      <c r="E27" s="156">
        <f>E38/$C$8%</f>
        <v>3.394564908626077</v>
      </c>
      <c r="F27" s="157">
        <f>F38/$C$8%</f>
        <v>1.7801344569643025</v>
      </c>
      <c r="G27" s="98">
        <f>SUM(C27:F27)</f>
        <v>99.990531199697003</v>
      </c>
    </row>
    <row r="28" spans="2:17" x14ac:dyDescent="0.2">
      <c r="B28" s="135" t="s">
        <v>588</v>
      </c>
      <c r="C28" s="155">
        <f>C39/$C$9%</f>
        <v>28.572131712359109</v>
      </c>
      <c r="D28" s="156">
        <f>D39/$C$9%</f>
        <v>55.072107102426536</v>
      </c>
      <c r="E28" s="156">
        <f>E39/$C$9%</f>
        <v>11.478072550081212</v>
      </c>
      <c r="F28" s="157">
        <f>F39/$C$9%</f>
        <v>4.8678446621056262</v>
      </c>
      <c r="G28" s="98">
        <f>SUM(C28:F28)</f>
        <v>99.990156026972471</v>
      </c>
    </row>
    <row r="29" spans="2:17" x14ac:dyDescent="0.2">
      <c r="B29" s="135" t="s">
        <v>589</v>
      </c>
      <c r="C29" s="155">
        <f>C40/$C$10%</f>
        <v>11.436950146627565</v>
      </c>
      <c r="D29" s="156">
        <f>D40/$C$10%</f>
        <v>57.429130009775164</v>
      </c>
      <c r="E29" s="156">
        <f>E40/$C$10%</f>
        <v>22.463343108504397</v>
      </c>
      <c r="F29" s="157">
        <f>F40/$C$10%</f>
        <v>8.6608015640273699</v>
      </c>
      <c r="G29" s="98">
        <f>SUM(C29:F29)</f>
        <v>99.990224828934487</v>
      </c>
    </row>
    <row r="30" spans="2:17" x14ac:dyDescent="0.2">
      <c r="B30" s="137" t="s">
        <v>590</v>
      </c>
      <c r="C30" s="158">
        <f>C41/$C$11%</f>
        <v>53.994490358126718</v>
      </c>
      <c r="D30" s="159">
        <f>D41/$C$11%</f>
        <v>28.684573002754821</v>
      </c>
      <c r="E30" s="159">
        <f>E41/$C$11%</f>
        <v>9.6418732782369148</v>
      </c>
      <c r="F30" s="160">
        <f>F41/$C$11%</f>
        <v>7.6446280991735529</v>
      </c>
      <c r="G30" s="139">
        <f>SUM(C30:F30)</f>
        <v>99.965564738292017</v>
      </c>
    </row>
    <row r="32" spans="2:17" x14ac:dyDescent="0.2">
      <c r="B32" s="78" t="s">
        <v>600</v>
      </c>
      <c r="Q32" s="88"/>
    </row>
    <row r="33" spans="1:21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Q33" s="89"/>
    </row>
    <row r="34" spans="1:21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</row>
    <row r="35" spans="1:21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5">
        <f>C13</f>
        <v>33.200000000000003</v>
      </c>
    </row>
    <row r="36" spans="1:21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5">
        <f>C12</f>
        <v>2.6</v>
      </c>
    </row>
    <row r="37" spans="1:21" x14ac:dyDescent="0.2">
      <c r="B37" s="93" t="s">
        <v>592</v>
      </c>
      <c r="C37" s="97">
        <v>3.7611911249513428</v>
      </c>
      <c r="D37" s="98">
        <v>5.6773063448812771</v>
      </c>
      <c r="E37" s="98">
        <v>1.012066952121448</v>
      </c>
      <c r="F37" s="99">
        <v>0.63351498637602177</v>
      </c>
      <c r="G37" s="98">
        <f>SUM(C37:F37)</f>
        <v>11.084079408330089</v>
      </c>
    </row>
    <row r="38" spans="1:21" x14ac:dyDescent="0.2">
      <c r="B38" s="93" t="s">
        <v>587</v>
      </c>
      <c r="C38" s="97">
        <v>11.713701829505645</v>
      </c>
      <c r="D38" s="98">
        <v>7.7753989879330483</v>
      </c>
      <c r="E38" s="98">
        <v>0.69774231218372906</v>
      </c>
      <c r="F38" s="99">
        <v>0.36590112884390813</v>
      </c>
      <c r="G38" s="98">
        <f>SUM(C38:F38)</f>
        <v>20.55274425846633</v>
      </c>
    </row>
    <row r="39" spans="1:21" x14ac:dyDescent="0.2">
      <c r="B39" s="93" t="s">
        <v>588</v>
      </c>
      <c r="C39" s="97">
        <v>5.6490852471778901</v>
      </c>
      <c r="D39" s="98">
        <v>10.888478007006617</v>
      </c>
      <c r="E39" s="98">
        <v>2.2693655118723237</v>
      </c>
      <c r="F39" s="99">
        <v>0.96243674581549243</v>
      </c>
      <c r="G39" s="98">
        <f>SUM(C39:F39)</f>
        <v>19.769365511872319</v>
      </c>
      <c r="U39" s="101"/>
    </row>
    <row r="40" spans="1:21" x14ac:dyDescent="0.2">
      <c r="B40" s="93" t="s">
        <v>589</v>
      </c>
      <c r="C40" s="97">
        <v>1.138575321136629</v>
      </c>
      <c r="D40" s="98">
        <v>5.7172051381860642</v>
      </c>
      <c r="E40" s="98">
        <v>2.2362787076683532</v>
      </c>
      <c r="F40" s="99">
        <v>0.86220319190346439</v>
      </c>
      <c r="G40" s="98">
        <f>SUM(C40:F40)</f>
        <v>9.9542623588945105</v>
      </c>
      <c r="U40" s="101"/>
    </row>
    <row r="41" spans="1:21" x14ac:dyDescent="0.2">
      <c r="B41" s="93" t="s">
        <v>590</v>
      </c>
      <c r="C41" s="97">
        <v>1.5258855585831064</v>
      </c>
      <c r="D41" s="98">
        <v>0.81062670299727524</v>
      </c>
      <c r="E41" s="98">
        <v>0.27247956403269757</v>
      </c>
      <c r="F41" s="99">
        <v>0.21603736862592449</v>
      </c>
      <c r="G41" s="98">
        <f>SUM(C41:F41)</f>
        <v>2.8250291942390038</v>
      </c>
      <c r="U41" s="101"/>
    </row>
    <row r="42" spans="1:21" x14ac:dyDescent="0.2">
      <c r="B42" s="102" t="s">
        <v>591</v>
      </c>
      <c r="C42" s="103">
        <f>SUM(C35:C41)</f>
        <v>23.78843908135461</v>
      </c>
      <c r="D42" s="104">
        <f>SUM(D35:D41)</f>
        <v>30.869015181004283</v>
      </c>
      <c r="E42" s="104">
        <f>SUM(E35:E41)</f>
        <v>6.4879330478785517</v>
      </c>
      <c r="F42" s="105">
        <f>SUM(F35:F41)</f>
        <v>3.0400934215648112</v>
      </c>
      <c r="G42" s="104">
        <f>SUM(G35:G41)</f>
        <v>99.985480731802269</v>
      </c>
      <c r="U42" s="101"/>
    </row>
    <row r="43" spans="1:21" x14ac:dyDescent="0.2">
      <c r="U43" s="101"/>
    </row>
    <row r="44" spans="1:21" x14ac:dyDescent="0.2">
      <c r="I44" s="106"/>
      <c r="J44" s="101"/>
    </row>
    <row r="45" spans="1:21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1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</row>
    <row r="47" spans="1:21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</row>
    <row r="48" spans="1:21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</row>
    <row r="49" spans="1:11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</row>
    <row r="50" spans="1:11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</row>
    <row r="51" spans="1:11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733</v>
      </c>
      <c r="I51" s="111" t="s">
        <v>734</v>
      </c>
      <c r="J51" s="111" t="s">
        <v>735</v>
      </c>
      <c r="K51" s="111" t="s">
        <v>736</v>
      </c>
    </row>
    <row r="52" spans="1:11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741</v>
      </c>
      <c r="J52" s="111" t="s">
        <v>742</v>
      </c>
      <c r="K52" s="111" t="s">
        <v>743</v>
      </c>
    </row>
    <row r="53" spans="1:11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</row>
    <row r="54" spans="1:11" x14ac:dyDescent="0.2">
      <c r="B54" s="109"/>
      <c r="C54" s="109"/>
      <c r="D54" s="109"/>
      <c r="E54" s="109"/>
      <c r="F54" s="109"/>
    </row>
    <row r="55" spans="1:11" x14ac:dyDescent="0.2">
      <c r="A55" s="78" t="s">
        <v>627</v>
      </c>
      <c r="G55" s="78" t="s">
        <v>632</v>
      </c>
    </row>
    <row r="56" spans="1:11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</row>
    <row r="57" spans="1:11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</row>
    <row r="58" spans="1:11" x14ac:dyDescent="0.2">
      <c r="A58" s="111" t="s">
        <v>592</v>
      </c>
      <c r="B58" s="182" t="s">
        <v>720</v>
      </c>
      <c r="C58" s="111" t="s">
        <v>721</v>
      </c>
      <c r="D58" s="111" t="s">
        <v>722</v>
      </c>
      <c r="E58" s="111" t="s">
        <v>723</v>
      </c>
      <c r="F58" s="78"/>
      <c r="G58" s="111" t="s">
        <v>592</v>
      </c>
      <c r="H58" s="111" t="s">
        <v>752</v>
      </c>
      <c r="I58" s="111" t="s">
        <v>753</v>
      </c>
      <c r="J58" s="111" t="s">
        <v>754</v>
      </c>
      <c r="K58" s="111" t="s">
        <v>755</v>
      </c>
    </row>
    <row r="59" spans="1:11" s="78" customFormat="1" x14ac:dyDescent="0.2">
      <c r="A59" s="111" t="s">
        <v>587</v>
      </c>
      <c r="B59" s="182" t="s">
        <v>725</v>
      </c>
      <c r="C59" s="111" t="s">
        <v>726</v>
      </c>
      <c r="D59" s="111" t="s">
        <v>727</v>
      </c>
      <c r="E59" s="111" t="s">
        <v>728</v>
      </c>
      <c r="F59" s="66"/>
      <c r="G59" s="111" t="s">
        <v>587</v>
      </c>
      <c r="H59" s="111" t="s">
        <v>760</v>
      </c>
      <c r="I59" s="111" t="s">
        <v>761</v>
      </c>
      <c r="J59" s="111" t="s">
        <v>762</v>
      </c>
      <c r="K59" s="111" t="s">
        <v>763</v>
      </c>
    </row>
    <row r="60" spans="1:11" x14ac:dyDescent="0.2">
      <c r="A60" s="111" t="s">
        <v>588</v>
      </c>
      <c r="B60" s="183" t="s">
        <v>729</v>
      </c>
      <c r="C60" s="111" t="s">
        <v>730</v>
      </c>
      <c r="D60" s="111" t="s">
        <v>731</v>
      </c>
      <c r="E60" s="111" t="s">
        <v>732</v>
      </c>
      <c r="G60" s="111" t="s">
        <v>588</v>
      </c>
      <c r="H60" s="111" t="s">
        <v>768</v>
      </c>
      <c r="I60" s="111" t="s">
        <v>769</v>
      </c>
      <c r="J60" s="111" t="s">
        <v>770</v>
      </c>
      <c r="K60" s="111" t="s">
        <v>771</v>
      </c>
    </row>
    <row r="61" spans="1:11" x14ac:dyDescent="0.2">
      <c r="A61" s="111" t="s">
        <v>589</v>
      </c>
      <c r="B61" s="183" t="s">
        <v>737</v>
      </c>
      <c r="C61" s="111" t="s">
        <v>738</v>
      </c>
      <c r="D61" s="111" t="s">
        <v>739</v>
      </c>
      <c r="E61" s="111" t="s">
        <v>740</v>
      </c>
      <c r="G61" s="111" t="s">
        <v>589</v>
      </c>
      <c r="H61" s="111" t="s">
        <v>776</v>
      </c>
      <c r="I61" s="111" t="s">
        <v>777</v>
      </c>
      <c r="J61" s="111" t="s">
        <v>778</v>
      </c>
      <c r="K61" s="111" t="s">
        <v>779</v>
      </c>
    </row>
    <row r="62" spans="1:11" x14ac:dyDescent="0.2">
      <c r="A62" s="111" t="s">
        <v>590</v>
      </c>
      <c r="B62" s="111" t="s">
        <v>744</v>
      </c>
      <c r="C62" s="111" t="s">
        <v>745</v>
      </c>
      <c r="D62" s="111" t="s">
        <v>746</v>
      </c>
      <c r="E62" s="111" t="s">
        <v>747</v>
      </c>
      <c r="G62" s="111" t="s">
        <v>590</v>
      </c>
      <c r="H62" s="111" t="s">
        <v>784</v>
      </c>
      <c r="I62" s="111" t="s">
        <v>785</v>
      </c>
      <c r="J62" s="111" t="s">
        <v>786</v>
      </c>
      <c r="K62" s="111" t="s">
        <v>787</v>
      </c>
    </row>
    <row r="63" spans="1:11" x14ac:dyDescent="0.2">
      <c r="B63" s="151"/>
    </row>
    <row r="64" spans="1:11" x14ac:dyDescent="0.2">
      <c r="A64" s="78" t="s">
        <v>631</v>
      </c>
      <c r="B64" s="151"/>
    </row>
    <row r="65" spans="1:5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</row>
    <row r="66" spans="1:5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</row>
    <row r="67" spans="1:5" x14ac:dyDescent="0.2">
      <c r="A67" s="111" t="s">
        <v>592</v>
      </c>
      <c r="B67" s="111" t="s">
        <v>748</v>
      </c>
      <c r="C67" s="111" t="s">
        <v>749</v>
      </c>
      <c r="D67" s="111" t="s">
        <v>750</v>
      </c>
      <c r="E67" s="111" t="s">
        <v>751</v>
      </c>
    </row>
    <row r="68" spans="1:5" x14ac:dyDescent="0.2">
      <c r="A68" s="111" t="s">
        <v>587</v>
      </c>
      <c r="B68" s="111" t="s">
        <v>756</v>
      </c>
      <c r="C68" s="111" t="s">
        <v>757</v>
      </c>
      <c r="D68" s="111" t="s">
        <v>758</v>
      </c>
      <c r="E68" s="111" t="s">
        <v>759</v>
      </c>
    </row>
    <row r="69" spans="1:5" x14ac:dyDescent="0.2">
      <c r="A69" s="111" t="s">
        <v>588</v>
      </c>
      <c r="B69" s="111" t="s">
        <v>764</v>
      </c>
      <c r="C69" s="111" t="s">
        <v>765</v>
      </c>
      <c r="D69" s="111" t="s">
        <v>766</v>
      </c>
      <c r="E69" s="111" t="s">
        <v>767</v>
      </c>
    </row>
    <row r="70" spans="1:5" x14ac:dyDescent="0.2">
      <c r="A70" s="111" t="s">
        <v>589</v>
      </c>
      <c r="B70" s="111" t="s">
        <v>772</v>
      </c>
      <c r="C70" s="111" t="s">
        <v>773</v>
      </c>
      <c r="D70" s="111" t="s">
        <v>774</v>
      </c>
      <c r="E70" s="111" t="s">
        <v>775</v>
      </c>
    </row>
    <row r="71" spans="1:5" x14ac:dyDescent="0.2">
      <c r="A71" s="111" t="s">
        <v>590</v>
      </c>
      <c r="B71" s="111" t="s">
        <v>780</v>
      </c>
      <c r="C71" s="111" t="s">
        <v>781</v>
      </c>
      <c r="D71" s="111" t="s">
        <v>782</v>
      </c>
      <c r="E71" s="111" t="s">
        <v>783</v>
      </c>
    </row>
  </sheetData>
  <mergeCells count="6">
    <mergeCell ref="B24:B25"/>
    <mergeCell ref="C24:F24"/>
    <mergeCell ref="G24:G25"/>
    <mergeCell ref="B33:B34"/>
    <mergeCell ref="C33:F33"/>
    <mergeCell ref="G33:G34"/>
  </mergeCells>
  <phoneticPr fontId="11" type="noConversion"/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71"/>
  <sheetViews>
    <sheetView workbookViewId="0"/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1" x14ac:dyDescent="0.2">
      <c r="A1" s="65" t="s">
        <v>656</v>
      </c>
      <c r="F1" s="69" t="s">
        <v>639</v>
      </c>
      <c r="J1" s="125"/>
    </row>
    <row r="2" spans="1:11" x14ac:dyDescent="0.2">
      <c r="A2" s="126"/>
      <c r="F2" s="72" t="s">
        <v>626</v>
      </c>
      <c r="J2" s="72"/>
      <c r="K2" s="78"/>
    </row>
    <row r="3" spans="1:11" x14ac:dyDescent="0.2">
      <c r="A3" s="127" t="s">
        <v>638</v>
      </c>
      <c r="B3" s="128" t="s">
        <v>641</v>
      </c>
    </row>
    <row r="4" spans="1:11" x14ac:dyDescent="0.2">
      <c r="E4" s="78"/>
      <c r="H4" s="78"/>
    </row>
    <row r="5" spans="1:11" x14ac:dyDescent="0.2">
      <c r="B5" s="78" t="s">
        <v>599</v>
      </c>
      <c r="E5" s="78"/>
      <c r="F5" s="78"/>
      <c r="G5" s="78"/>
      <c r="H5" s="78"/>
    </row>
    <row r="6" spans="1:11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1" x14ac:dyDescent="0.2">
      <c r="B7" s="82" t="s">
        <v>592</v>
      </c>
      <c r="C7" s="83">
        <v>7</v>
      </c>
      <c r="E7" s="78"/>
      <c r="F7" s="78"/>
      <c r="G7" s="78"/>
      <c r="H7" s="78"/>
    </row>
    <row r="8" spans="1:11" x14ac:dyDescent="0.2">
      <c r="B8" s="82" t="s">
        <v>587</v>
      </c>
      <c r="C8" s="83">
        <v>15.5</v>
      </c>
      <c r="E8" s="78"/>
      <c r="F8" s="78"/>
      <c r="G8" s="78"/>
      <c r="H8" s="78"/>
    </row>
    <row r="9" spans="1:11" x14ac:dyDescent="0.2">
      <c r="B9" s="82" t="s">
        <v>588</v>
      </c>
      <c r="C9" s="83">
        <v>15.1</v>
      </c>
      <c r="E9" s="78"/>
      <c r="F9" s="78"/>
      <c r="G9" s="78"/>
      <c r="H9" s="78"/>
    </row>
    <row r="10" spans="1:11" x14ac:dyDescent="0.2">
      <c r="B10" s="82" t="s">
        <v>589</v>
      </c>
      <c r="C10" s="83">
        <v>9.1999999999999993</v>
      </c>
      <c r="E10" s="78"/>
      <c r="F10" s="78"/>
      <c r="G10" s="78"/>
      <c r="H10" s="78"/>
    </row>
    <row r="11" spans="1:11" x14ac:dyDescent="0.2">
      <c r="B11" s="82" t="s">
        <v>590</v>
      </c>
      <c r="C11" s="83">
        <v>3.8</v>
      </c>
      <c r="E11" s="78"/>
      <c r="F11" s="78"/>
      <c r="G11" s="78"/>
      <c r="H11" s="78"/>
    </row>
    <row r="12" spans="1:11" x14ac:dyDescent="0.2">
      <c r="B12" s="82" t="s">
        <v>593</v>
      </c>
      <c r="C12" s="83">
        <v>3.5</v>
      </c>
      <c r="E12" s="78"/>
      <c r="F12" s="78"/>
      <c r="G12" s="78"/>
      <c r="H12" s="78"/>
    </row>
    <row r="13" spans="1:11" x14ac:dyDescent="0.2">
      <c r="B13" s="82" t="s">
        <v>585</v>
      </c>
      <c r="C13" s="83">
        <v>45.9</v>
      </c>
      <c r="E13" s="78"/>
      <c r="F13" s="78"/>
      <c r="G13" s="78"/>
      <c r="H13" s="78"/>
    </row>
    <row r="14" spans="1:11" x14ac:dyDescent="0.2">
      <c r="B14" s="85" t="s">
        <v>591</v>
      </c>
      <c r="C14" s="86">
        <f>SUM(C7:C13)</f>
        <v>100</v>
      </c>
      <c r="E14" s="78"/>
      <c r="F14" s="78"/>
      <c r="G14" s="78"/>
      <c r="H14" s="78"/>
    </row>
    <row r="15" spans="1:11" x14ac:dyDescent="0.2">
      <c r="B15" s="87"/>
      <c r="C15" s="83"/>
      <c r="E15" s="78"/>
      <c r="F15" s="78"/>
      <c r="G15" s="78"/>
      <c r="H15" s="78"/>
    </row>
    <row r="16" spans="1:11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</row>
    <row r="26" spans="2:17" x14ac:dyDescent="0.2">
      <c r="B26" s="135" t="s">
        <v>592</v>
      </c>
      <c r="C26" s="94">
        <v>38.5</v>
      </c>
      <c r="D26" s="95">
        <v>43.5</v>
      </c>
      <c r="E26" s="95">
        <v>10.7</v>
      </c>
      <c r="F26" s="96">
        <v>7.3</v>
      </c>
      <c r="G26" s="95">
        <f>SUM(C26:F26)</f>
        <v>100</v>
      </c>
    </row>
    <row r="27" spans="2:17" x14ac:dyDescent="0.2">
      <c r="B27" s="135" t="s">
        <v>587</v>
      </c>
      <c r="C27" s="97">
        <v>58.2</v>
      </c>
      <c r="D27" s="98">
        <v>36</v>
      </c>
      <c r="E27" s="98">
        <v>3.4</v>
      </c>
      <c r="F27" s="99">
        <v>2.4</v>
      </c>
      <c r="G27" s="136">
        <f>SUM(C27:F27)</f>
        <v>100.00000000000001</v>
      </c>
    </row>
    <row r="28" spans="2:17" x14ac:dyDescent="0.2">
      <c r="B28" s="135" t="s">
        <v>588</v>
      </c>
      <c r="C28" s="97">
        <v>31.7</v>
      </c>
      <c r="D28" s="98">
        <v>50.6</v>
      </c>
      <c r="E28" s="98">
        <v>11.7</v>
      </c>
      <c r="F28" s="99">
        <v>6</v>
      </c>
      <c r="G28" s="95">
        <f>SUM(C28:F28)</f>
        <v>100</v>
      </c>
    </row>
    <row r="29" spans="2:17" x14ac:dyDescent="0.2">
      <c r="B29" s="135" t="s">
        <v>589</v>
      </c>
      <c r="C29" s="97">
        <v>16.100000000000001</v>
      </c>
      <c r="D29" s="98">
        <v>56.3</v>
      </c>
      <c r="E29" s="98">
        <v>17.5</v>
      </c>
      <c r="F29" s="99">
        <v>10.1</v>
      </c>
      <c r="G29" s="136">
        <f>SUM(C29:F29)</f>
        <v>100</v>
      </c>
    </row>
    <row r="30" spans="2:17" x14ac:dyDescent="0.2">
      <c r="B30" s="137" t="s">
        <v>590</v>
      </c>
      <c r="C30" s="138">
        <v>64.900000000000006</v>
      </c>
      <c r="D30" s="139">
        <v>22.9</v>
      </c>
      <c r="E30" s="139">
        <v>7.2</v>
      </c>
      <c r="F30" s="140">
        <v>5</v>
      </c>
      <c r="G30" s="141">
        <f>SUM(C30:F30)</f>
        <v>100.00000000000001</v>
      </c>
    </row>
    <row r="32" spans="2:17" x14ac:dyDescent="0.2">
      <c r="B32" s="78" t="s">
        <v>600</v>
      </c>
      <c r="Q32" s="88"/>
    </row>
    <row r="33" spans="1:21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Q33" s="89"/>
    </row>
    <row r="34" spans="1:21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</row>
    <row r="35" spans="1:21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5">
        <f>C13</f>
        <v>45.9</v>
      </c>
    </row>
    <row r="36" spans="1:21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5">
        <f>C12</f>
        <v>3.5</v>
      </c>
    </row>
    <row r="37" spans="1:21" x14ac:dyDescent="0.2">
      <c r="B37" s="93" t="s">
        <v>592</v>
      </c>
      <c r="C37" s="97">
        <f>$C$7*C26%</f>
        <v>2.6950000000000003</v>
      </c>
      <c r="D37" s="98">
        <f>$C$7*D26%</f>
        <v>3.0449999999999999</v>
      </c>
      <c r="E37" s="98">
        <f>$C$7*E26%</f>
        <v>0.749</v>
      </c>
      <c r="F37" s="99">
        <f>$C$7*F26%</f>
        <v>0.51100000000000001</v>
      </c>
      <c r="G37" s="98">
        <f>SUM(C37:F37)</f>
        <v>7</v>
      </c>
    </row>
    <row r="38" spans="1:21" x14ac:dyDescent="0.2">
      <c r="B38" s="93" t="s">
        <v>587</v>
      </c>
      <c r="C38" s="97">
        <f>$C$8*C27%</f>
        <v>9.0210000000000008</v>
      </c>
      <c r="D38" s="98">
        <f>$C$8*D27%</f>
        <v>5.58</v>
      </c>
      <c r="E38" s="98">
        <f>$C$8*E27%</f>
        <v>0.52700000000000002</v>
      </c>
      <c r="F38" s="99">
        <f>$C$8*F27%</f>
        <v>0.372</v>
      </c>
      <c r="G38" s="98">
        <f>SUM(C38:F38)</f>
        <v>15.5</v>
      </c>
    </row>
    <row r="39" spans="1:21" x14ac:dyDescent="0.2">
      <c r="B39" s="93" t="s">
        <v>588</v>
      </c>
      <c r="C39" s="97">
        <f>$C$9*C28%</f>
        <v>4.7866999999999997</v>
      </c>
      <c r="D39" s="98">
        <f>$C$9*D28%</f>
        <v>7.6406000000000001</v>
      </c>
      <c r="E39" s="98">
        <f>$C$9*E28%</f>
        <v>1.7666999999999999</v>
      </c>
      <c r="F39" s="99">
        <f>$C$9*F28%</f>
        <v>0.90599999999999992</v>
      </c>
      <c r="G39" s="98">
        <f>SUM(C39:F39)</f>
        <v>15.1</v>
      </c>
      <c r="U39" s="101"/>
    </row>
    <row r="40" spans="1:21" x14ac:dyDescent="0.2">
      <c r="B40" s="93" t="s">
        <v>589</v>
      </c>
      <c r="C40" s="97">
        <f>$C$10*C29%</f>
        <v>1.4811999999999999</v>
      </c>
      <c r="D40" s="98">
        <f>$C$10*D29%</f>
        <v>5.1795999999999989</v>
      </c>
      <c r="E40" s="98">
        <f>$C$10*E29%</f>
        <v>1.6099999999999999</v>
      </c>
      <c r="F40" s="99">
        <f>$C$10*F29%</f>
        <v>0.92919999999999991</v>
      </c>
      <c r="G40" s="98">
        <f>SUM(C40:F40)</f>
        <v>9.1999999999999975</v>
      </c>
      <c r="U40" s="101"/>
    </row>
    <row r="41" spans="1:21" x14ac:dyDescent="0.2">
      <c r="B41" s="93" t="s">
        <v>590</v>
      </c>
      <c r="C41" s="97">
        <f>$C$11*C30%</f>
        <v>2.4662000000000002</v>
      </c>
      <c r="D41" s="98">
        <f>$C$11*D30%</f>
        <v>0.87019999999999986</v>
      </c>
      <c r="E41" s="98">
        <f>$C$11*E30%</f>
        <v>0.27360000000000001</v>
      </c>
      <c r="F41" s="99">
        <f>$C$11*F30%</f>
        <v>0.19</v>
      </c>
      <c r="G41" s="98">
        <f>SUM(C41:F41)</f>
        <v>3.8000000000000003</v>
      </c>
      <c r="U41" s="101"/>
    </row>
    <row r="42" spans="1:21" x14ac:dyDescent="0.2">
      <c r="B42" s="102" t="s">
        <v>591</v>
      </c>
      <c r="C42" s="103">
        <f>SUM(C35:C41)</f>
        <v>20.450100000000003</v>
      </c>
      <c r="D42" s="104">
        <f>SUM(D35:D41)</f>
        <v>22.3154</v>
      </c>
      <c r="E42" s="104">
        <f>SUM(E35:E41)</f>
        <v>4.9262999999999995</v>
      </c>
      <c r="F42" s="105">
        <f>SUM(F35:F41)</f>
        <v>2.9081999999999999</v>
      </c>
      <c r="G42" s="104">
        <f>SUM(G35:G41)</f>
        <v>100</v>
      </c>
      <c r="U42" s="101"/>
    </row>
    <row r="43" spans="1:21" x14ac:dyDescent="0.2">
      <c r="U43" s="101"/>
    </row>
    <row r="44" spans="1:21" x14ac:dyDescent="0.2">
      <c r="I44" s="106"/>
      <c r="J44" s="101"/>
    </row>
    <row r="45" spans="1:21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1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</row>
    <row r="47" spans="1:21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</row>
    <row r="48" spans="1:21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</row>
    <row r="49" spans="1:11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</row>
    <row r="50" spans="1:11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</row>
    <row r="51" spans="1:11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733</v>
      </c>
      <c r="I51" s="111" t="s">
        <v>734</v>
      </c>
      <c r="J51" s="111" t="s">
        <v>735</v>
      </c>
      <c r="K51" s="111" t="s">
        <v>736</v>
      </c>
    </row>
    <row r="52" spans="1:11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741</v>
      </c>
      <c r="J52" s="111" t="s">
        <v>742</v>
      </c>
      <c r="K52" s="111" t="s">
        <v>743</v>
      </c>
    </row>
    <row r="53" spans="1:11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</row>
    <row r="54" spans="1:11" x14ac:dyDescent="0.2">
      <c r="B54" s="109"/>
      <c r="C54" s="109"/>
      <c r="D54" s="109"/>
      <c r="E54" s="109"/>
      <c r="F54" s="109"/>
    </row>
    <row r="55" spans="1:11" x14ac:dyDescent="0.2">
      <c r="A55" s="78" t="s">
        <v>627</v>
      </c>
      <c r="G55" s="78" t="s">
        <v>632</v>
      </c>
    </row>
    <row r="56" spans="1:11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</row>
    <row r="57" spans="1:11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</row>
    <row r="58" spans="1:11" x14ac:dyDescent="0.2">
      <c r="A58" s="111" t="s">
        <v>592</v>
      </c>
      <c r="B58" s="182" t="s">
        <v>720</v>
      </c>
      <c r="C58" s="111" t="s">
        <v>721</v>
      </c>
      <c r="D58" s="111" t="s">
        <v>722</v>
      </c>
      <c r="E58" s="111" t="s">
        <v>723</v>
      </c>
      <c r="F58" s="78"/>
      <c r="G58" s="111" t="s">
        <v>592</v>
      </c>
      <c r="H58" s="111" t="s">
        <v>752</v>
      </c>
      <c r="I58" s="111" t="s">
        <v>753</v>
      </c>
      <c r="J58" s="111" t="s">
        <v>754</v>
      </c>
      <c r="K58" s="111" t="s">
        <v>755</v>
      </c>
    </row>
    <row r="59" spans="1:11" s="78" customFormat="1" x14ac:dyDescent="0.2">
      <c r="A59" s="111" t="s">
        <v>587</v>
      </c>
      <c r="B59" s="182" t="s">
        <v>725</v>
      </c>
      <c r="C59" s="111" t="s">
        <v>726</v>
      </c>
      <c r="D59" s="111" t="s">
        <v>727</v>
      </c>
      <c r="E59" s="111" t="s">
        <v>728</v>
      </c>
      <c r="F59" s="66"/>
      <c r="G59" s="111" t="s">
        <v>587</v>
      </c>
      <c r="H59" s="111" t="s">
        <v>760</v>
      </c>
      <c r="I59" s="111" t="s">
        <v>761</v>
      </c>
      <c r="J59" s="111" t="s">
        <v>762</v>
      </c>
      <c r="K59" s="111" t="s">
        <v>763</v>
      </c>
    </row>
    <row r="60" spans="1:11" x14ac:dyDescent="0.2">
      <c r="A60" s="111" t="s">
        <v>588</v>
      </c>
      <c r="B60" s="183" t="s">
        <v>729</v>
      </c>
      <c r="C60" s="111" t="s">
        <v>730</v>
      </c>
      <c r="D60" s="111" t="s">
        <v>731</v>
      </c>
      <c r="E60" s="111" t="s">
        <v>732</v>
      </c>
      <c r="G60" s="111" t="s">
        <v>588</v>
      </c>
      <c r="H60" s="111" t="s">
        <v>768</v>
      </c>
      <c r="I60" s="111" t="s">
        <v>769</v>
      </c>
      <c r="J60" s="111" t="s">
        <v>770</v>
      </c>
      <c r="K60" s="111" t="s">
        <v>771</v>
      </c>
    </row>
    <row r="61" spans="1:11" x14ac:dyDescent="0.2">
      <c r="A61" s="111" t="s">
        <v>589</v>
      </c>
      <c r="B61" s="183" t="s">
        <v>737</v>
      </c>
      <c r="C61" s="111" t="s">
        <v>738</v>
      </c>
      <c r="D61" s="111" t="s">
        <v>739</v>
      </c>
      <c r="E61" s="111" t="s">
        <v>740</v>
      </c>
      <c r="G61" s="111" t="s">
        <v>589</v>
      </c>
      <c r="H61" s="111" t="s">
        <v>776</v>
      </c>
      <c r="I61" s="111" t="s">
        <v>777</v>
      </c>
      <c r="J61" s="111" t="s">
        <v>778</v>
      </c>
      <c r="K61" s="111" t="s">
        <v>779</v>
      </c>
    </row>
    <row r="62" spans="1:11" x14ac:dyDescent="0.2">
      <c r="A62" s="111" t="s">
        <v>590</v>
      </c>
      <c r="B62" s="111" t="s">
        <v>744</v>
      </c>
      <c r="C62" s="111" t="s">
        <v>745</v>
      </c>
      <c r="D62" s="111" t="s">
        <v>746</v>
      </c>
      <c r="E62" s="111" t="s">
        <v>747</v>
      </c>
      <c r="G62" s="111" t="s">
        <v>590</v>
      </c>
      <c r="H62" s="111" t="s">
        <v>784</v>
      </c>
      <c r="I62" s="111" t="s">
        <v>785</v>
      </c>
      <c r="J62" s="111" t="s">
        <v>786</v>
      </c>
      <c r="K62" s="111" t="s">
        <v>787</v>
      </c>
    </row>
    <row r="63" spans="1:11" x14ac:dyDescent="0.2">
      <c r="B63" s="151"/>
    </row>
    <row r="64" spans="1:11" x14ac:dyDescent="0.2">
      <c r="A64" s="78" t="s">
        <v>631</v>
      </c>
      <c r="B64" s="151"/>
    </row>
    <row r="65" spans="1:5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</row>
    <row r="66" spans="1:5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</row>
    <row r="67" spans="1:5" x14ac:dyDescent="0.2">
      <c r="A67" s="111" t="s">
        <v>592</v>
      </c>
      <c r="B67" s="111" t="s">
        <v>748</v>
      </c>
      <c r="C67" s="111" t="s">
        <v>749</v>
      </c>
      <c r="D67" s="111" t="s">
        <v>750</v>
      </c>
      <c r="E67" s="111" t="s">
        <v>751</v>
      </c>
    </row>
    <row r="68" spans="1:5" x14ac:dyDescent="0.2">
      <c r="A68" s="111" t="s">
        <v>587</v>
      </c>
      <c r="B68" s="111" t="s">
        <v>756</v>
      </c>
      <c r="C68" s="111" t="s">
        <v>757</v>
      </c>
      <c r="D68" s="111" t="s">
        <v>758</v>
      </c>
      <c r="E68" s="111" t="s">
        <v>759</v>
      </c>
    </row>
    <row r="69" spans="1:5" x14ac:dyDescent="0.2">
      <c r="A69" s="111" t="s">
        <v>588</v>
      </c>
      <c r="B69" s="111" t="s">
        <v>764</v>
      </c>
      <c r="C69" s="111" t="s">
        <v>765</v>
      </c>
      <c r="D69" s="111" t="s">
        <v>766</v>
      </c>
      <c r="E69" s="111" t="s">
        <v>767</v>
      </c>
    </row>
    <row r="70" spans="1:5" x14ac:dyDescent="0.2">
      <c r="A70" s="111" t="s">
        <v>589</v>
      </c>
      <c r="B70" s="111" t="s">
        <v>772</v>
      </c>
      <c r="C70" s="111" t="s">
        <v>773</v>
      </c>
      <c r="D70" s="111" t="s">
        <v>774</v>
      </c>
      <c r="E70" s="111" t="s">
        <v>775</v>
      </c>
    </row>
    <row r="71" spans="1:5" x14ac:dyDescent="0.2">
      <c r="A71" s="111" t="s">
        <v>590</v>
      </c>
      <c r="B71" s="111" t="s">
        <v>780</v>
      </c>
      <c r="C71" s="111" t="s">
        <v>781</v>
      </c>
      <c r="D71" s="111" t="s">
        <v>782</v>
      </c>
      <c r="E71" s="111" t="s">
        <v>783</v>
      </c>
    </row>
  </sheetData>
  <mergeCells count="6">
    <mergeCell ref="B24:B25"/>
    <mergeCell ref="C24:F24"/>
    <mergeCell ref="G24:G25"/>
    <mergeCell ref="B33:B34"/>
    <mergeCell ref="C33:F33"/>
    <mergeCell ref="G33:G34"/>
  </mergeCells>
  <phoneticPr fontId="11" type="noConversion"/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X75"/>
  <sheetViews>
    <sheetView workbookViewId="0"/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0" x14ac:dyDescent="0.2">
      <c r="A1" s="65" t="s">
        <v>1233</v>
      </c>
      <c r="C1" s="184"/>
      <c r="D1" s="184"/>
      <c r="F1" s="69" t="s">
        <v>639</v>
      </c>
      <c r="J1" s="125"/>
    </row>
    <row r="2" spans="1:10" x14ac:dyDescent="0.2">
      <c r="A2" s="126"/>
      <c r="F2" s="72" t="s">
        <v>626</v>
      </c>
      <c r="J2" s="72"/>
    </row>
    <row r="3" spans="1:10" s="77" customFormat="1" x14ac:dyDescent="0.2">
      <c r="A3" s="152" t="s">
        <v>638</v>
      </c>
      <c r="B3" s="153" t="s">
        <v>1181</v>
      </c>
    </row>
    <row r="4" spans="1:10" x14ac:dyDescent="0.2">
      <c r="B4" s="128" t="s">
        <v>643</v>
      </c>
      <c r="E4" s="78"/>
      <c r="G4" s="78"/>
      <c r="H4" s="78"/>
    </row>
    <row r="5" spans="1:10" x14ac:dyDescent="0.2">
      <c r="B5" s="78" t="s">
        <v>599</v>
      </c>
      <c r="E5" s="78"/>
      <c r="F5" s="78"/>
      <c r="G5" s="78"/>
      <c r="H5" s="78"/>
    </row>
    <row r="6" spans="1:10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0" x14ac:dyDescent="0.2">
      <c r="B7" s="82" t="s">
        <v>592</v>
      </c>
      <c r="C7" s="154">
        <v>7.8</v>
      </c>
      <c r="E7" s="78"/>
      <c r="F7" s="78"/>
      <c r="G7" s="78"/>
      <c r="H7" s="78"/>
    </row>
    <row r="8" spans="1:10" x14ac:dyDescent="0.2">
      <c r="B8" s="82" t="s">
        <v>587</v>
      </c>
      <c r="C8" s="154">
        <v>12</v>
      </c>
      <c r="E8" s="78"/>
      <c r="F8" s="78"/>
      <c r="G8" s="78"/>
      <c r="H8" s="78"/>
    </row>
    <row r="9" spans="1:10" x14ac:dyDescent="0.2">
      <c r="B9" s="82" t="s">
        <v>588</v>
      </c>
      <c r="C9" s="154">
        <v>17.600000000000001</v>
      </c>
      <c r="E9" s="78"/>
      <c r="F9" s="78"/>
      <c r="G9" s="78"/>
      <c r="H9" s="78"/>
    </row>
    <row r="10" spans="1:10" x14ac:dyDescent="0.2">
      <c r="B10" s="82" t="s">
        <v>589</v>
      </c>
      <c r="C10" s="154">
        <v>18.7</v>
      </c>
      <c r="E10" s="78"/>
      <c r="F10" s="78"/>
      <c r="G10" s="78"/>
      <c r="H10" s="78"/>
    </row>
    <row r="11" spans="1:10" x14ac:dyDescent="0.2">
      <c r="B11" s="82" t="s">
        <v>590</v>
      </c>
      <c r="C11" s="154">
        <v>1.9</v>
      </c>
      <c r="E11" s="78"/>
      <c r="F11" s="78"/>
      <c r="G11" s="78"/>
      <c r="H11" s="78"/>
    </row>
    <row r="12" spans="1:10" x14ac:dyDescent="0.2">
      <c r="B12" s="82" t="s">
        <v>593</v>
      </c>
      <c r="C12" s="154">
        <v>1.9</v>
      </c>
      <c r="E12" s="78"/>
      <c r="F12" s="78"/>
      <c r="G12" s="78"/>
      <c r="H12" s="78"/>
    </row>
    <row r="13" spans="1:10" x14ac:dyDescent="0.2">
      <c r="B13" s="82" t="s">
        <v>585</v>
      </c>
      <c r="C13" s="154">
        <v>40.1</v>
      </c>
      <c r="E13" s="78"/>
      <c r="F13" s="78"/>
      <c r="G13" s="78"/>
      <c r="H13" s="78"/>
    </row>
    <row r="14" spans="1:10" x14ac:dyDescent="0.2">
      <c r="B14" s="85" t="s">
        <v>591</v>
      </c>
      <c r="C14" s="86">
        <f>SUM(C7:C13)</f>
        <v>100</v>
      </c>
      <c r="E14" s="78"/>
      <c r="F14" s="78"/>
      <c r="G14" s="78"/>
      <c r="H14" s="78"/>
    </row>
    <row r="15" spans="1:10" x14ac:dyDescent="0.2">
      <c r="B15" s="87"/>
      <c r="C15" s="83"/>
      <c r="E15" s="78"/>
      <c r="F15" s="78"/>
      <c r="G15" s="78"/>
      <c r="H15" s="78"/>
    </row>
    <row r="16" spans="1:10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</row>
    <row r="26" spans="2:17" x14ac:dyDescent="0.2">
      <c r="B26" s="135" t="s">
        <v>592</v>
      </c>
      <c r="C26" s="155">
        <v>18.100000000000001</v>
      </c>
      <c r="D26" s="156">
        <v>54</v>
      </c>
      <c r="E26" s="156">
        <v>19.2</v>
      </c>
      <c r="F26" s="157">
        <v>8.6999999999999993</v>
      </c>
      <c r="G26" s="98">
        <f>SUM(C26:F26)</f>
        <v>100</v>
      </c>
    </row>
    <row r="27" spans="2:17" x14ac:dyDescent="0.2">
      <c r="B27" s="135" t="s">
        <v>587</v>
      </c>
      <c r="C27" s="155">
        <v>39.6</v>
      </c>
      <c r="D27" s="156">
        <v>43.1</v>
      </c>
      <c r="E27" s="156">
        <v>10.8</v>
      </c>
      <c r="F27" s="157">
        <v>6.5</v>
      </c>
      <c r="G27" s="98">
        <f>SUM(C27:F27)</f>
        <v>100</v>
      </c>
    </row>
    <row r="28" spans="2:17" x14ac:dyDescent="0.2">
      <c r="B28" s="135" t="s">
        <v>588</v>
      </c>
      <c r="C28" s="155">
        <v>12</v>
      </c>
      <c r="D28" s="156">
        <v>51.7</v>
      </c>
      <c r="E28" s="156">
        <v>27.8</v>
      </c>
      <c r="F28" s="157">
        <v>8.5</v>
      </c>
      <c r="G28" s="98">
        <f>SUM(C28:F28)</f>
        <v>100</v>
      </c>
    </row>
    <row r="29" spans="2:17" x14ac:dyDescent="0.2">
      <c r="B29" s="135" t="s">
        <v>589</v>
      </c>
      <c r="C29" s="155">
        <v>2.8</v>
      </c>
      <c r="D29" s="156">
        <v>54.7</v>
      </c>
      <c r="E29" s="156">
        <v>30.9</v>
      </c>
      <c r="F29" s="157">
        <v>11.6</v>
      </c>
      <c r="G29" s="98">
        <f>SUM(C29:F29)</f>
        <v>100</v>
      </c>
    </row>
    <row r="30" spans="2:17" x14ac:dyDescent="0.2">
      <c r="B30" s="137" t="s">
        <v>590</v>
      </c>
      <c r="C30" s="158">
        <v>88</v>
      </c>
      <c r="D30" s="159">
        <v>5.9</v>
      </c>
      <c r="E30" s="159">
        <v>2.9</v>
      </c>
      <c r="F30" s="160">
        <v>3.2</v>
      </c>
      <c r="G30" s="139">
        <f>SUM(C30:F30)</f>
        <v>100.00000000000001</v>
      </c>
    </row>
    <row r="32" spans="2:17" x14ac:dyDescent="0.2">
      <c r="B32" s="78" t="s">
        <v>600</v>
      </c>
      <c r="Q32" s="88"/>
    </row>
    <row r="33" spans="1:24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Q33" s="89"/>
    </row>
    <row r="34" spans="1:24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</row>
    <row r="35" spans="1:24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5">
        <f>C13</f>
        <v>40.1</v>
      </c>
    </row>
    <row r="36" spans="1:24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5">
        <f>C12</f>
        <v>1.9</v>
      </c>
    </row>
    <row r="37" spans="1:24" x14ac:dyDescent="0.2">
      <c r="B37" s="93" t="s">
        <v>592</v>
      </c>
      <c r="C37" s="97">
        <f>$C$7*C26%</f>
        <v>1.4118000000000002</v>
      </c>
      <c r="D37" s="98">
        <f>$C$7*D26%</f>
        <v>4.2119999999999997</v>
      </c>
      <c r="E37" s="98">
        <f>$C$7*E26%</f>
        <v>1.4976</v>
      </c>
      <c r="F37" s="99">
        <f>$C$7*F26%</f>
        <v>0.67859999999999998</v>
      </c>
      <c r="G37" s="98">
        <f>SUM(C37:F37)</f>
        <v>7.8000000000000007</v>
      </c>
    </row>
    <row r="38" spans="1:24" x14ac:dyDescent="0.2">
      <c r="B38" s="93" t="s">
        <v>587</v>
      </c>
      <c r="C38" s="97">
        <f>$C$8*C27%</f>
        <v>4.7520000000000007</v>
      </c>
      <c r="D38" s="98">
        <f>$C$8*D27%</f>
        <v>5.1719999999999997</v>
      </c>
      <c r="E38" s="98">
        <f>$C$8*E27%</f>
        <v>1.2960000000000003</v>
      </c>
      <c r="F38" s="99">
        <f>$C$8*F27%</f>
        <v>0.78</v>
      </c>
      <c r="G38" s="98">
        <f>SUM(C38:F38)</f>
        <v>11.999999999999998</v>
      </c>
    </row>
    <row r="39" spans="1:24" x14ac:dyDescent="0.2">
      <c r="B39" s="93" t="s">
        <v>588</v>
      </c>
      <c r="C39" s="97">
        <f>$C$9*C28%</f>
        <v>2.1120000000000001</v>
      </c>
      <c r="D39" s="98">
        <f>$C$9*D28%</f>
        <v>9.0992000000000015</v>
      </c>
      <c r="E39" s="98">
        <f>$C$9*E28%</f>
        <v>4.8928000000000011</v>
      </c>
      <c r="F39" s="99">
        <f>$C$9*F28%</f>
        <v>1.4960000000000002</v>
      </c>
      <c r="G39" s="98">
        <f>SUM(C39:F39)</f>
        <v>17.600000000000001</v>
      </c>
      <c r="U39" s="101"/>
    </row>
    <row r="40" spans="1:24" x14ac:dyDescent="0.2">
      <c r="B40" s="93" t="s">
        <v>589</v>
      </c>
      <c r="C40" s="97">
        <f>$C$10*C29%</f>
        <v>0.52359999999999995</v>
      </c>
      <c r="D40" s="98">
        <f>$C$10*D29%</f>
        <v>10.228900000000001</v>
      </c>
      <c r="E40" s="98">
        <f>$C$10*E29%</f>
        <v>5.7782999999999998</v>
      </c>
      <c r="F40" s="99">
        <f>$C$10*F29%</f>
        <v>2.1691999999999996</v>
      </c>
      <c r="G40" s="98">
        <f>SUM(C40:F40)</f>
        <v>18.7</v>
      </c>
      <c r="U40" s="101"/>
    </row>
    <row r="41" spans="1:24" x14ac:dyDescent="0.2">
      <c r="B41" s="93" t="s">
        <v>590</v>
      </c>
      <c r="C41" s="97">
        <f>$C$11*C30%</f>
        <v>1.6719999999999999</v>
      </c>
      <c r="D41" s="98">
        <f>$C$11*D30%</f>
        <v>0.11210000000000001</v>
      </c>
      <c r="E41" s="98">
        <f>$C$11*E30%</f>
        <v>5.5099999999999996E-2</v>
      </c>
      <c r="F41" s="99">
        <f>$C$11*F30%</f>
        <v>6.08E-2</v>
      </c>
      <c r="G41" s="98">
        <f>SUM(C41:F41)</f>
        <v>1.9</v>
      </c>
      <c r="U41" s="101"/>
    </row>
    <row r="42" spans="1:24" x14ac:dyDescent="0.2">
      <c r="B42" s="102" t="s">
        <v>591</v>
      </c>
      <c r="C42" s="103">
        <f>SUM(C35:C41)</f>
        <v>10.471400000000001</v>
      </c>
      <c r="D42" s="104">
        <f>SUM(D35:D41)</f>
        <v>28.824200000000008</v>
      </c>
      <c r="E42" s="104">
        <f>SUM(E35:E41)</f>
        <v>13.5198</v>
      </c>
      <c r="F42" s="105">
        <f>SUM(F35:F41)</f>
        <v>5.1845999999999997</v>
      </c>
      <c r="G42" s="104">
        <f>SUM(G35:G41)</f>
        <v>100.00000000000001</v>
      </c>
      <c r="U42" s="101"/>
    </row>
    <row r="43" spans="1:24" x14ac:dyDescent="0.2">
      <c r="U43" s="101"/>
    </row>
    <row r="44" spans="1:24" x14ac:dyDescent="0.2">
      <c r="I44" s="106"/>
      <c r="J44" s="101"/>
    </row>
    <row r="45" spans="1:24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4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</row>
    <row r="47" spans="1:24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  <c r="M47" s="185"/>
      <c r="N47" s="64"/>
      <c r="O47" s="64"/>
      <c r="P47" s="49"/>
      <c r="Q47" s="64"/>
      <c r="R47" s="64"/>
      <c r="S47" s="185"/>
      <c r="T47" s="64"/>
      <c r="U47" s="64"/>
      <c r="V47" s="49"/>
      <c r="W47" s="64"/>
      <c r="X47" s="184"/>
    </row>
    <row r="48" spans="1:24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  <c r="L48" s="112"/>
      <c r="M48" s="186"/>
      <c r="N48" s="19"/>
      <c r="O48" s="19"/>
      <c r="P48" s="19"/>
      <c r="Q48" s="19"/>
      <c r="R48" s="64"/>
      <c r="S48" s="186"/>
      <c r="T48" s="19"/>
      <c r="U48" s="19"/>
      <c r="V48" s="19"/>
      <c r="W48" s="19"/>
      <c r="X48" s="184"/>
    </row>
    <row r="49" spans="1:24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  <c r="L49" s="112"/>
      <c r="M49" s="64"/>
      <c r="N49" s="19"/>
      <c r="O49" s="19"/>
      <c r="P49" s="19"/>
      <c r="Q49" s="19"/>
      <c r="R49" s="64"/>
      <c r="S49" s="64"/>
      <c r="T49" s="19"/>
      <c r="U49" s="19"/>
      <c r="V49" s="19"/>
      <c r="W49" s="19"/>
      <c r="X49" s="184"/>
    </row>
    <row r="50" spans="1:24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  <c r="L50" s="112"/>
      <c r="M50" s="58"/>
      <c r="N50" s="187"/>
      <c r="O50" s="187"/>
      <c r="P50" s="187"/>
      <c r="Q50" s="187"/>
      <c r="R50" s="64"/>
      <c r="S50" s="58"/>
      <c r="T50" s="187"/>
      <c r="U50" s="187"/>
      <c r="V50" s="187"/>
      <c r="W50" s="187"/>
      <c r="X50" s="184"/>
    </row>
    <row r="51" spans="1:24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724</v>
      </c>
      <c r="I51" s="111" t="s">
        <v>1270</v>
      </c>
      <c r="J51" s="111" t="s">
        <v>1271</v>
      </c>
      <c r="K51" s="111" t="s">
        <v>1272</v>
      </c>
      <c r="L51" s="112"/>
      <c r="M51" s="58"/>
      <c r="N51" s="187"/>
      <c r="O51" s="187"/>
      <c r="P51" s="187"/>
      <c r="Q51" s="187"/>
      <c r="R51" s="64"/>
      <c r="S51" s="58"/>
      <c r="T51" s="187"/>
      <c r="U51" s="187"/>
      <c r="V51" s="187"/>
      <c r="W51" s="187"/>
      <c r="X51" s="184"/>
    </row>
    <row r="52" spans="1:24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1026</v>
      </c>
      <c r="J52" s="111" t="s">
        <v>1273</v>
      </c>
      <c r="K52" s="111" t="s">
        <v>1216</v>
      </c>
      <c r="L52" s="116"/>
      <c r="M52" s="58"/>
      <c r="N52" s="187"/>
      <c r="O52" s="187"/>
      <c r="P52" s="187"/>
      <c r="Q52" s="187"/>
      <c r="R52" s="49"/>
      <c r="S52" s="58"/>
      <c r="T52" s="187"/>
      <c r="U52" s="187"/>
      <c r="V52" s="187"/>
      <c r="W52" s="187"/>
      <c r="X52" s="184"/>
    </row>
    <row r="53" spans="1:24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  <c r="M53" s="58"/>
      <c r="N53" s="187"/>
      <c r="O53" s="187"/>
      <c r="P53" s="187"/>
      <c r="Q53" s="187"/>
      <c r="R53" s="179"/>
      <c r="S53" s="58"/>
      <c r="T53" s="187"/>
      <c r="U53" s="187"/>
      <c r="V53" s="187"/>
      <c r="W53" s="187"/>
      <c r="X53" s="184"/>
    </row>
    <row r="54" spans="1:24" x14ac:dyDescent="0.2">
      <c r="B54" s="109"/>
      <c r="C54" s="109"/>
      <c r="D54" s="109"/>
      <c r="E54" s="109"/>
      <c r="F54" s="109"/>
      <c r="M54" s="58"/>
      <c r="N54" s="187"/>
      <c r="O54" s="187"/>
      <c r="P54" s="187"/>
      <c r="Q54" s="187"/>
      <c r="R54" s="179"/>
      <c r="S54" s="58"/>
      <c r="T54" s="187"/>
      <c r="U54" s="187"/>
      <c r="V54" s="187"/>
      <c r="W54" s="187"/>
      <c r="X54" s="184"/>
    </row>
    <row r="55" spans="1:24" x14ac:dyDescent="0.2">
      <c r="A55" s="78" t="s">
        <v>627</v>
      </c>
      <c r="G55" s="78" t="s">
        <v>632</v>
      </c>
      <c r="M55" s="49"/>
      <c r="N55" s="64"/>
      <c r="O55" s="64"/>
      <c r="P55" s="64"/>
      <c r="Q55" s="64"/>
      <c r="R55" s="64"/>
      <c r="S55" s="49"/>
      <c r="T55" s="64"/>
      <c r="U55" s="64"/>
      <c r="V55" s="64"/>
      <c r="W55" s="64"/>
      <c r="X55" s="184"/>
    </row>
    <row r="56" spans="1:24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184"/>
    </row>
    <row r="57" spans="1:24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  <c r="M57" s="185"/>
      <c r="N57" s="64"/>
      <c r="O57" s="64"/>
      <c r="P57" s="49"/>
      <c r="Q57" s="64"/>
      <c r="R57" s="64"/>
      <c r="S57" s="185"/>
      <c r="T57" s="64"/>
      <c r="U57" s="64"/>
      <c r="V57" s="49"/>
      <c r="W57" s="64"/>
      <c r="X57" s="184"/>
    </row>
    <row r="58" spans="1:24" x14ac:dyDescent="0.2">
      <c r="A58" s="111" t="s">
        <v>592</v>
      </c>
      <c r="B58" s="182" t="s">
        <v>1234</v>
      </c>
      <c r="C58" s="111" t="s">
        <v>1235</v>
      </c>
      <c r="D58" s="111" t="s">
        <v>1236</v>
      </c>
      <c r="E58" s="111" t="s">
        <v>1237</v>
      </c>
      <c r="F58" s="78"/>
      <c r="G58" s="111" t="s">
        <v>592</v>
      </c>
      <c r="H58" s="111" t="s">
        <v>1274</v>
      </c>
      <c r="I58" s="111" t="s">
        <v>1275</v>
      </c>
      <c r="J58" s="111" t="s">
        <v>1276</v>
      </c>
      <c r="K58" s="111" t="s">
        <v>1277</v>
      </c>
      <c r="M58" s="186"/>
      <c r="N58" s="19"/>
      <c r="O58" s="19"/>
      <c r="P58" s="19"/>
      <c r="Q58" s="19"/>
      <c r="R58" s="64"/>
      <c r="S58" s="186"/>
      <c r="T58" s="19"/>
      <c r="U58" s="19"/>
      <c r="V58" s="19"/>
      <c r="W58" s="19"/>
      <c r="X58" s="184"/>
    </row>
    <row r="59" spans="1:24" s="78" customFormat="1" x14ac:dyDescent="0.2">
      <c r="A59" s="111" t="s">
        <v>587</v>
      </c>
      <c r="B59" s="182" t="s">
        <v>1238</v>
      </c>
      <c r="C59" s="111" t="s">
        <v>1239</v>
      </c>
      <c r="D59" s="111" t="s">
        <v>1240</v>
      </c>
      <c r="E59" s="111" t="s">
        <v>1241</v>
      </c>
      <c r="F59" s="66"/>
      <c r="G59" s="111" t="s">
        <v>587</v>
      </c>
      <c r="H59" s="111" t="s">
        <v>1278</v>
      </c>
      <c r="I59" s="111" t="s">
        <v>1279</v>
      </c>
      <c r="J59" s="111" t="s">
        <v>1280</v>
      </c>
      <c r="K59" s="111" t="s">
        <v>1281</v>
      </c>
      <c r="M59" s="64"/>
      <c r="N59" s="19"/>
      <c r="O59" s="19"/>
      <c r="P59" s="19"/>
      <c r="Q59" s="19"/>
      <c r="R59" s="64"/>
      <c r="S59" s="64"/>
      <c r="T59" s="19"/>
      <c r="U59" s="19"/>
      <c r="V59" s="19"/>
      <c r="W59" s="19"/>
      <c r="X59" s="188"/>
    </row>
    <row r="60" spans="1:24" x14ac:dyDescent="0.2">
      <c r="A60" s="111" t="s">
        <v>588</v>
      </c>
      <c r="B60" s="183" t="s">
        <v>1242</v>
      </c>
      <c r="C60" s="111" t="s">
        <v>1243</v>
      </c>
      <c r="D60" s="111" t="s">
        <v>1244</v>
      </c>
      <c r="E60" s="111" t="s">
        <v>1245</v>
      </c>
      <c r="G60" s="111" t="s">
        <v>588</v>
      </c>
      <c r="H60" s="111" t="s">
        <v>1282</v>
      </c>
      <c r="I60" s="111" t="s">
        <v>1283</v>
      </c>
      <c r="J60" s="111" t="s">
        <v>1284</v>
      </c>
      <c r="K60" s="111" t="s">
        <v>1285</v>
      </c>
      <c r="M60" s="58"/>
      <c r="N60" s="187"/>
      <c r="O60" s="187"/>
      <c r="P60" s="187"/>
      <c r="Q60" s="187"/>
      <c r="R60" s="64"/>
      <c r="S60" s="58"/>
      <c r="T60" s="187"/>
      <c r="U60" s="187"/>
      <c r="V60" s="187"/>
      <c r="W60" s="187"/>
      <c r="X60" s="184"/>
    </row>
    <row r="61" spans="1:24" x14ac:dyDescent="0.2">
      <c r="A61" s="111" t="s">
        <v>589</v>
      </c>
      <c r="B61" s="183" t="s">
        <v>1242</v>
      </c>
      <c r="C61" s="111" t="s">
        <v>1246</v>
      </c>
      <c r="D61" s="111" t="s">
        <v>1247</v>
      </c>
      <c r="E61" s="111" t="s">
        <v>1248</v>
      </c>
      <c r="G61" s="111" t="s">
        <v>589</v>
      </c>
      <c r="H61" s="111" t="s">
        <v>1286</v>
      </c>
      <c r="I61" s="111" t="s">
        <v>1287</v>
      </c>
      <c r="J61" s="111" t="s">
        <v>1288</v>
      </c>
      <c r="K61" s="111" t="s">
        <v>1289</v>
      </c>
      <c r="M61" s="58"/>
      <c r="N61" s="187"/>
      <c r="O61" s="187"/>
      <c r="P61" s="187"/>
      <c r="Q61" s="187"/>
      <c r="R61" s="64"/>
      <c r="S61" s="58"/>
      <c r="T61" s="187"/>
      <c r="U61" s="187"/>
      <c r="V61" s="187"/>
      <c r="W61" s="187"/>
      <c r="X61" s="184"/>
    </row>
    <row r="62" spans="1:24" x14ac:dyDescent="0.2">
      <c r="A62" s="111" t="s">
        <v>590</v>
      </c>
      <c r="B62" s="111" t="s">
        <v>1249</v>
      </c>
      <c r="C62" s="111" t="s">
        <v>1250</v>
      </c>
      <c r="D62" s="111" t="s">
        <v>1251</v>
      </c>
      <c r="E62" s="111" t="s">
        <v>1252</v>
      </c>
      <c r="G62" s="111" t="s">
        <v>590</v>
      </c>
      <c r="H62" s="111" t="s">
        <v>1290</v>
      </c>
      <c r="I62" s="111" t="s">
        <v>1291</v>
      </c>
      <c r="J62" s="111" t="s">
        <v>1292</v>
      </c>
      <c r="K62" s="111" t="s">
        <v>1293</v>
      </c>
      <c r="M62" s="58"/>
      <c r="N62" s="187"/>
      <c r="O62" s="187"/>
      <c r="P62" s="187"/>
      <c r="Q62" s="187"/>
      <c r="R62" s="49"/>
      <c r="S62" s="58"/>
      <c r="T62" s="187"/>
      <c r="U62" s="187"/>
      <c r="V62" s="187"/>
      <c r="W62" s="187"/>
      <c r="X62" s="184"/>
    </row>
    <row r="63" spans="1:24" x14ac:dyDescent="0.2">
      <c r="B63" s="151"/>
      <c r="M63" s="58"/>
      <c r="N63" s="187"/>
      <c r="O63" s="187"/>
      <c r="P63" s="187"/>
      <c r="Q63" s="187"/>
      <c r="R63" s="179"/>
      <c r="S63" s="58"/>
      <c r="T63" s="187"/>
      <c r="U63" s="187"/>
      <c r="V63" s="187"/>
      <c r="W63" s="187"/>
      <c r="X63" s="184"/>
    </row>
    <row r="64" spans="1:24" x14ac:dyDescent="0.2">
      <c r="A64" s="78" t="s">
        <v>631</v>
      </c>
      <c r="B64" s="151"/>
      <c r="M64" s="58"/>
      <c r="N64" s="187"/>
      <c r="O64" s="187"/>
      <c r="P64" s="187"/>
      <c r="Q64" s="187"/>
      <c r="R64" s="179"/>
      <c r="S64" s="58"/>
      <c r="T64" s="187"/>
      <c r="U64" s="187"/>
      <c r="V64" s="187"/>
      <c r="W64" s="187"/>
      <c r="X64" s="184"/>
    </row>
    <row r="65" spans="1:24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  <c r="M65" s="58"/>
      <c r="N65" s="63"/>
      <c r="O65" s="63"/>
      <c r="P65" s="63"/>
      <c r="Q65" s="63"/>
      <c r="R65" s="64"/>
      <c r="S65" s="58"/>
      <c r="T65" s="63"/>
      <c r="U65" s="63"/>
      <c r="V65" s="63"/>
      <c r="W65" s="63"/>
      <c r="X65" s="184"/>
    </row>
    <row r="66" spans="1:24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  <c r="M66" s="185"/>
      <c r="N66" s="64"/>
      <c r="O66" s="64"/>
      <c r="P66" s="49"/>
      <c r="Q66" s="64"/>
      <c r="R66" s="64"/>
      <c r="S66" s="185"/>
      <c r="T66" s="64"/>
      <c r="U66" s="64"/>
      <c r="V66" s="49"/>
      <c r="W66" s="64"/>
      <c r="X66" s="184"/>
    </row>
    <row r="67" spans="1:24" x14ac:dyDescent="0.2">
      <c r="A67" s="111" t="s">
        <v>592</v>
      </c>
      <c r="B67" s="111" t="s">
        <v>1253</v>
      </c>
      <c r="C67" s="111" t="s">
        <v>1254</v>
      </c>
      <c r="D67" s="111" t="s">
        <v>1255</v>
      </c>
      <c r="E67" s="111" t="s">
        <v>1256</v>
      </c>
      <c r="M67" s="186"/>
      <c r="N67" s="19"/>
      <c r="O67" s="19"/>
      <c r="P67" s="19"/>
      <c r="Q67" s="19"/>
      <c r="R67" s="64"/>
      <c r="S67" s="186"/>
      <c r="T67" s="19"/>
      <c r="U67" s="19"/>
      <c r="V67" s="19"/>
      <c r="W67" s="19"/>
      <c r="X67" s="184"/>
    </row>
    <row r="68" spans="1:24" x14ac:dyDescent="0.2">
      <c r="A68" s="111" t="s">
        <v>587</v>
      </c>
      <c r="B68" s="111" t="s">
        <v>1257</v>
      </c>
      <c r="C68" s="111" t="s">
        <v>1258</v>
      </c>
      <c r="D68" s="111" t="s">
        <v>1259</v>
      </c>
      <c r="E68" s="111" t="s">
        <v>1260</v>
      </c>
      <c r="M68" s="64"/>
      <c r="N68" s="19"/>
      <c r="O68" s="19"/>
      <c r="P68" s="19"/>
      <c r="Q68" s="19"/>
      <c r="R68" s="64"/>
      <c r="S68" s="64"/>
      <c r="T68" s="19"/>
      <c r="U68" s="19"/>
      <c r="V68" s="19"/>
      <c r="W68" s="19"/>
      <c r="X68" s="184"/>
    </row>
    <row r="69" spans="1:24" x14ac:dyDescent="0.2">
      <c r="A69" s="111" t="s">
        <v>588</v>
      </c>
      <c r="B69" s="111" t="s">
        <v>1253</v>
      </c>
      <c r="C69" s="111" t="s">
        <v>1261</v>
      </c>
      <c r="D69" s="111" t="s">
        <v>1262</v>
      </c>
      <c r="E69" s="111" t="s">
        <v>1263</v>
      </c>
      <c r="M69" s="58"/>
      <c r="N69" s="187"/>
      <c r="O69" s="187"/>
      <c r="P69" s="187"/>
      <c r="Q69" s="187"/>
      <c r="R69" s="64"/>
      <c r="S69" s="58"/>
      <c r="T69" s="187"/>
      <c r="U69" s="187"/>
      <c r="V69" s="187"/>
      <c r="W69" s="187"/>
      <c r="X69" s="184"/>
    </row>
    <row r="70" spans="1:24" x14ac:dyDescent="0.2">
      <c r="A70" s="111" t="s">
        <v>589</v>
      </c>
      <c r="B70" s="111" t="s">
        <v>1264</v>
      </c>
      <c r="C70" s="111" t="s">
        <v>1265</v>
      </c>
      <c r="D70" s="111" t="s">
        <v>1259</v>
      </c>
      <c r="E70" s="111" t="s">
        <v>1259</v>
      </c>
      <c r="M70" s="58"/>
      <c r="N70" s="187"/>
      <c r="O70" s="187"/>
      <c r="P70" s="187"/>
      <c r="Q70" s="187"/>
      <c r="R70" s="64"/>
      <c r="S70" s="58"/>
      <c r="T70" s="187"/>
      <c r="U70" s="187"/>
      <c r="V70" s="187"/>
      <c r="W70" s="187"/>
      <c r="X70" s="184"/>
    </row>
    <row r="71" spans="1:24" x14ac:dyDescent="0.2">
      <c r="A71" s="111" t="s">
        <v>590</v>
      </c>
      <c r="B71" s="111" t="s">
        <v>1266</v>
      </c>
      <c r="C71" s="111" t="s">
        <v>1267</v>
      </c>
      <c r="D71" s="111" t="s">
        <v>1268</v>
      </c>
      <c r="E71" s="111" t="s">
        <v>1269</v>
      </c>
      <c r="M71" s="58"/>
      <c r="N71" s="187"/>
      <c r="O71" s="187"/>
      <c r="P71" s="187"/>
      <c r="Q71" s="187"/>
      <c r="R71" s="49"/>
      <c r="S71" s="58"/>
      <c r="T71" s="187"/>
      <c r="U71" s="187"/>
      <c r="V71" s="187"/>
      <c r="W71" s="187"/>
      <c r="X71" s="184"/>
    </row>
    <row r="72" spans="1:24" x14ac:dyDescent="0.2">
      <c r="M72" s="58"/>
      <c r="N72" s="187"/>
      <c r="O72" s="187"/>
      <c r="P72" s="187"/>
      <c r="Q72" s="187"/>
      <c r="R72" s="179"/>
      <c r="S72" s="58"/>
      <c r="T72" s="187"/>
      <c r="U72" s="187"/>
      <c r="V72" s="187"/>
      <c r="W72" s="187"/>
      <c r="X72" s="184"/>
    </row>
    <row r="73" spans="1:24" x14ac:dyDescent="0.2">
      <c r="M73" s="58"/>
      <c r="N73" s="187"/>
      <c r="O73" s="187"/>
      <c r="P73" s="187"/>
      <c r="Q73" s="187"/>
      <c r="R73" s="179"/>
      <c r="S73" s="58"/>
      <c r="T73" s="187"/>
      <c r="U73" s="187"/>
      <c r="V73" s="187"/>
      <c r="W73" s="187"/>
      <c r="X73" s="184"/>
    </row>
    <row r="74" spans="1:24" x14ac:dyDescent="0.2">
      <c r="M74" s="184"/>
      <c r="N74" s="184"/>
      <c r="O74" s="184"/>
      <c r="P74" s="184"/>
      <c r="Q74" s="184"/>
      <c r="R74" s="184"/>
      <c r="S74" s="184"/>
      <c r="T74" s="184"/>
      <c r="U74" s="184"/>
      <c r="V74" s="184"/>
      <c r="W74" s="184"/>
      <c r="X74" s="184"/>
    </row>
    <row r="75" spans="1:24" x14ac:dyDescent="0.2"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</row>
  </sheetData>
  <mergeCells count="6">
    <mergeCell ref="B24:B25"/>
    <mergeCell ref="C24:F24"/>
    <mergeCell ref="G24:G25"/>
    <mergeCell ref="B33:B34"/>
    <mergeCell ref="C33:F33"/>
    <mergeCell ref="G33:G34"/>
  </mergeCells>
  <phoneticPr fontId="11" type="noConversion"/>
  <conditionalFormatting sqref="S55">
    <cfRule type="expression" dxfId="91" priority="1" stopIfTrue="1">
      <formula>$R$39&lt;&gt;20</formula>
    </cfRule>
  </conditionalFormatting>
  <conditionalFormatting sqref="M55">
    <cfRule type="expression" dxfId="90" priority="2" stopIfTrue="1">
      <formula>$M$39&lt;&gt;20</formula>
    </cfRule>
  </conditionalFormatting>
  <pageMargins left="0.75" right="0.75" top="1" bottom="1" header="0.5" footer="0.5"/>
  <pageSetup paperSize="9" orientation="portrait" horizontalDpi="1200" verticalDpi="1200" r:id="rId1"/>
  <headerFooter alignWithMargins="0">
    <oddFooter>&amp;R&amp;1#&amp;"Calibri"&amp;22&amp;KFF8939RESTRICTED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U71"/>
  <sheetViews>
    <sheetView workbookViewId="0"/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1" x14ac:dyDescent="0.2">
      <c r="A1" s="65" t="s">
        <v>1295</v>
      </c>
      <c r="F1" s="69" t="s">
        <v>639</v>
      </c>
      <c r="J1" s="125"/>
    </row>
    <row r="2" spans="1:11" x14ac:dyDescent="0.2">
      <c r="A2" s="126"/>
      <c r="F2" s="72" t="s">
        <v>626</v>
      </c>
      <c r="J2" s="72"/>
      <c r="K2" s="78"/>
    </row>
    <row r="3" spans="1:11" x14ac:dyDescent="0.2">
      <c r="A3" s="127" t="s">
        <v>638</v>
      </c>
      <c r="B3" s="128" t="s">
        <v>641</v>
      </c>
    </row>
    <row r="4" spans="1:11" x14ac:dyDescent="0.2">
      <c r="E4" s="78"/>
      <c r="H4" s="78"/>
    </row>
    <row r="5" spans="1:11" x14ac:dyDescent="0.2">
      <c r="B5" s="78" t="s">
        <v>599</v>
      </c>
      <c r="E5" s="78"/>
      <c r="F5" s="78"/>
      <c r="G5" s="78"/>
      <c r="H5" s="78"/>
    </row>
    <row r="6" spans="1:11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1" x14ac:dyDescent="0.2">
      <c r="B7" s="82" t="s">
        <v>592</v>
      </c>
      <c r="C7" s="83">
        <v>3.3</v>
      </c>
      <c r="E7" s="78"/>
      <c r="F7" s="78"/>
      <c r="G7" s="78"/>
      <c r="H7" s="78"/>
    </row>
    <row r="8" spans="1:11" x14ac:dyDescent="0.2">
      <c r="B8" s="82" t="s">
        <v>587</v>
      </c>
      <c r="C8" s="83">
        <v>6.9</v>
      </c>
      <c r="E8" s="78"/>
      <c r="F8" s="78"/>
      <c r="G8" s="78"/>
      <c r="H8" s="78"/>
    </row>
    <row r="9" spans="1:11" x14ac:dyDescent="0.2">
      <c r="B9" s="82" t="s">
        <v>588</v>
      </c>
      <c r="C9" s="83">
        <v>9.5</v>
      </c>
      <c r="E9" s="78"/>
      <c r="F9" s="78"/>
      <c r="G9" s="78"/>
      <c r="H9" s="78"/>
    </row>
    <row r="10" spans="1:11" x14ac:dyDescent="0.2">
      <c r="B10" s="82" t="s">
        <v>589</v>
      </c>
      <c r="C10" s="83">
        <v>10.199999999999999</v>
      </c>
      <c r="E10" s="78"/>
      <c r="F10" s="78"/>
      <c r="G10" s="78"/>
      <c r="H10" s="78"/>
    </row>
    <row r="11" spans="1:11" x14ac:dyDescent="0.2">
      <c r="B11" s="82" t="s">
        <v>590</v>
      </c>
      <c r="C11" s="83">
        <v>3.9</v>
      </c>
      <c r="E11" s="78"/>
      <c r="F11" s="78"/>
      <c r="G11" s="78"/>
      <c r="H11" s="78"/>
    </row>
    <row r="12" spans="1:11" x14ac:dyDescent="0.2">
      <c r="B12" s="82" t="s">
        <v>593</v>
      </c>
      <c r="C12" s="83">
        <v>2.2000000000000002</v>
      </c>
      <c r="E12" s="78"/>
      <c r="F12" s="78"/>
      <c r="G12" s="78"/>
      <c r="H12" s="78"/>
    </row>
    <row r="13" spans="1:11" x14ac:dyDescent="0.2">
      <c r="B13" s="82" t="s">
        <v>585</v>
      </c>
      <c r="C13" s="83">
        <v>64</v>
      </c>
      <c r="E13" s="78"/>
      <c r="F13" s="78"/>
      <c r="G13" s="78"/>
      <c r="H13" s="78"/>
    </row>
    <row r="14" spans="1:11" x14ac:dyDescent="0.2">
      <c r="B14" s="85" t="s">
        <v>591</v>
      </c>
      <c r="C14" s="86">
        <f>SUM(C7:C13)</f>
        <v>100</v>
      </c>
      <c r="E14" s="78"/>
      <c r="F14" s="78"/>
      <c r="G14" s="78"/>
      <c r="H14" s="78"/>
    </row>
    <row r="15" spans="1:11" x14ac:dyDescent="0.2">
      <c r="B15" s="87"/>
      <c r="C15" s="83"/>
      <c r="E15" s="78"/>
      <c r="F15" s="78"/>
      <c r="G15" s="78"/>
      <c r="H15" s="78"/>
    </row>
    <row r="16" spans="1:11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</row>
    <row r="26" spans="2:17" x14ac:dyDescent="0.2">
      <c r="B26" s="135" t="s">
        <v>592</v>
      </c>
      <c r="C26" s="97">
        <v>20.044719189793504</v>
      </c>
      <c r="D26" s="98">
        <v>34.591608575562276</v>
      </c>
      <c r="E26" s="98">
        <v>26.200184137840328</v>
      </c>
      <c r="F26" s="99">
        <v>19.137182691043009</v>
      </c>
      <c r="G26" s="98">
        <f>SUM(C26:F26)</f>
        <v>99.97369459423912</v>
      </c>
    </row>
    <row r="27" spans="2:17" x14ac:dyDescent="0.2">
      <c r="B27" s="135" t="s">
        <v>587</v>
      </c>
      <c r="C27" s="97">
        <v>40.890990542558484</v>
      </c>
      <c r="D27" s="98">
        <v>41.083872573419612</v>
      </c>
      <c r="E27" s="98">
        <v>6.8504230960676953</v>
      </c>
      <c r="F27" s="99">
        <v>11.162269785963165</v>
      </c>
      <c r="G27" s="98">
        <f>SUM(C27:F27)</f>
        <v>99.987555998008958</v>
      </c>
    </row>
    <row r="28" spans="2:17" x14ac:dyDescent="0.2">
      <c r="B28" s="135" t="s">
        <v>588</v>
      </c>
      <c r="C28" s="97">
        <v>20.557711397888276</v>
      </c>
      <c r="D28" s="98">
        <v>47.464127786300878</v>
      </c>
      <c r="E28" s="98">
        <v>17.669885389405287</v>
      </c>
      <c r="F28" s="99">
        <v>14.303763198267305</v>
      </c>
      <c r="G28" s="98">
        <f>SUM(C28:F28)</f>
        <v>99.995487771861761</v>
      </c>
    </row>
    <row r="29" spans="2:17" x14ac:dyDescent="0.2">
      <c r="B29" s="135" t="s">
        <v>589</v>
      </c>
      <c r="C29" s="97">
        <v>7.4456043264998115</v>
      </c>
      <c r="D29" s="98">
        <v>45.18509202196789</v>
      </c>
      <c r="E29" s="98">
        <v>16.287259464218337</v>
      </c>
      <c r="F29" s="99">
        <v>31.07785184253553</v>
      </c>
      <c r="G29" s="98">
        <f>SUM(C29:F29)</f>
        <v>99.995807655221569</v>
      </c>
    </row>
    <row r="30" spans="2:17" x14ac:dyDescent="0.2">
      <c r="B30" s="137" t="s">
        <v>590</v>
      </c>
      <c r="C30" s="138">
        <v>36.462809917355372</v>
      </c>
      <c r="D30" s="139">
        <v>31.393939393939394</v>
      </c>
      <c r="E30" s="139">
        <v>11.669421487603305</v>
      </c>
      <c r="F30" s="140">
        <v>20.462809917355372</v>
      </c>
      <c r="G30" s="139">
        <f>SUM(C30:F30)</f>
        <v>99.988980716253437</v>
      </c>
    </row>
    <row r="32" spans="2:17" x14ac:dyDescent="0.2">
      <c r="B32" s="78" t="s">
        <v>600</v>
      </c>
      <c r="Q32" s="88"/>
    </row>
    <row r="33" spans="1:21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Q33" s="89"/>
    </row>
    <row r="34" spans="1:21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</row>
    <row r="35" spans="1:21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8">
        <f>C13</f>
        <v>64</v>
      </c>
    </row>
    <row r="36" spans="1:21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5">
        <f>C12</f>
        <v>2.2000000000000002</v>
      </c>
    </row>
    <row r="37" spans="1:21" x14ac:dyDescent="0.2">
      <c r="B37" s="93" t="s">
        <v>592</v>
      </c>
      <c r="C37" s="97">
        <f>$C$7*C26%</f>
        <v>0.66147573326318554</v>
      </c>
      <c r="D37" s="98">
        <f>$C$7*D26%</f>
        <v>1.141523082993555</v>
      </c>
      <c r="E37" s="98">
        <f>$C$7*E26%</f>
        <v>0.86460607654873078</v>
      </c>
      <c r="F37" s="99">
        <f>$C$7*F26%</f>
        <v>0.63152702880441924</v>
      </c>
      <c r="G37" s="98">
        <f>SUM(C37:F37)</f>
        <v>3.2991319216098907</v>
      </c>
    </row>
    <row r="38" spans="1:21" x14ac:dyDescent="0.2">
      <c r="B38" s="93" t="s">
        <v>587</v>
      </c>
      <c r="C38" s="97">
        <f>$C$8*C27%</f>
        <v>2.8214783474365359</v>
      </c>
      <c r="D38" s="98">
        <f>$C$8*D27%</f>
        <v>2.8347872075659533</v>
      </c>
      <c r="E38" s="98">
        <f>$C$8*E27%</f>
        <v>0.472679193628671</v>
      </c>
      <c r="F38" s="99">
        <f>$C$8*F27%</f>
        <v>0.77019661523145844</v>
      </c>
      <c r="G38" s="98">
        <f>SUM(C38:F38)</f>
        <v>6.8991413638626184</v>
      </c>
    </row>
    <row r="39" spans="1:21" x14ac:dyDescent="0.2">
      <c r="B39" s="93" t="s">
        <v>588</v>
      </c>
      <c r="C39" s="97">
        <f>$C$9*C28%</f>
        <v>1.9529825827993863</v>
      </c>
      <c r="D39" s="98">
        <f>$C$9*D28%</f>
        <v>4.5090921396985832</v>
      </c>
      <c r="E39" s="98">
        <f>$C$9*E28%</f>
        <v>1.6786391119935022</v>
      </c>
      <c r="F39" s="99">
        <f>$C$9*F28%</f>
        <v>1.3588575038353941</v>
      </c>
      <c r="G39" s="98">
        <f>SUM(C39:F39)</f>
        <v>9.4995713383268647</v>
      </c>
      <c r="U39" s="101"/>
    </row>
    <row r="40" spans="1:21" x14ac:dyDescent="0.2">
      <c r="B40" s="93" t="s">
        <v>589</v>
      </c>
      <c r="C40" s="97">
        <f>$C$10*C29%</f>
        <v>0.75945164130298082</v>
      </c>
      <c r="D40" s="98">
        <f>$C$10*D29%</f>
        <v>4.6088793862407238</v>
      </c>
      <c r="E40" s="98">
        <f>$C$10*E29%</f>
        <v>1.6613004653502703</v>
      </c>
      <c r="F40" s="99">
        <f>$C$10*F29%</f>
        <v>3.1699408879386239</v>
      </c>
      <c r="G40" s="98">
        <f>SUM(C40:F40)</f>
        <v>10.199572380832599</v>
      </c>
      <c r="U40" s="101"/>
    </row>
    <row r="41" spans="1:21" x14ac:dyDescent="0.2">
      <c r="B41" s="93" t="s">
        <v>590</v>
      </c>
      <c r="C41" s="97">
        <f>$C$11*C30%</f>
        <v>1.4220495867768594</v>
      </c>
      <c r="D41" s="98">
        <f>$C$11*D30%</f>
        <v>1.2243636363636363</v>
      </c>
      <c r="E41" s="98">
        <f>$C$11*E30%</f>
        <v>0.45510743801652892</v>
      </c>
      <c r="F41" s="99">
        <f>$C$11*F30%</f>
        <v>0.79804958677685955</v>
      </c>
      <c r="G41" s="98">
        <f>SUM(C41:F41)</f>
        <v>3.8995702479338838</v>
      </c>
      <c r="U41" s="101"/>
    </row>
    <row r="42" spans="1:21" x14ac:dyDescent="0.2">
      <c r="B42" s="102" t="s">
        <v>591</v>
      </c>
      <c r="C42" s="103">
        <f>SUM(C35:C41)</f>
        <v>7.6174378915789482</v>
      </c>
      <c r="D42" s="104">
        <f>SUM(D35:D41)</f>
        <v>14.31864545286245</v>
      </c>
      <c r="E42" s="104">
        <f>SUM(E35:E41)</f>
        <v>5.1323322855377027</v>
      </c>
      <c r="F42" s="105">
        <f>SUM(F35:F41)</f>
        <v>6.7285716225867551</v>
      </c>
      <c r="G42" s="104">
        <f>SUM(G35:G41)</f>
        <v>99.99698725256583</v>
      </c>
      <c r="U42" s="101"/>
    </row>
    <row r="43" spans="1:21" x14ac:dyDescent="0.2">
      <c r="U43" s="101"/>
    </row>
    <row r="44" spans="1:21" x14ac:dyDescent="0.2">
      <c r="I44" s="106"/>
      <c r="J44" s="101"/>
    </row>
    <row r="45" spans="1:21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1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</row>
    <row r="47" spans="1:21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</row>
    <row r="48" spans="1:21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</row>
    <row r="49" spans="1:11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</row>
    <row r="50" spans="1:11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</row>
    <row r="51" spans="1:11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733</v>
      </c>
      <c r="I51" s="111" t="s">
        <v>734</v>
      </c>
      <c r="J51" s="111" t="s">
        <v>735</v>
      </c>
      <c r="K51" s="111" t="s">
        <v>736</v>
      </c>
    </row>
    <row r="52" spans="1:11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741</v>
      </c>
      <c r="J52" s="111" t="s">
        <v>742</v>
      </c>
      <c r="K52" s="111" t="s">
        <v>743</v>
      </c>
    </row>
    <row r="53" spans="1:11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</row>
    <row r="54" spans="1:11" x14ac:dyDescent="0.2">
      <c r="B54" s="109"/>
      <c r="C54" s="109"/>
      <c r="D54" s="109"/>
      <c r="E54" s="109"/>
      <c r="F54" s="109"/>
    </row>
    <row r="55" spans="1:11" x14ac:dyDescent="0.2">
      <c r="A55" s="78" t="s">
        <v>627</v>
      </c>
      <c r="G55" s="78" t="s">
        <v>632</v>
      </c>
    </row>
    <row r="56" spans="1:11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</row>
    <row r="57" spans="1:11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</row>
    <row r="58" spans="1:11" x14ac:dyDescent="0.2">
      <c r="A58" s="111" t="s">
        <v>592</v>
      </c>
      <c r="B58" s="182" t="s">
        <v>720</v>
      </c>
      <c r="C58" s="111" t="s">
        <v>721</v>
      </c>
      <c r="D58" s="111" t="s">
        <v>722</v>
      </c>
      <c r="E58" s="111" t="s">
        <v>723</v>
      </c>
      <c r="F58" s="78"/>
      <c r="G58" s="111" t="s">
        <v>592</v>
      </c>
      <c r="H58" s="111" t="s">
        <v>752</v>
      </c>
      <c r="I58" s="111" t="s">
        <v>753</v>
      </c>
      <c r="J58" s="111" t="s">
        <v>754</v>
      </c>
      <c r="K58" s="111" t="s">
        <v>755</v>
      </c>
    </row>
    <row r="59" spans="1:11" s="78" customFormat="1" x14ac:dyDescent="0.2">
      <c r="A59" s="111" t="s">
        <v>587</v>
      </c>
      <c r="B59" s="182" t="s">
        <v>725</v>
      </c>
      <c r="C59" s="111" t="s">
        <v>726</v>
      </c>
      <c r="D59" s="111" t="s">
        <v>727</v>
      </c>
      <c r="E59" s="111" t="s">
        <v>728</v>
      </c>
      <c r="F59" s="66"/>
      <c r="G59" s="111" t="s">
        <v>587</v>
      </c>
      <c r="H59" s="111" t="s">
        <v>760</v>
      </c>
      <c r="I59" s="111" t="s">
        <v>761</v>
      </c>
      <c r="J59" s="111" t="s">
        <v>762</v>
      </c>
      <c r="K59" s="111" t="s">
        <v>763</v>
      </c>
    </row>
    <row r="60" spans="1:11" x14ac:dyDescent="0.2">
      <c r="A60" s="111" t="s">
        <v>588</v>
      </c>
      <c r="B60" s="183" t="s">
        <v>729</v>
      </c>
      <c r="C60" s="111" t="s">
        <v>730</v>
      </c>
      <c r="D60" s="111" t="s">
        <v>731</v>
      </c>
      <c r="E60" s="111" t="s">
        <v>732</v>
      </c>
      <c r="G60" s="111" t="s">
        <v>588</v>
      </c>
      <c r="H60" s="111" t="s">
        <v>768</v>
      </c>
      <c r="I60" s="111" t="s">
        <v>769</v>
      </c>
      <c r="J60" s="111" t="s">
        <v>770</v>
      </c>
      <c r="K60" s="111" t="s">
        <v>771</v>
      </c>
    </row>
    <row r="61" spans="1:11" x14ac:dyDescent="0.2">
      <c r="A61" s="111" t="s">
        <v>589</v>
      </c>
      <c r="B61" s="183" t="s">
        <v>737</v>
      </c>
      <c r="C61" s="111" t="s">
        <v>738</v>
      </c>
      <c r="D61" s="111" t="s">
        <v>739</v>
      </c>
      <c r="E61" s="111" t="s">
        <v>740</v>
      </c>
      <c r="G61" s="111" t="s">
        <v>589</v>
      </c>
      <c r="H61" s="111" t="s">
        <v>776</v>
      </c>
      <c r="I61" s="111" t="s">
        <v>777</v>
      </c>
      <c r="J61" s="111" t="s">
        <v>778</v>
      </c>
      <c r="K61" s="111" t="s">
        <v>779</v>
      </c>
    </row>
    <row r="62" spans="1:11" x14ac:dyDescent="0.2">
      <c r="A62" s="111" t="s">
        <v>590</v>
      </c>
      <c r="B62" s="111" t="s">
        <v>744</v>
      </c>
      <c r="C62" s="111" t="s">
        <v>745</v>
      </c>
      <c r="D62" s="111" t="s">
        <v>746</v>
      </c>
      <c r="E62" s="111" t="s">
        <v>747</v>
      </c>
      <c r="G62" s="111" t="s">
        <v>590</v>
      </c>
      <c r="H62" s="111" t="s">
        <v>784</v>
      </c>
      <c r="I62" s="111" t="s">
        <v>785</v>
      </c>
      <c r="J62" s="111" t="s">
        <v>786</v>
      </c>
      <c r="K62" s="111" t="s">
        <v>787</v>
      </c>
    </row>
    <row r="63" spans="1:11" x14ac:dyDescent="0.2">
      <c r="B63" s="151"/>
    </row>
    <row r="64" spans="1:11" x14ac:dyDescent="0.2">
      <c r="A64" s="78" t="s">
        <v>631</v>
      </c>
      <c r="B64" s="151"/>
    </row>
    <row r="65" spans="1:5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</row>
    <row r="66" spans="1:5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</row>
    <row r="67" spans="1:5" x14ac:dyDescent="0.2">
      <c r="A67" s="111" t="s">
        <v>592</v>
      </c>
      <c r="B67" s="111" t="s">
        <v>748</v>
      </c>
      <c r="C67" s="111" t="s">
        <v>749</v>
      </c>
      <c r="D67" s="111" t="s">
        <v>750</v>
      </c>
      <c r="E67" s="111" t="s">
        <v>751</v>
      </c>
    </row>
    <row r="68" spans="1:5" x14ac:dyDescent="0.2">
      <c r="A68" s="111" t="s">
        <v>587</v>
      </c>
      <c r="B68" s="111" t="s">
        <v>756</v>
      </c>
      <c r="C68" s="111" t="s">
        <v>757</v>
      </c>
      <c r="D68" s="111" t="s">
        <v>758</v>
      </c>
      <c r="E68" s="111" t="s">
        <v>759</v>
      </c>
    </row>
    <row r="69" spans="1:5" x14ac:dyDescent="0.2">
      <c r="A69" s="111" t="s">
        <v>588</v>
      </c>
      <c r="B69" s="111" t="s">
        <v>764</v>
      </c>
      <c r="C69" s="111" t="s">
        <v>765</v>
      </c>
      <c r="D69" s="111" t="s">
        <v>766</v>
      </c>
      <c r="E69" s="111" t="s">
        <v>767</v>
      </c>
    </row>
    <row r="70" spans="1:5" x14ac:dyDescent="0.2">
      <c r="A70" s="111" t="s">
        <v>589</v>
      </c>
      <c r="B70" s="111" t="s">
        <v>772</v>
      </c>
      <c r="C70" s="111" t="s">
        <v>773</v>
      </c>
      <c r="D70" s="111" t="s">
        <v>774</v>
      </c>
      <c r="E70" s="111" t="s">
        <v>775</v>
      </c>
    </row>
    <row r="71" spans="1:5" x14ac:dyDescent="0.2">
      <c r="A71" s="111" t="s">
        <v>590</v>
      </c>
      <c r="B71" s="111" t="s">
        <v>780</v>
      </c>
      <c r="C71" s="111" t="s">
        <v>781</v>
      </c>
      <c r="D71" s="111" t="s">
        <v>782</v>
      </c>
      <c r="E71" s="111" t="s">
        <v>783</v>
      </c>
    </row>
  </sheetData>
  <mergeCells count="6">
    <mergeCell ref="B24:B25"/>
    <mergeCell ref="C24:F24"/>
    <mergeCell ref="G24:G25"/>
    <mergeCell ref="B33:B34"/>
    <mergeCell ref="C33:F33"/>
    <mergeCell ref="G33:G34"/>
  </mergeCells>
  <phoneticPr fontId="11" type="noConversion"/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X75"/>
  <sheetViews>
    <sheetView workbookViewId="0">
      <selection activeCell="C37" sqref="C37:F41"/>
    </sheetView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0" x14ac:dyDescent="0.2">
      <c r="A1" s="65" t="s">
        <v>1358</v>
      </c>
      <c r="C1" s="184"/>
      <c r="D1" s="184"/>
      <c r="F1" s="69" t="s">
        <v>639</v>
      </c>
      <c r="J1" s="125"/>
    </row>
    <row r="2" spans="1:10" x14ac:dyDescent="0.2">
      <c r="A2" s="126"/>
      <c r="F2" s="72" t="s">
        <v>626</v>
      </c>
      <c r="J2" s="72"/>
    </row>
    <row r="3" spans="1:10" s="77" customFormat="1" x14ac:dyDescent="0.2">
      <c r="A3" s="152" t="s">
        <v>638</v>
      </c>
      <c r="B3" s="153" t="s">
        <v>1348</v>
      </c>
    </row>
    <row r="4" spans="1:10" x14ac:dyDescent="0.2">
      <c r="B4" s="128" t="s">
        <v>643</v>
      </c>
      <c r="E4" s="78"/>
      <c r="G4" s="78"/>
      <c r="H4" s="78"/>
    </row>
    <row r="5" spans="1:10" x14ac:dyDescent="0.2">
      <c r="B5" s="78" t="s">
        <v>599</v>
      </c>
      <c r="E5" s="78"/>
      <c r="F5" s="78"/>
      <c r="G5" s="78"/>
      <c r="H5" s="78"/>
    </row>
    <row r="6" spans="1:10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0" x14ac:dyDescent="0.2">
      <c r="B7" s="82" t="s">
        <v>592</v>
      </c>
      <c r="C7" s="154">
        <v>5.9</v>
      </c>
      <c r="E7" s="78"/>
      <c r="F7" s="78"/>
      <c r="G7" s="78"/>
      <c r="H7" s="78"/>
    </row>
    <row r="8" spans="1:10" x14ac:dyDescent="0.2">
      <c r="B8" s="82" t="s">
        <v>587</v>
      </c>
      <c r="C8" s="154">
        <v>9.8000000000000007</v>
      </c>
      <c r="E8" s="78"/>
      <c r="F8" s="78"/>
      <c r="G8" s="78"/>
      <c r="H8" s="78"/>
    </row>
    <row r="9" spans="1:10" x14ac:dyDescent="0.2">
      <c r="B9" s="82" t="s">
        <v>588</v>
      </c>
      <c r="C9" s="154">
        <v>15.7</v>
      </c>
      <c r="E9" s="78"/>
      <c r="F9" s="78"/>
      <c r="G9" s="78"/>
      <c r="H9" s="78"/>
    </row>
    <row r="10" spans="1:10" x14ac:dyDescent="0.2">
      <c r="B10" s="82" t="s">
        <v>589</v>
      </c>
      <c r="C10" s="154">
        <v>13.6</v>
      </c>
      <c r="E10" s="78"/>
      <c r="F10" s="78"/>
      <c r="G10" s="78"/>
      <c r="H10" s="78"/>
    </row>
    <row r="11" spans="1:10" x14ac:dyDescent="0.2">
      <c r="B11" s="82" t="s">
        <v>590</v>
      </c>
      <c r="C11" s="154">
        <v>2.7</v>
      </c>
      <c r="E11" s="78"/>
      <c r="F11" s="78"/>
      <c r="G11" s="78"/>
      <c r="H11" s="78"/>
    </row>
    <row r="12" spans="1:10" x14ac:dyDescent="0.2">
      <c r="B12" s="82" t="s">
        <v>593</v>
      </c>
      <c r="C12" s="154">
        <v>1.8</v>
      </c>
      <c r="E12" s="78"/>
      <c r="F12" s="78"/>
      <c r="G12" s="78"/>
      <c r="H12" s="78"/>
    </row>
    <row r="13" spans="1:10" x14ac:dyDescent="0.2">
      <c r="B13" s="82" t="s">
        <v>585</v>
      </c>
      <c r="C13" s="154">
        <v>50.5</v>
      </c>
      <c r="E13" s="78"/>
      <c r="F13" s="78"/>
      <c r="G13" s="78"/>
      <c r="H13" s="78"/>
    </row>
    <row r="14" spans="1:10" x14ac:dyDescent="0.2">
      <c r="B14" s="85" t="s">
        <v>591</v>
      </c>
      <c r="C14" s="86">
        <f>SUM(C7:C13)</f>
        <v>100</v>
      </c>
      <c r="E14" s="78"/>
      <c r="F14" s="78"/>
      <c r="G14" s="78"/>
      <c r="H14" s="78"/>
    </row>
    <row r="15" spans="1:10" x14ac:dyDescent="0.2">
      <c r="B15" s="87"/>
      <c r="C15" s="83"/>
      <c r="E15" s="78"/>
      <c r="F15" s="78"/>
      <c r="G15" s="78"/>
      <c r="H15" s="78"/>
    </row>
    <row r="16" spans="1:10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</row>
    <row r="26" spans="2:17" x14ac:dyDescent="0.2">
      <c r="B26" s="135" t="s">
        <v>592</v>
      </c>
      <c r="C26" s="155">
        <f>C37/$C$7%</f>
        <v>27.118644067796609</v>
      </c>
      <c r="D26" s="156">
        <f>D37/$C$7%</f>
        <v>49.152542372881349</v>
      </c>
      <c r="E26" s="156">
        <f>E37/$C$7%</f>
        <v>18.64406779661017</v>
      </c>
      <c r="F26" s="157">
        <f>F37/$C$7%</f>
        <v>5.0847457627118642</v>
      </c>
      <c r="G26" s="98">
        <f>SUM(C26:F26)</f>
        <v>99.999999999999986</v>
      </c>
    </row>
    <row r="27" spans="2:17" x14ac:dyDescent="0.2">
      <c r="B27" s="135" t="s">
        <v>587</v>
      </c>
      <c r="C27" s="155">
        <f>C38/$C$8%</f>
        <v>33.673469387755098</v>
      </c>
      <c r="D27" s="156">
        <f>D38/$C$8%</f>
        <v>46.938775510204074</v>
      </c>
      <c r="E27" s="156">
        <f>E38/$C$8%</f>
        <v>12.244897959183673</v>
      </c>
      <c r="F27" s="157">
        <f>F38/$C$8%</f>
        <v>7.1428571428571423</v>
      </c>
      <c r="G27" s="98">
        <f>SUM(C27:F27)</f>
        <v>99.999999999999986</v>
      </c>
    </row>
    <row r="28" spans="2:17" x14ac:dyDescent="0.2">
      <c r="B28" s="135" t="s">
        <v>588</v>
      </c>
      <c r="C28" s="155">
        <f>C39/$C$9%</f>
        <v>14.64968152866242</v>
      </c>
      <c r="D28" s="156">
        <f>D39/$C$9%</f>
        <v>55.414012738853501</v>
      </c>
      <c r="E28" s="156">
        <f>E39/$C$9%</f>
        <v>21.656050955414013</v>
      </c>
      <c r="F28" s="157">
        <f>F39/$C$9%</f>
        <v>8.2802547770700645</v>
      </c>
      <c r="G28" s="98">
        <f>SUM(C28:F28)</f>
        <v>100.00000000000001</v>
      </c>
    </row>
    <row r="29" spans="2:17" x14ac:dyDescent="0.2">
      <c r="B29" s="135" t="s">
        <v>589</v>
      </c>
      <c r="C29" s="155">
        <f>C40/$C$10%</f>
        <v>3.6764705882352939</v>
      </c>
      <c r="D29" s="156">
        <f>D40/$C$10%</f>
        <v>57.35294117647058</v>
      </c>
      <c r="E29" s="156">
        <f>E40/$C$10%</f>
        <v>27.941176470588232</v>
      </c>
      <c r="F29" s="157">
        <f>F40/$C$10%</f>
        <v>11.029411764705882</v>
      </c>
      <c r="G29" s="98">
        <f>SUM(C29:F29)</f>
        <v>100</v>
      </c>
    </row>
    <row r="30" spans="2:17" x14ac:dyDescent="0.2">
      <c r="B30" s="137" t="s">
        <v>590</v>
      </c>
      <c r="C30" s="158">
        <f>C41/$C$11%</f>
        <v>25.92592592592592</v>
      </c>
      <c r="D30" s="159">
        <f>D41/$C$11%</f>
        <v>37.037037037037031</v>
      </c>
      <c r="E30" s="159">
        <f>E41/$C$11%</f>
        <v>25.92592592592592</v>
      </c>
      <c r="F30" s="160">
        <f>F41/$C$11%</f>
        <v>11.111111111111109</v>
      </c>
      <c r="G30" s="139">
        <f>SUM(C30:F30)</f>
        <v>99.999999999999986</v>
      </c>
    </row>
    <row r="32" spans="2:17" x14ac:dyDescent="0.2">
      <c r="B32" s="78" t="s">
        <v>600</v>
      </c>
      <c r="Q32" s="88"/>
    </row>
    <row r="33" spans="1:24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Q33" s="89"/>
    </row>
    <row r="34" spans="1:24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</row>
    <row r="35" spans="1:24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5">
        <f>C13</f>
        <v>50.5</v>
      </c>
    </row>
    <row r="36" spans="1:24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5">
        <f>C12</f>
        <v>1.8</v>
      </c>
    </row>
    <row r="37" spans="1:24" x14ac:dyDescent="0.2">
      <c r="B37" s="93" t="s">
        <v>592</v>
      </c>
      <c r="C37" s="97">
        <v>1.6</v>
      </c>
      <c r="D37" s="98">
        <v>2.9</v>
      </c>
      <c r="E37" s="98">
        <v>1.1000000000000001</v>
      </c>
      <c r="F37" s="99">
        <v>0.3</v>
      </c>
      <c r="G37" s="98">
        <f>SUM(C37:F37)</f>
        <v>5.8999999999999995</v>
      </c>
    </row>
    <row r="38" spans="1:24" x14ac:dyDescent="0.2">
      <c r="B38" s="93" t="s">
        <v>587</v>
      </c>
      <c r="C38" s="97">
        <v>3.3</v>
      </c>
      <c r="D38" s="98">
        <v>4.5999999999999996</v>
      </c>
      <c r="E38" s="98">
        <v>1.2</v>
      </c>
      <c r="F38" s="99">
        <v>0.7</v>
      </c>
      <c r="G38" s="98">
        <f>SUM(C38:F38)</f>
        <v>9.7999999999999989</v>
      </c>
    </row>
    <row r="39" spans="1:24" x14ac:dyDescent="0.2">
      <c r="B39" s="93" t="s">
        <v>588</v>
      </c>
      <c r="C39" s="97">
        <v>2.2999999999999998</v>
      </c>
      <c r="D39" s="98">
        <v>8.6999999999999993</v>
      </c>
      <c r="E39" s="98">
        <v>3.4</v>
      </c>
      <c r="F39" s="99">
        <v>1.3</v>
      </c>
      <c r="G39" s="98">
        <f>SUM(C39:F39)</f>
        <v>15.700000000000001</v>
      </c>
      <c r="U39" s="101"/>
    </row>
    <row r="40" spans="1:24" x14ac:dyDescent="0.2">
      <c r="B40" s="93" t="s">
        <v>589</v>
      </c>
      <c r="C40" s="97">
        <v>0.5</v>
      </c>
      <c r="D40" s="98">
        <v>7.8</v>
      </c>
      <c r="E40" s="98">
        <v>3.8</v>
      </c>
      <c r="F40" s="99">
        <v>1.5</v>
      </c>
      <c r="G40" s="98">
        <f>SUM(C40:F40)</f>
        <v>13.600000000000001</v>
      </c>
      <c r="U40" s="101"/>
    </row>
    <row r="41" spans="1:24" x14ac:dyDescent="0.2">
      <c r="B41" s="93" t="s">
        <v>590</v>
      </c>
      <c r="C41" s="97">
        <v>0.7</v>
      </c>
      <c r="D41" s="98">
        <v>1</v>
      </c>
      <c r="E41" s="98">
        <v>0.7</v>
      </c>
      <c r="F41" s="99">
        <v>0.3</v>
      </c>
      <c r="G41" s="98">
        <f>SUM(C41:F41)</f>
        <v>2.6999999999999997</v>
      </c>
      <c r="U41" s="101"/>
    </row>
    <row r="42" spans="1:24" x14ac:dyDescent="0.2">
      <c r="B42" s="102" t="s">
        <v>591</v>
      </c>
      <c r="C42" s="103">
        <f>SUM(C35:C41)</f>
        <v>8.4</v>
      </c>
      <c r="D42" s="104">
        <f>SUM(D35:D41)</f>
        <v>25</v>
      </c>
      <c r="E42" s="104">
        <f>SUM(E35:E41)</f>
        <v>10.199999999999999</v>
      </c>
      <c r="F42" s="105">
        <f>SUM(F35:F41)</f>
        <v>4.0999999999999996</v>
      </c>
      <c r="G42" s="104">
        <f>SUM(G35:G41)</f>
        <v>100.00000000000001</v>
      </c>
      <c r="U42" s="101"/>
    </row>
    <row r="43" spans="1:24" x14ac:dyDescent="0.2">
      <c r="U43" s="101"/>
    </row>
    <row r="44" spans="1:24" x14ac:dyDescent="0.2">
      <c r="I44" s="106"/>
      <c r="J44" s="101"/>
    </row>
    <row r="45" spans="1:24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4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</row>
    <row r="47" spans="1:24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  <c r="M47" s="185"/>
      <c r="N47" s="64"/>
      <c r="O47" s="64"/>
      <c r="P47" s="49"/>
      <c r="Q47" s="64"/>
      <c r="R47" s="64"/>
      <c r="S47" s="185"/>
      <c r="T47" s="64"/>
      <c r="U47" s="64"/>
      <c r="V47" s="49"/>
      <c r="W47" s="64"/>
      <c r="X47" s="184"/>
    </row>
    <row r="48" spans="1:24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  <c r="L48" s="112"/>
      <c r="M48" s="186"/>
      <c r="N48" s="19"/>
      <c r="O48" s="19"/>
      <c r="P48" s="19"/>
      <c r="Q48" s="19"/>
      <c r="R48" s="64"/>
      <c r="S48" s="186"/>
      <c r="T48" s="19"/>
      <c r="U48" s="19"/>
      <c r="V48" s="19"/>
      <c r="W48" s="19"/>
      <c r="X48" s="184"/>
    </row>
    <row r="49" spans="1:24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  <c r="L49" s="112"/>
      <c r="M49" s="64"/>
      <c r="N49" s="19"/>
      <c r="O49" s="19"/>
      <c r="P49" s="19"/>
      <c r="Q49" s="19"/>
      <c r="R49" s="64"/>
      <c r="S49" s="64"/>
      <c r="T49" s="19"/>
      <c r="U49" s="19"/>
      <c r="V49" s="19"/>
      <c r="W49" s="19"/>
      <c r="X49" s="184"/>
    </row>
    <row r="50" spans="1:24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  <c r="L50" s="112"/>
      <c r="M50" s="58"/>
      <c r="N50" s="187"/>
      <c r="O50" s="187"/>
      <c r="P50" s="187"/>
      <c r="Q50" s="187"/>
      <c r="R50" s="64"/>
      <c r="S50" s="58"/>
      <c r="T50" s="187"/>
      <c r="U50" s="187"/>
      <c r="V50" s="187"/>
      <c r="W50" s="187"/>
      <c r="X50" s="184"/>
    </row>
    <row r="51" spans="1:24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724</v>
      </c>
      <c r="I51" s="111" t="s">
        <v>1270</v>
      </c>
      <c r="J51" s="111" t="s">
        <v>1271</v>
      </c>
      <c r="K51" s="111" t="s">
        <v>1272</v>
      </c>
      <c r="L51" s="112"/>
      <c r="M51" s="58"/>
      <c r="N51" s="187"/>
      <c r="O51" s="187"/>
      <c r="P51" s="187"/>
      <c r="Q51" s="187"/>
      <c r="R51" s="64"/>
      <c r="S51" s="58"/>
      <c r="T51" s="187"/>
      <c r="U51" s="187"/>
      <c r="V51" s="187"/>
      <c r="W51" s="187"/>
      <c r="X51" s="184"/>
    </row>
    <row r="52" spans="1:24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1026</v>
      </c>
      <c r="J52" s="111" t="s">
        <v>1273</v>
      </c>
      <c r="K52" s="111" t="s">
        <v>1216</v>
      </c>
      <c r="L52" s="116"/>
      <c r="M52" s="58"/>
      <c r="N52" s="187"/>
      <c r="O52" s="187"/>
      <c r="P52" s="187"/>
      <c r="Q52" s="187"/>
      <c r="R52" s="49"/>
      <c r="S52" s="58"/>
      <c r="T52" s="187"/>
      <c r="U52" s="187"/>
      <c r="V52" s="187"/>
      <c r="W52" s="187"/>
      <c r="X52" s="184"/>
    </row>
    <row r="53" spans="1:24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  <c r="M53" s="58"/>
      <c r="N53" s="187"/>
      <c r="O53" s="187"/>
      <c r="P53" s="187"/>
      <c r="Q53" s="187"/>
      <c r="R53" s="179"/>
      <c r="S53" s="58"/>
      <c r="T53" s="187"/>
      <c r="U53" s="187"/>
      <c r="V53" s="187"/>
      <c r="W53" s="187"/>
      <c r="X53" s="184"/>
    </row>
    <row r="54" spans="1:24" x14ac:dyDescent="0.2">
      <c r="B54" s="109"/>
      <c r="C54" s="109"/>
      <c r="D54" s="109"/>
      <c r="E54" s="109"/>
      <c r="F54" s="109"/>
      <c r="M54" s="58"/>
      <c r="N54" s="187"/>
      <c r="O54" s="187"/>
      <c r="P54" s="187"/>
      <c r="Q54" s="187"/>
      <c r="R54" s="179"/>
      <c r="S54" s="58"/>
      <c r="T54" s="187"/>
      <c r="U54" s="187"/>
      <c r="V54" s="187"/>
      <c r="W54" s="187"/>
      <c r="X54" s="184"/>
    </row>
    <row r="55" spans="1:24" x14ac:dyDescent="0.2">
      <c r="A55" s="78" t="s">
        <v>627</v>
      </c>
      <c r="G55" s="78" t="s">
        <v>632</v>
      </c>
      <c r="M55" s="49"/>
      <c r="N55" s="64"/>
      <c r="O55" s="64"/>
      <c r="P55" s="64"/>
      <c r="Q55" s="64"/>
      <c r="R55" s="64"/>
      <c r="S55" s="49"/>
      <c r="T55" s="64"/>
      <c r="U55" s="64"/>
      <c r="V55" s="64"/>
      <c r="W55" s="64"/>
      <c r="X55" s="184"/>
    </row>
    <row r="56" spans="1:24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184"/>
    </row>
    <row r="57" spans="1:24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  <c r="M57" s="185"/>
      <c r="N57" s="64"/>
      <c r="O57" s="64"/>
      <c r="P57" s="49"/>
      <c r="Q57" s="64"/>
      <c r="R57" s="64"/>
      <c r="S57" s="185"/>
      <c r="T57" s="64"/>
      <c r="U57" s="64"/>
      <c r="V57" s="49"/>
      <c r="W57" s="64"/>
      <c r="X57" s="184"/>
    </row>
    <row r="58" spans="1:24" x14ac:dyDescent="0.2">
      <c r="A58" s="111" t="s">
        <v>592</v>
      </c>
      <c r="B58" s="182" t="s">
        <v>1234</v>
      </c>
      <c r="C58" s="111" t="s">
        <v>1235</v>
      </c>
      <c r="D58" s="111" t="s">
        <v>1236</v>
      </c>
      <c r="E58" s="111" t="s">
        <v>1237</v>
      </c>
      <c r="F58" s="78"/>
      <c r="G58" s="111" t="s">
        <v>592</v>
      </c>
      <c r="H58" s="111" t="s">
        <v>1274</v>
      </c>
      <c r="I58" s="111" t="s">
        <v>1275</v>
      </c>
      <c r="J58" s="111" t="s">
        <v>1276</v>
      </c>
      <c r="K58" s="111" t="s">
        <v>1277</v>
      </c>
      <c r="M58" s="186"/>
      <c r="N58" s="19"/>
      <c r="O58" s="19"/>
      <c r="P58" s="19"/>
      <c r="Q58" s="19"/>
      <c r="R58" s="64"/>
      <c r="S58" s="186"/>
      <c r="T58" s="19"/>
      <c r="U58" s="19"/>
      <c r="V58" s="19"/>
      <c r="W58" s="19"/>
      <c r="X58" s="184"/>
    </row>
    <row r="59" spans="1:24" s="78" customFormat="1" x14ac:dyDescent="0.2">
      <c r="A59" s="111" t="s">
        <v>587</v>
      </c>
      <c r="B59" s="182" t="s">
        <v>1238</v>
      </c>
      <c r="C59" s="111" t="s">
        <v>1239</v>
      </c>
      <c r="D59" s="111" t="s">
        <v>1240</v>
      </c>
      <c r="E59" s="111" t="s">
        <v>1241</v>
      </c>
      <c r="F59" s="66"/>
      <c r="G59" s="111" t="s">
        <v>587</v>
      </c>
      <c r="H59" s="111" t="s">
        <v>1278</v>
      </c>
      <c r="I59" s="111" t="s">
        <v>1279</v>
      </c>
      <c r="J59" s="111" t="s">
        <v>1280</v>
      </c>
      <c r="K59" s="111" t="s">
        <v>1281</v>
      </c>
      <c r="M59" s="64"/>
      <c r="N59" s="19"/>
      <c r="O59" s="19"/>
      <c r="P59" s="19"/>
      <c r="Q59" s="19"/>
      <c r="R59" s="64"/>
      <c r="S59" s="64"/>
      <c r="T59" s="19"/>
      <c r="U59" s="19"/>
      <c r="V59" s="19"/>
      <c r="W59" s="19"/>
      <c r="X59" s="188"/>
    </row>
    <row r="60" spans="1:24" x14ac:dyDescent="0.2">
      <c r="A60" s="111" t="s">
        <v>588</v>
      </c>
      <c r="B60" s="183" t="s">
        <v>1242</v>
      </c>
      <c r="C60" s="111" t="s">
        <v>1243</v>
      </c>
      <c r="D60" s="111" t="s">
        <v>1244</v>
      </c>
      <c r="E60" s="111" t="s">
        <v>1245</v>
      </c>
      <c r="G60" s="111" t="s">
        <v>588</v>
      </c>
      <c r="H60" s="111" t="s">
        <v>1282</v>
      </c>
      <c r="I60" s="111" t="s">
        <v>1283</v>
      </c>
      <c r="J60" s="111" t="s">
        <v>1284</v>
      </c>
      <c r="K60" s="111" t="s">
        <v>1285</v>
      </c>
      <c r="M60" s="58"/>
      <c r="N60" s="187"/>
      <c r="O60" s="187"/>
      <c r="P60" s="187"/>
      <c r="Q60" s="187"/>
      <c r="R60" s="64"/>
      <c r="S60" s="58"/>
      <c r="T60" s="187"/>
      <c r="U60" s="187"/>
      <c r="V60" s="187"/>
      <c r="W60" s="187"/>
      <c r="X60" s="184"/>
    </row>
    <row r="61" spans="1:24" x14ac:dyDescent="0.2">
      <c r="A61" s="111" t="s">
        <v>589</v>
      </c>
      <c r="B61" s="183" t="s">
        <v>1242</v>
      </c>
      <c r="C61" s="111" t="s">
        <v>1246</v>
      </c>
      <c r="D61" s="111" t="s">
        <v>1247</v>
      </c>
      <c r="E61" s="111" t="s">
        <v>1248</v>
      </c>
      <c r="G61" s="111" t="s">
        <v>589</v>
      </c>
      <c r="H61" s="111" t="s">
        <v>1286</v>
      </c>
      <c r="I61" s="111" t="s">
        <v>1287</v>
      </c>
      <c r="J61" s="111" t="s">
        <v>1288</v>
      </c>
      <c r="K61" s="111" t="s">
        <v>1289</v>
      </c>
      <c r="M61" s="58"/>
      <c r="N61" s="187"/>
      <c r="O61" s="187"/>
      <c r="P61" s="187"/>
      <c r="Q61" s="187"/>
      <c r="R61" s="64"/>
      <c r="S61" s="58"/>
      <c r="T61" s="187"/>
      <c r="U61" s="187"/>
      <c r="V61" s="187"/>
      <c r="W61" s="187"/>
      <c r="X61" s="184"/>
    </row>
    <row r="62" spans="1:24" x14ac:dyDescent="0.2">
      <c r="A62" s="111" t="s">
        <v>590</v>
      </c>
      <c r="B62" s="111" t="s">
        <v>1249</v>
      </c>
      <c r="C62" s="111" t="s">
        <v>1250</v>
      </c>
      <c r="D62" s="111" t="s">
        <v>1251</v>
      </c>
      <c r="E62" s="111" t="s">
        <v>1252</v>
      </c>
      <c r="G62" s="111" t="s">
        <v>590</v>
      </c>
      <c r="H62" s="111" t="s">
        <v>1290</v>
      </c>
      <c r="I62" s="111" t="s">
        <v>1291</v>
      </c>
      <c r="J62" s="111" t="s">
        <v>1292</v>
      </c>
      <c r="K62" s="111" t="s">
        <v>1293</v>
      </c>
      <c r="M62" s="58"/>
      <c r="N62" s="187"/>
      <c r="O62" s="187"/>
      <c r="P62" s="187"/>
      <c r="Q62" s="187"/>
      <c r="R62" s="49"/>
      <c r="S62" s="58"/>
      <c r="T62" s="187"/>
      <c r="U62" s="187"/>
      <c r="V62" s="187"/>
      <c r="W62" s="187"/>
      <c r="X62" s="184"/>
    </row>
    <row r="63" spans="1:24" x14ac:dyDescent="0.2">
      <c r="B63" s="151"/>
      <c r="M63" s="58"/>
      <c r="N63" s="187"/>
      <c r="O63" s="187"/>
      <c r="P63" s="187"/>
      <c r="Q63" s="187"/>
      <c r="R63" s="179"/>
      <c r="S63" s="58"/>
      <c r="T63" s="187"/>
      <c r="U63" s="187"/>
      <c r="V63" s="187"/>
      <c r="W63" s="187"/>
      <c r="X63" s="184"/>
    </row>
    <row r="64" spans="1:24" x14ac:dyDescent="0.2">
      <c r="A64" s="78" t="s">
        <v>631</v>
      </c>
      <c r="B64" s="151"/>
      <c r="M64" s="58"/>
      <c r="N64" s="187"/>
      <c r="O64" s="187"/>
      <c r="P64" s="187"/>
      <c r="Q64" s="187"/>
      <c r="R64" s="179"/>
      <c r="S64" s="58"/>
      <c r="T64" s="187"/>
      <c r="U64" s="187"/>
      <c r="V64" s="187"/>
      <c r="W64" s="187"/>
      <c r="X64" s="184"/>
    </row>
    <row r="65" spans="1:24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  <c r="M65" s="58"/>
      <c r="N65" s="63"/>
      <c r="O65" s="63"/>
      <c r="P65" s="63"/>
      <c r="Q65" s="63"/>
      <c r="R65" s="64"/>
      <c r="S65" s="58"/>
      <c r="T65" s="63"/>
      <c r="U65" s="63"/>
      <c r="V65" s="63"/>
      <c r="W65" s="63"/>
      <c r="X65" s="184"/>
    </row>
    <row r="66" spans="1:24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  <c r="M66" s="185"/>
      <c r="N66" s="64"/>
      <c r="O66" s="64"/>
      <c r="P66" s="49"/>
      <c r="Q66" s="64"/>
      <c r="R66" s="64"/>
      <c r="S66" s="185"/>
      <c r="T66" s="64"/>
      <c r="U66" s="64"/>
      <c r="V66" s="49"/>
      <c r="W66" s="64"/>
      <c r="X66" s="184"/>
    </row>
    <row r="67" spans="1:24" x14ac:dyDescent="0.2">
      <c r="A67" s="111" t="s">
        <v>592</v>
      </c>
      <c r="B67" s="111" t="s">
        <v>1253</v>
      </c>
      <c r="C67" s="111" t="s">
        <v>1254</v>
      </c>
      <c r="D67" s="111" t="s">
        <v>1255</v>
      </c>
      <c r="E67" s="111" t="s">
        <v>1256</v>
      </c>
      <c r="M67" s="186"/>
      <c r="N67" s="19"/>
      <c r="O67" s="19"/>
      <c r="P67" s="19"/>
      <c r="Q67" s="19"/>
      <c r="R67" s="64"/>
      <c r="S67" s="186"/>
      <c r="T67" s="19"/>
      <c r="U67" s="19"/>
      <c r="V67" s="19"/>
      <c r="W67" s="19"/>
      <c r="X67" s="184"/>
    </row>
    <row r="68" spans="1:24" x14ac:dyDescent="0.2">
      <c r="A68" s="111" t="s">
        <v>587</v>
      </c>
      <c r="B68" s="111" t="s">
        <v>1257</v>
      </c>
      <c r="C68" s="111" t="s">
        <v>1258</v>
      </c>
      <c r="D68" s="111" t="s">
        <v>1259</v>
      </c>
      <c r="E68" s="111" t="s">
        <v>1260</v>
      </c>
      <c r="M68" s="64"/>
      <c r="N68" s="19"/>
      <c r="O68" s="19"/>
      <c r="P68" s="19"/>
      <c r="Q68" s="19"/>
      <c r="R68" s="64"/>
      <c r="S68" s="64"/>
      <c r="T68" s="19"/>
      <c r="U68" s="19"/>
      <c r="V68" s="19"/>
      <c r="W68" s="19"/>
      <c r="X68" s="184"/>
    </row>
    <row r="69" spans="1:24" x14ac:dyDescent="0.2">
      <c r="A69" s="111" t="s">
        <v>588</v>
      </c>
      <c r="B69" s="111" t="s">
        <v>1253</v>
      </c>
      <c r="C69" s="111" t="s">
        <v>1261</v>
      </c>
      <c r="D69" s="111" t="s">
        <v>1262</v>
      </c>
      <c r="E69" s="111" t="s">
        <v>1263</v>
      </c>
      <c r="M69" s="58"/>
      <c r="N69" s="187"/>
      <c r="O69" s="187"/>
      <c r="P69" s="187"/>
      <c r="Q69" s="187"/>
      <c r="R69" s="64"/>
      <c r="S69" s="58"/>
      <c r="T69" s="187"/>
      <c r="U69" s="187"/>
      <c r="V69" s="187"/>
      <c r="W69" s="187"/>
      <c r="X69" s="184"/>
    </row>
    <row r="70" spans="1:24" x14ac:dyDescent="0.2">
      <c r="A70" s="111" t="s">
        <v>589</v>
      </c>
      <c r="B70" s="111" t="s">
        <v>1264</v>
      </c>
      <c r="C70" s="111" t="s">
        <v>1265</v>
      </c>
      <c r="D70" s="111" t="s">
        <v>1259</v>
      </c>
      <c r="E70" s="111" t="s">
        <v>1259</v>
      </c>
      <c r="M70" s="58"/>
      <c r="N70" s="187"/>
      <c r="O70" s="187"/>
      <c r="P70" s="187"/>
      <c r="Q70" s="187"/>
      <c r="R70" s="64"/>
      <c r="S70" s="58"/>
      <c r="T70" s="187"/>
      <c r="U70" s="187"/>
      <c r="V70" s="187"/>
      <c r="W70" s="187"/>
      <c r="X70" s="184"/>
    </row>
    <row r="71" spans="1:24" x14ac:dyDescent="0.2">
      <c r="A71" s="111" t="s">
        <v>590</v>
      </c>
      <c r="B71" s="111" t="s">
        <v>1266</v>
      </c>
      <c r="C71" s="111" t="s">
        <v>1267</v>
      </c>
      <c r="D71" s="111" t="s">
        <v>1268</v>
      </c>
      <c r="E71" s="111" t="s">
        <v>1269</v>
      </c>
      <c r="M71" s="58"/>
      <c r="N71" s="187"/>
      <c r="O71" s="187"/>
      <c r="P71" s="187"/>
      <c r="Q71" s="187"/>
      <c r="R71" s="49"/>
      <c r="S71" s="58"/>
      <c r="T71" s="187"/>
      <c r="U71" s="187"/>
      <c r="V71" s="187"/>
      <c r="W71" s="187"/>
      <c r="X71" s="184"/>
    </row>
    <row r="72" spans="1:24" x14ac:dyDescent="0.2">
      <c r="M72" s="58"/>
      <c r="N72" s="187"/>
      <c r="O72" s="187"/>
      <c r="P72" s="187"/>
      <c r="Q72" s="187"/>
      <c r="R72" s="179"/>
      <c r="S72" s="58"/>
      <c r="T72" s="187"/>
      <c r="U72" s="187"/>
      <c r="V72" s="187"/>
      <c r="W72" s="187"/>
      <c r="X72" s="184"/>
    </row>
    <row r="73" spans="1:24" x14ac:dyDescent="0.2">
      <c r="M73" s="58"/>
      <c r="N73" s="187"/>
      <c r="O73" s="187"/>
      <c r="P73" s="187"/>
      <c r="Q73" s="187"/>
      <c r="R73" s="179"/>
      <c r="S73" s="58"/>
      <c r="T73" s="187"/>
      <c r="U73" s="187"/>
      <c r="V73" s="187"/>
      <c r="W73" s="187"/>
      <c r="X73" s="184"/>
    </row>
    <row r="74" spans="1:24" x14ac:dyDescent="0.2">
      <c r="M74" s="184"/>
      <c r="N74" s="184"/>
      <c r="O74" s="184"/>
      <c r="P74" s="184"/>
      <c r="Q74" s="184"/>
      <c r="R74" s="184"/>
      <c r="S74" s="184"/>
      <c r="T74" s="184"/>
      <c r="U74" s="184"/>
      <c r="V74" s="184"/>
      <c r="W74" s="184"/>
      <c r="X74" s="184"/>
    </row>
    <row r="75" spans="1:24" x14ac:dyDescent="0.2"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</row>
  </sheetData>
  <mergeCells count="6">
    <mergeCell ref="B24:B25"/>
    <mergeCell ref="C24:F24"/>
    <mergeCell ref="G24:G25"/>
    <mergeCell ref="B33:B34"/>
    <mergeCell ref="C33:F33"/>
    <mergeCell ref="G33:G34"/>
  </mergeCells>
  <conditionalFormatting sqref="S55">
    <cfRule type="expression" dxfId="89" priority="1" stopIfTrue="1">
      <formula>$R$39&lt;&gt;20</formula>
    </cfRule>
  </conditionalFormatting>
  <conditionalFormatting sqref="M55">
    <cfRule type="expression" dxfId="88" priority="2" stopIfTrue="1">
      <formula>$M$39&lt;&gt;20</formula>
    </cfRule>
  </conditionalFormatting>
  <pageMargins left="0.75" right="0.75" top="1" bottom="1" header="0.5" footer="0.5"/>
  <pageSetup paperSize="9" orientation="portrait" horizontalDpi="1200" verticalDpi="1200" r:id="rId1"/>
  <headerFooter alignWithMargins="0">
    <oddFooter>&amp;R&amp;1#&amp;"Calibri"&amp;22&amp;KFF8939RESTRICTED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X75"/>
  <sheetViews>
    <sheetView workbookViewId="0">
      <selection activeCell="C13" sqref="C13"/>
    </sheetView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0" x14ac:dyDescent="0.2">
      <c r="A1" s="65" t="s">
        <v>1347</v>
      </c>
      <c r="C1" s="184"/>
      <c r="D1" s="184"/>
      <c r="F1" s="69" t="s">
        <v>639</v>
      </c>
      <c r="J1" s="125"/>
    </row>
    <row r="2" spans="1:10" x14ac:dyDescent="0.2">
      <c r="A2" s="126"/>
      <c r="F2" s="72" t="s">
        <v>626</v>
      </c>
      <c r="J2" s="72"/>
    </row>
    <row r="3" spans="1:10" s="77" customFormat="1" x14ac:dyDescent="0.2">
      <c r="A3" s="152" t="s">
        <v>638</v>
      </c>
      <c r="B3" s="153" t="s">
        <v>1348</v>
      </c>
    </row>
    <row r="4" spans="1:10" x14ac:dyDescent="0.2">
      <c r="B4" s="128" t="s">
        <v>643</v>
      </c>
      <c r="E4" s="78"/>
      <c r="G4" s="78"/>
      <c r="H4" s="78"/>
    </row>
    <row r="5" spans="1:10" x14ac:dyDescent="0.2">
      <c r="B5" s="78" t="s">
        <v>599</v>
      </c>
      <c r="E5" s="78"/>
      <c r="F5" s="78"/>
      <c r="G5" s="78"/>
      <c r="H5" s="78"/>
    </row>
    <row r="6" spans="1:10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0" x14ac:dyDescent="0.2">
      <c r="B7" s="82" t="s">
        <v>592</v>
      </c>
      <c r="C7" s="154">
        <v>5.8</v>
      </c>
      <c r="E7" s="78"/>
      <c r="F7" s="78"/>
      <c r="G7" s="78"/>
      <c r="H7" s="78"/>
    </row>
    <row r="8" spans="1:10" x14ac:dyDescent="0.2">
      <c r="B8" s="82" t="s">
        <v>587</v>
      </c>
      <c r="C8" s="154">
        <v>10.3</v>
      </c>
      <c r="E8" s="78"/>
      <c r="F8" s="78"/>
      <c r="G8" s="78"/>
      <c r="H8" s="78"/>
    </row>
    <row r="9" spans="1:10" x14ac:dyDescent="0.2">
      <c r="B9" s="82" t="s">
        <v>588</v>
      </c>
      <c r="C9" s="154">
        <v>14.6</v>
      </c>
      <c r="E9" s="78"/>
      <c r="F9" s="78"/>
      <c r="G9" s="78"/>
      <c r="H9" s="78"/>
    </row>
    <row r="10" spans="1:10" x14ac:dyDescent="0.2">
      <c r="B10" s="82" t="s">
        <v>589</v>
      </c>
      <c r="C10" s="154">
        <v>12.1</v>
      </c>
      <c r="E10" s="78"/>
      <c r="F10" s="78"/>
      <c r="G10" s="78"/>
      <c r="H10" s="78"/>
    </row>
    <row r="11" spans="1:10" x14ac:dyDescent="0.2">
      <c r="B11" s="82" t="s">
        <v>590</v>
      </c>
      <c r="C11" s="154">
        <v>4.5</v>
      </c>
      <c r="E11" s="78"/>
      <c r="F11" s="78"/>
      <c r="G11" s="78"/>
      <c r="H11" s="78"/>
    </row>
    <row r="12" spans="1:10" x14ac:dyDescent="0.2">
      <c r="B12" s="82" t="s">
        <v>593</v>
      </c>
      <c r="C12" s="154">
        <v>2.4</v>
      </c>
      <c r="E12" s="78"/>
      <c r="F12" s="78"/>
      <c r="G12" s="78"/>
      <c r="H12" s="78"/>
    </row>
    <row r="13" spans="1:10" x14ac:dyDescent="0.2">
      <c r="B13" s="82" t="s">
        <v>585</v>
      </c>
      <c r="C13" s="154">
        <v>50.3</v>
      </c>
      <c r="E13" s="78"/>
      <c r="F13" s="78"/>
      <c r="G13" s="78"/>
      <c r="H13" s="78"/>
    </row>
    <row r="14" spans="1:10" x14ac:dyDescent="0.2">
      <c r="B14" s="85" t="s">
        <v>591</v>
      </c>
      <c r="C14" s="86">
        <f>SUM(C7:C13)</f>
        <v>100</v>
      </c>
      <c r="E14" s="78"/>
      <c r="F14" s="78"/>
      <c r="G14" s="78"/>
      <c r="H14" s="78"/>
    </row>
    <row r="15" spans="1:10" x14ac:dyDescent="0.2">
      <c r="B15" s="87"/>
      <c r="C15" s="83"/>
      <c r="E15" s="78"/>
      <c r="F15" s="78"/>
      <c r="G15" s="78"/>
      <c r="H15" s="78"/>
    </row>
    <row r="16" spans="1:10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</row>
    <row r="26" spans="2:17" x14ac:dyDescent="0.2">
      <c r="B26" s="135" t="s">
        <v>592</v>
      </c>
      <c r="C26" s="155">
        <f>C37/$C$7%</f>
        <v>32.777077684856359</v>
      </c>
      <c r="D26" s="156">
        <f>D37/$C$7%</f>
        <v>42.323799340639759</v>
      </c>
      <c r="E26" s="156">
        <f>E37/$C$7%</f>
        <v>21.00278764272349</v>
      </c>
      <c r="F26" s="157">
        <f>F37/$C$7%</f>
        <v>3.5004646071205818</v>
      </c>
      <c r="G26" s="98">
        <f>SUM(C26:F26)</f>
        <v>99.604129275340185</v>
      </c>
    </row>
    <row r="27" spans="2:17" x14ac:dyDescent="0.2">
      <c r="B27" s="135" t="s">
        <v>587</v>
      </c>
      <c r="C27" s="155">
        <f>C38/$C$8%</f>
        <v>39.960290581198237</v>
      </c>
      <c r="D27" s="156">
        <f>D38/$C$8%</f>
        <v>45.156920298035672</v>
      </c>
      <c r="E27" s="156">
        <f>E38/$C$8%</f>
        <v>10.393259433674876</v>
      </c>
      <c r="F27" s="157">
        <f>F38/$C$8%</f>
        <v>4.8382414605038218</v>
      </c>
      <c r="G27" s="98">
        <f>SUM(C27:F27)</f>
        <v>100.3487117734126</v>
      </c>
    </row>
    <row r="28" spans="2:17" x14ac:dyDescent="0.2">
      <c r="B28" s="135" t="s">
        <v>588</v>
      </c>
      <c r="C28" s="155">
        <f>C39/$C$9%</f>
        <v>15.675804143469007</v>
      </c>
      <c r="D28" s="156">
        <f>D39/$C$9%</f>
        <v>50.061439038820374</v>
      </c>
      <c r="E28" s="156">
        <f>E39/$C$9%</f>
        <v>27.432657251070758</v>
      </c>
      <c r="F28" s="157">
        <f>F39/$C$9%</f>
        <v>6.8265598689300511</v>
      </c>
      <c r="G28" s="98">
        <f>SUM(C28:F28)</f>
        <v>99.996460302290188</v>
      </c>
    </row>
    <row r="29" spans="2:17" x14ac:dyDescent="0.2">
      <c r="B29" s="135" t="s">
        <v>589</v>
      </c>
      <c r="C29" s="155">
        <f>C40/$C$10%</f>
        <v>6.8641717690343489</v>
      </c>
      <c r="D29" s="156">
        <f>D40/$C$10%</f>
        <v>55.218448453120757</v>
      </c>
      <c r="E29" s="156">
        <f>E40/$C$10%</f>
        <v>29.134595730790235</v>
      </c>
      <c r="F29" s="157">
        <f>F40/$C$10%</f>
        <v>9.6098404766480883</v>
      </c>
      <c r="G29" s="98">
        <f>SUM(C29:F29)</f>
        <v>100.82705642959343</v>
      </c>
    </row>
    <row r="30" spans="2:17" x14ac:dyDescent="0.2">
      <c r="B30" s="137" t="s">
        <v>590</v>
      </c>
      <c r="C30" s="158">
        <f>C41/$C$11%</f>
        <v>55.370985603543751</v>
      </c>
      <c r="D30" s="159">
        <f>D41/$C$11%</f>
        <v>21.32808334358722</v>
      </c>
      <c r="E30" s="159">
        <f>E41/$C$11%</f>
        <v>20.917927894672083</v>
      </c>
      <c r="F30" s="160">
        <f>F41/$C$11%</f>
        <v>4.9218653869816658</v>
      </c>
      <c r="G30" s="139">
        <f>SUM(C30:F30)</f>
        <v>102.53886222878472</v>
      </c>
    </row>
    <row r="32" spans="2:17" x14ac:dyDescent="0.2">
      <c r="B32" s="78" t="s">
        <v>600</v>
      </c>
      <c r="Q32" s="88"/>
    </row>
    <row r="33" spans="1:24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Q33" s="89"/>
    </row>
    <row r="34" spans="1:24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</row>
    <row r="35" spans="1:24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5">
        <f>C13</f>
        <v>50.3</v>
      </c>
    </row>
    <row r="36" spans="1:24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5">
        <f>C12</f>
        <v>2.4</v>
      </c>
    </row>
    <row r="37" spans="1:24" x14ac:dyDescent="0.2">
      <c r="B37" s="93" t="s">
        <v>592</v>
      </c>
      <c r="C37" s="97">
        <v>1.9010705057216686</v>
      </c>
      <c r="D37" s="98">
        <v>2.454780361757106</v>
      </c>
      <c r="E37" s="98">
        <v>1.2181616832779623</v>
      </c>
      <c r="F37" s="99">
        <v>0.20302694721299372</v>
      </c>
      <c r="G37" s="98">
        <f>SUM(C37:F37)</f>
        <v>5.7770394979697306</v>
      </c>
    </row>
    <row r="38" spans="1:24" x14ac:dyDescent="0.2">
      <c r="B38" s="93" t="s">
        <v>587</v>
      </c>
      <c r="C38" s="97">
        <v>4.1159099298634185</v>
      </c>
      <c r="D38" s="98">
        <v>4.6511627906976747</v>
      </c>
      <c r="E38" s="98">
        <v>1.0705057216685123</v>
      </c>
      <c r="F38" s="99">
        <v>0.49833887043189368</v>
      </c>
      <c r="G38" s="98">
        <f>SUM(C38:F38)</f>
        <v>10.335917312661499</v>
      </c>
    </row>
    <row r="39" spans="1:24" x14ac:dyDescent="0.2">
      <c r="B39" s="93" t="s">
        <v>588</v>
      </c>
      <c r="C39" s="97">
        <v>2.2886674049464748</v>
      </c>
      <c r="D39" s="98">
        <v>7.308970099667774</v>
      </c>
      <c r="E39" s="98">
        <v>4.0051679586563305</v>
      </c>
      <c r="F39" s="99">
        <v>0.99667774086378735</v>
      </c>
      <c r="G39" s="98">
        <f>SUM(C39:F39)</f>
        <v>14.599483204134366</v>
      </c>
      <c r="U39" s="101"/>
    </row>
    <row r="40" spans="1:24" x14ac:dyDescent="0.2">
      <c r="B40" s="93" t="s">
        <v>589</v>
      </c>
      <c r="C40" s="97">
        <v>0.83056478405315615</v>
      </c>
      <c r="D40" s="98">
        <v>6.6814322628276113</v>
      </c>
      <c r="E40" s="98">
        <v>3.5252860834256183</v>
      </c>
      <c r="F40" s="99">
        <v>1.1627906976744187</v>
      </c>
      <c r="G40" s="98">
        <f>SUM(C40:F40)</f>
        <v>12.200073827980805</v>
      </c>
      <c r="U40" s="101"/>
    </row>
    <row r="41" spans="1:24" x14ac:dyDescent="0.2">
      <c r="B41" s="93" t="s">
        <v>590</v>
      </c>
      <c r="C41" s="97">
        <v>2.4916943521594686</v>
      </c>
      <c r="D41" s="98">
        <v>0.95976375046142492</v>
      </c>
      <c r="E41" s="98">
        <v>0.94130675526024365</v>
      </c>
      <c r="F41" s="99">
        <v>0.22148394241417496</v>
      </c>
      <c r="G41" s="98">
        <f>SUM(C41:F41)</f>
        <v>4.6142488002953126</v>
      </c>
      <c r="U41" s="101"/>
    </row>
    <row r="42" spans="1:24" x14ac:dyDescent="0.2">
      <c r="B42" s="102" t="s">
        <v>591</v>
      </c>
      <c r="C42" s="103">
        <f>SUM(C35:C41)</f>
        <v>11.627906976744187</v>
      </c>
      <c r="D42" s="104">
        <f>SUM(D35:D41)</f>
        <v>22.056109265411589</v>
      </c>
      <c r="E42" s="104">
        <f>SUM(E35:E41)</f>
        <v>10.760428202288669</v>
      </c>
      <c r="F42" s="105">
        <f>SUM(F35:F41)</f>
        <v>3.0823181985972679</v>
      </c>
      <c r="G42" s="104">
        <f>SUM(G35:G41)</f>
        <v>100.22676264304171</v>
      </c>
      <c r="U42" s="101"/>
    </row>
    <row r="43" spans="1:24" x14ac:dyDescent="0.2">
      <c r="U43" s="101"/>
    </row>
    <row r="44" spans="1:24" x14ac:dyDescent="0.2">
      <c r="I44" s="106"/>
      <c r="J44" s="101"/>
    </row>
    <row r="45" spans="1:24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4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</row>
    <row r="47" spans="1:24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  <c r="M47" s="185"/>
      <c r="N47" s="64"/>
      <c r="O47" s="64"/>
      <c r="P47" s="49"/>
      <c r="Q47" s="64"/>
      <c r="R47" s="64"/>
      <c r="S47" s="185"/>
      <c r="T47" s="64"/>
      <c r="U47" s="64"/>
      <c r="V47" s="49"/>
      <c r="W47" s="64"/>
      <c r="X47" s="184"/>
    </row>
    <row r="48" spans="1:24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  <c r="L48" s="112"/>
      <c r="M48" s="186"/>
      <c r="N48" s="19"/>
      <c r="O48" s="19"/>
      <c r="P48" s="19"/>
      <c r="Q48" s="19"/>
      <c r="R48" s="64"/>
      <c r="S48" s="186"/>
      <c r="T48" s="19"/>
      <c r="U48" s="19"/>
      <c r="V48" s="19"/>
      <c r="W48" s="19"/>
      <c r="X48" s="184"/>
    </row>
    <row r="49" spans="1:24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  <c r="L49" s="112"/>
      <c r="M49" s="64"/>
      <c r="N49" s="19"/>
      <c r="O49" s="19"/>
      <c r="P49" s="19"/>
      <c r="Q49" s="19"/>
      <c r="R49" s="64"/>
      <c r="S49" s="64"/>
      <c r="T49" s="19"/>
      <c r="U49" s="19"/>
      <c r="V49" s="19"/>
      <c r="W49" s="19"/>
      <c r="X49" s="184"/>
    </row>
    <row r="50" spans="1:24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  <c r="L50" s="112"/>
      <c r="M50" s="58"/>
      <c r="N50" s="187"/>
      <c r="O50" s="187"/>
      <c r="P50" s="187"/>
      <c r="Q50" s="187"/>
      <c r="R50" s="64"/>
      <c r="S50" s="58"/>
      <c r="T50" s="187"/>
      <c r="U50" s="187"/>
      <c r="V50" s="187"/>
      <c r="W50" s="187"/>
      <c r="X50" s="184"/>
    </row>
    <row r="51" spans="1:24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724</v>
      </c>
      <c r="I51" s="111" t="s">
        <v>1270</v>
      </c>
      <c r="J51" s="111" t="s">
        <v>1271</v>
      </c>
      <c r="K51" s="111" t="s">
        <v>1272</v>
      </c>
      <c r="L51" s="112"/>
      <c r="M51" s="58"/>
      <c r="N51" s="187"/>
      <c r="O51" s="187"/>
      <c r="P51" s="187"/>
      <c r="Q51" s="187"/>
      <c r="R51" s="64"/>
      <c r="S51" s="58"/>
      <c r="T51" s="187"/>
      <c r="U51" s="187"/>
      <c r="V51" s="187"/>
      <c r="W51" s="187"/>
      <c r="X51" s="184"/>
    </row>
    <row r="52" spans="1:24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1026</v>
      </c>
      <c r="J52" s="111" t="s">
        <v>1273</v>
      </c>
      <c r="K52" s="111" t="s">
        <v>1216</v>
      </c>
      <c r="L52" s="116"/>
      <c r="M52" s="58"/>
      <c r="N52" s="187"/>
      <c r="O52" s="187"/>
      <c r="P52" s="187"/>
      <c r="Q52" s="187"/>
      <c r="R52" s="49"/>
      <c r="S52" s="58"/>
      <c r="T52" s="187"/>
      <c r="U52" s="187"/>
      <c r="V52" s="187"/>
      <c r="W52" s="187"/>
      <c r="X52" s="184"/>
    </row>
    <row r="53" spans="1:24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  <c r="M53" s="58"/>
      <c r="N53" s="187"/>
      <c r="O53" s="187"/>
      <c r="P53" s="187"/>
      <c r="Q53" s="187"/>
      <c r="R53" s="179"/>
      <c r="S53" s="58"/>
      <c r="T53" s="187"/>
      <c r="U53" s="187"/>
      <c r="V53" s="187"/>
      <c r="W53" s="187"/>
      <c r="X53" s="184"/>
    </row>
    <row r="54" spans="1:24" x14ac:dyDescent="0.2">
      <c r="B54" s="109"/>
      <c r="C54" s="109"/>
      <c r="D54" s="109"/>
      <c r="E54" s="109"/>
      <c r="F54" s="109"/>
      <c r="M54" s="58"/>
      <c r="N54" s="187"/>
      <c r="O54" s="187"/>
      <c r="P54" s="187"/>
      <c r="Q54" s="187"/>
      <c r="R54" s="179"/>
      <c r="S54" s="58"/>
      <c r="T54" s="187"/>
      <c r="U54" s="187"/>
      <c r="V54" s="187"/>
      <c r="W54" s="187"/>
      <c r="X54" s="184"/>
    </row>
    <row r="55" spans="1:24" x14ac:dyDescent="0.2">
      <c r="A55" s="78" t="s">
        <v>627</v>
      </c>
      <c r="G55" s="78" t="s">
        <v>632</v>
      </c>
      <c r="M55" s="49"/>
      <c r="N55" s="64"/>
      <c r="O55" s="64"/>
      <c r="P55" s="64"/>
      <c r="Q55" s="64"/>
      <c r="R55" s="64"/>
      <c r="S55" s="49"/>
      <c r="T55" s="64"/>
      <c r="U55" s="64"/>
      <c r="V55" s="64"/>
      <c r="W55" s="64"/>
      <c r="X55" s="184"/>
    </row>
    <row r="56" spans="1:24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184"/>
    </row>
    <row r="57" spans="1:24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  <c r="M57" s="185"/>
      <c r="N57" s="64"/>
      <c r="O57" s="64"/>
      <c r="P57" s="49"/>
      <c r="Q57" s="64"/>
      <c r="R57" s="64"/>
      <c r="S57" s="185"/>
      <c r="T57" s="64"/>
      <c r="U57" s="64"/>
      <c r="V57" s="49"/>
      <c r="W57" s="64"/>
      <c r="X57" s="184"/>
    </row>
    <row r="58" spans="1:24" x14ac:dyDescent="0.2">
      <c r="A58" s="111" t="s">
        <v>592</v>
      </c>
      <c r="B58" s="182" t="s">
        <v>1234</v>
      </c>
      <c r="C58" s="111" t="s">
        <v>1235</v>
      </c>
      <c r="D58" s="111" t="s">
        <v>1236</v>
      </c>
      <c r="E58" s="111" t="s">
        <v>1237</v>
      </c>
      <c r="F58" s="78"/>
      <c r="G58" s="111" t="s">
        <v>592</v>
      </c>
      <c r="H58" s="111" t="s">
        <v>1274</v>
      </c>
      <c r="I58" s="111" t="s">
        <v>1275</v>
      </c>
      <c r="J58" s="111" t="s">
        <v>1276</v>
      </c>
      <c r="K58" s="111" t="s">
        <v>1277</v>
      </c>
      <c r="M58" s="186"/>
      <c r="N58" s="19"/>
      <c r="O58" s="19"/>
      <c r="P58" s="19"/>
      <c r="Q58" s="19"/>
      <c r="R58" s="64"/>
      <c r="S58" s="186"/>
      <c r="T58" s="19"/>
      <c r="U58" s="19"/>
      <c r="V58" s="19"/>
      <c r="W58" s="19"/>
      <c r="X58" s="184"/>
    </row>
    <row r="59" spans="1:24" s="78" customFormat="1" x14ac:dyDescent="0.2">
      <c r="A59" s="111" t="s">
        <v>587</v>
      </c>
      <c r="B59" s="182" t="s">
        <v>1238</v>
      </c>
      <c r="C59" s="111" t="s">
        <v>1239</v>
      </c>
      <c r="D59" s="111" t="s">
        <v>1240</v>
      </c>
      <c r="E59" s="111" t="s">
        <v>1241</v>
      </c>
      <c r="F59" s="66"/>
      <c r="G59" s="111" t="s">
        <v>587</v>
      </c>
      <c r="H59" s="111" t="s">
        <v>1278</v>
      </c>
      <c r="I59" s="111" t="s">
        <v>1279</v>
      </c>
      <c r="J59" s="111" t="s">
        <v>1280</v>
      </c>
      <c r="K59" s="111" t="s">
        <v>1281</v>
      </c>
      <c r="M59" s="64"/>
      <c r="N59" s="19"/>
      <c r="O59" s="19"/>
      <c r="P59" s="19"/>
      <c r="Q59" s="19"/>
      <c r="R59" s="64"/>
      <c r="S59" s="64"/>
      <c r="T59" s="19"/>
      <c r="U59" s="19"/>
      <c r="V59" s="19"/>
      <c r="W59" s="19"/>
      <c r="X59" s="188"/>
    </row>
    <row r="60" spans="1:24" x14ac:dyDescent="0.2">
      <c r="A60" s="111" t="s">
        <v>588</v>
      </c>
      <c r="B60" s="183" t="s">
        <v>1242</v>
      </c>
      <c r="C60" s="111" t="s">
        <v>1243</v>
      </c>
      <c r="D60" s="111" t="s">
        <v>1244</v>
      </c>
      <c r="E60" s="111" t="s">
        <v>1245</v>
      </c>
      <c r="G60" s="111" t="s">
        <v>588</v>
      </c>
      <c r="H60" s="111" t="s">
        <v>1282</v>
      </c>
      <c r="I60" s="111" t="s">
        <v>1283</v>
      </c>
      <c r="J60" s="111" t="s">
        <v>1284</v>
      </c>
      <c r="K60" s="111" t="s">
        <v>1285</v>
      </c>
      <c r="M60" s="58"/>
      <c r="N60" s="187"/>
      <c r="O60" s="187"/>
      <c r="P60" s="187"/>
      <c r="Q60" s="187"/>
      <c r="R60" s="64"/>
      <c r="S60" s="58"/>
      <c r="T60" s="187"/>
      <c r="U60" s="187"/>
      <c r="V60" s="187"/>
      <c r="W60" s="187"/>
      <c r="X60" s="184"/>
    </row>
    <row r="61" spans="1:24" x14ac:dyDescent="0.2">
      <c r="A61" s="111" t="s">
        <v>589</v>
      </c>
      <c r="B61" s="183" t="s">
        <v>1242</v>
      </c>
      <c r="C61" s="111" t="s">
        <v>1246</v>
      </c>
      <c r="D61" s="111" t="s">
        <v>1247</v>
      </c>
      <c r="E61" s="111" t="s">
        <v>1248</v>
      </c>
      <c r="G61" s="111" t="s">
        <v>589</v>
      </c>
      <c r="H61" s="111" t="s">
        <v>1286</v>
      </c>
      <c r="I61" s="111" t="s">
        <v>1287</v>
      </c>
      <c r="J61" s="111" t="s">
        <v>1288</v>
      </c>
      <c r="K61" s="111" t="s">
        <v>1289</v>
      </c>
      <c r="M61" s="58"/>
      <c r="N61" s="187"/>
      <c r="O61" s="187"/>
      <c r="P61" s="187"/>
      <c r="Q61" s="187"/>
      <c r="R61" s="64"/>
      <c r="S61" s="58"/>
      <c r="T61" s="187"/>
      <c r="U61" s="187"/>
      <c r="V61" s="187"/>
      <c r="W61" s="187"/>
      <c r="X61" s="184"/>
    </row>
    <row r="62" spans="1:24" x14ac:dyDescent="0.2">
      <c r="A62" s="111" t="s">
        <v>590</v>
      </c>
      <c r="B62" s="111" t="s">
        <v>1249</v>
      </c>
      <c r="C62" s="111" t="s">
        <v>1250</v>
      </c>
      <c r="D62" s="111" t="s">
        <v>1251</v>
      </c>
      <c r="E62" s="111" t="s">
        <v>1252</v>
      </c>
      <c r="G62" s="111" t="s">
        <v>590</v>
      </c>
      <c r="H62" s="111" t="s">
        <v>1290</v>
      </c>
      <c r="I62" s="111" t="s">
        <v>1291</v>
      </c>
      <c r="J62" s="111" t="s">
        <v>1292</v>
      </c>
      <c r="K62" s="111" t="s">
        <v>1293</v>
      </c>
      <c r="M62" s="58"/>
      <c r="N62" s="187"/>
      <c r="O62" s="187"/>
      <c r="P62" s="187"/>
      <c r="Q62" s="187"/>
      <c r="R62" s="49"/>
      <c r="S62" s="58"/>
      <c r="T62" s="187"/>
      <c r="U62" s="187"/>
      <c r="V62" s="187"/>
      <c r="W62" s="187"/>
      <c r="X62" s="184"/>
    </row>
    <row r="63" spans="1:24" x14ac:dyDescent="0.2">
      <c r="B63" s="151"/>
      <c r="M63" s="58"/>
      <c r="N63" s="187"/>
      <c r="O63" s="187"/>
      <c r="P63" s="187"/>
      <c r="Q63" s="187"/>
      <c r="R63" s="179"/>
      <c r="S63" s="58"/>
      <c r="T63" s="187"/>
      <c r="U63" s="187"/>
      <c r="V63" s="187"/>
      <c r="W63" s="187"/>
      <c r="X63" s="184"/>
    </row>
    <row r="64" spans="1:24" x14ac:dyDescent="0.2">
      <c r="A64" s="78" t="s">
        <v>631</v>
      </c>
      <c r="B64" s="151"/>
      <c r="M64" s="58"/>
      <c r="N64" s="187"/>
      <c r="O64" s="187"/>
      <c r="P64" s="187"/>
      <c r="Q64" s="187"/>
      <c r="R64" s="179"/>
      <c r="S64" s="58"/>
      <c r="T64" s="187"/>
      <c r="U64" s="187"/>
      <c r="V64" s="187"/>
      <c r="W64" s="187"/>
      <c r="X64" s="184"/>
    </row>
    <row r="65" spans="1:24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  <c r="M65" s="58"/>
      <c r="N65" s="63"/>
      <c r="O65" s="63"/>
      <c r="P65" s="63"/>
      <c r="Q65" s="63"/>
      <c r="R65" s="64"/>
      <c r="S65" s="58"/>
      <c r="T65" s="63"/>
      <c r="U65" s="63"/>
      <c r="V65" s="63"/>
      <c r="W65" s="63"/>
      <c r="X65" s="184"/>
    </row>
    <row r="66" spans="1:24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  <c r="M66" s="185"/>
      <c r="N66" s="64"/>
      <c r="O66" s="64"/>
      <c r="P66" s="49"/>
      <c r="Q66" s="64"/>
      <c r="R66" s="64"/>
      <c r="S66" s="185"/>
      <c r="T66" s="64"/>
      <c r="U66" s="64"/>
      <c r="V66" s="49"/>
      <c r="W66" s="64"/>
      <c r="X66" s="184"/>
    </row>
    <row r="67" spans="1:24" x14ac:dyDescent="0.2">
      <c r="A67" s="111" t="s">
        <v>592</v>
      </c>
      <c r="B67" s="111" t="s">
        <v>1253</v>
      </c>
      <c r="C67" s="111" t="s">
        <v>1254</v>
      </c>
      <c r="D67" s="111" t="s">
        <v>1255</v>
      </c>
      <c r="E67" s="111" t="s">
        <v>1256</v>
      </c>
      <c r="M67" s="186"/>
      <c r="N67" s="19"/>
      <c r="O67" s="19"/>
      <c r="P67" s="19"/>
      <c r="Q67" s="19"/>
      <c r="R67" s="64"/>
      <c r="S67" s="186"/>
      <c r="T67" s="19"/>
      <c r="U67" s="19"/>
      <c r="V67" s="19"/>
      <c r="W67" s="19"/>
      <c r="X67" s="184"/>
    </row>
    <row r="68" spans="1:24" x14ac:dyDescent="0.2">
      <c r="A68" s="111" t="s">
        <v>587</v>
      </c>
      <c r="B68" s="111" t="s">
        <v>1257</v>
      </c>
      <c r="C68" s="111" t="s">
        <v>1258</v>
      </c>
      <c r="D68" s="111" t="s">
        <v>1259</v>
      </c>
      <c r="E68" s="111" t="s">
        <v>1260</v>
      </c>
      <c r="M68" s="64"/>
      <c r="N68" s="19"/>
      <c r="O68" s="19"/>
      <c r="P68" s="19"/>
      <c r="Q68" s="19"/>
      <c r="R68" s="64"/>
      <c r="S68" s="64"/>
      <c r="T68" s="19"/>
      <c r="U68" s="19"/>
      <c r="V68" s="19"/>
      <c r="W68" s="19"/>
      <c r="X68" s="184"/>
    </row>
    <row r="69" spans="1:24" x14ac:dyDescent="0.2">
      <c r="A69" s="111" t="s">
        <v>588</v>
      </c>
      <c r="B69" s="111" t="s">
        <v>1253</v>
      </c>
      <c r="C69" s="111" t="s">
        <v>1261</v>
      </c>
      <c r="D69" s="111" t="s">
        <v>1262</v>
      </c>
      <c r="E69" s="111" t="s">
        <v>1263</v>
      </c>
      <c r="M69" s="58"/>
      <c r="N69" s="187"/>
      <c r="O69" s="187"/>
      <c r="P69" s="187"/>
      <c r="Q69" s="187"/>
      <c r="R69" s="64"/>
      <c r="S69" s="58"/>
      <c r="T69" s="187"/>
      <c r="U69" s="187"/>
      <c r="V69" s="187"/>
      <c r="W69" s="187"/>
      <c r="X69" s="184"/>
    </row>
    <row r="70" spans="1:24" x14ac:dyDescent="0.2">
      <c r="A70" s="111" t="s">
        <v>589</v>
      </c>
      <c r="B70" s="111" t="s">
        <v>1264</v>
      </c>
      <c r="C70" s="111" t="s">
        <v>1265</v>
      </c>
      <c r="D70" s="111" t="s">
        <v>1259</v>
      </c>
      <c r="E70" s="111" t="s">
        <v>1259</v>
      </c>
      <c r="M70" s="58"/>
      <c r="N70" s="187"/>
      <c r="O70" s="187"/>
      <c r="P70" s="187"/>
      <c r="Q70" s="187"/>
      <c r="R70" s="64"/>
      <c r="S70" s="58"/>
      <c r="T70" s="187"/>
      <c r="U70" s="187"/>
      <c r="V70" s="187"/>
      <c r="W70" s="187"/>
      <c r="X70" s="184"/>
    </row>
    <row r="71" spans="1:24" x14ac:dyDescent="0.2">
      <c r="A71" s="111" t="s">
        <v>590</v>
      </c>
      <c r="B71" s="111" t="s">
        <v>1266</v>
      </c>
      <c r="C71" s="111" t="s">
        <v>1267</v>
      </c>
      <c r="D71" s="111" t="s">
        <v>1268</v>
      </c>
      <c r="E71" s="111" t="s">
        <v>1269</v>
      </c>
      <c r="M71" s="58"/>
      <c r="N71" s="187"/>
      <c r="O71" s="187"/>
      <c r="P71" s="187"/>
      <c r="Q71" s="187"/>
      <c r="R71" s="49"/>
      <c r="S71" s="58"/>
      <c r="T71" s="187"/>
      <c r="U71" s="187"/>
      <c r="V71" s="187"/>
      <c r="W71" s="187"/>
      <c r="X71" s="184"/>
    </row>
    <row r="72" spans="1:24" x14ac:dyDescent="0.2">
      <c r="M72" s="58"/>
      <c r="N72" s="187"/>
      <c r="O72" s="187"/>
      <c r="P72" s="187"/>
      <c r="Q72" s="187"/>
      <c r="R72" s="179"/>
      <c r="S72" s="58"/>
      <c r="T72" s="187"/>
      <c r="U72" s="187"/>
      <c r="V72" s="187"/>
      <c r="W72" s="187"/>
      <c r="X72" s="184"/>
    </row>
    <row r="73" spans="1:24" x14ac:dyDescent="0.2">
      <c r="M73" s="58"/>
      <c r="N73" s="187"/>
      <c r="O73" s="187"/>
      <c r="P73" s="187"/>
      <c r="Q73" s="187"/>
      <c r="R73" s="179"/>
      <c r="S73" s="58"/>
      <c r="T73" s="187"/>
      <c r="U73" s="187"/>
      <c r="V73" s="187"/>
      <c r="W73" s="187"/>
      <c r="X73" s="184"/>
    </row>
    <row r="74" spans="1:24" x14ac:dyDescent="0.2">
      <c r="M74" s="184"/>
      <c r="N74" s="184"/>
      <c r="O74" s="184"/>
      <c r="P74" s="184"/>
      <c r="Q74" s="184"/>
      <c r="R74" s="184"/>
      <c r="S74" s="184"/>
      <c r="T74" s="184"/>
      <c r="U74" s="184"/>
      <c r="V74" s="184"/>
      <c r="W74" s="184"/>
      <c r="X74" s="184"/>
    </row>
    <row r="75" spans="1:24" x14ac:dyDescent="0.2"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</row>
  </sheetData>
  <mergeCells count="6">
    <mergeCell ref="B24:B25"/>
    <mergeCell ref="C24:F24"/>
    <mergeCell ref="G24:G25"/>
    <mergeCell ref="B33:B34"/>
    <mergeCell ref="C33:F33"/>
    <mergeCell ref="G33:G34"/>
  </mergeCells>
  <conditionalFormatting sqref="S55">
    <cfRule type="expression" dxfId="87" priority="1" stopIfTrue="1">
      <formula>$R$39&lt;&gt;20</formula>
    </cfRule>
  </conditionalFormatting>
  <conditionalFormatting sqref="M55">
    <cfRule type="expression" dxfId="86" priority="2" stopIfTrue="1">
      <formula>$M$39&lt;&gt;20</formula>
    </cfRule>
  </conditionalFormatting>
  <pageMargins left="0.75" right="0.75" top="1" bottom="1" header="0.5" footer="0.5"/>
  <pageSetup paperSize="9" orientation="portrait" horizontalDpi="1200" verticalDpi="1200" r:id="rId1"/>
  <headerFooter alignWithMargins="0">
    <oddFooter>&amp;R&amp;1#&amp;"Calibri"&amp;22&amp;KFF8939RESTRICTED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X75"/>
  <sheetViews>
    <sheetView topLeftCell="A3" workbookViewId="0">
      <selection activeCell="A3" sqref="A3"/>
    </sheetView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0" x14ac:dyDescent="0.2">
      <c r="A1" s="65" t="s">
        <v>1350</v>
      </c>
      <c r="C1" s="184"/>
      <c r="D1" s="184"/>
      <c r="F1" s="69" t="s">
        <v>639</v>
      </c>
      <c r="J1" s="125"/>
    </row>
    <row r="2" spans="1:10" x14ac:dyDescent="0.2">
      <c r="A2" s="126"/>
      <c r="F2" s="72" t="s">
        <v>626</v>
      </c>
      <c r="J2" s="72"/>
    </row>
    <row r="3" spans="1:10" s="77" customFormat="1" x14ac:dyDescent="0.2">
      <c r="A3" s="152" t="s">
        <v>638</v>
      </c>
      <c r="B3" s="153" t="s">
        <v>1349</v>
      </c>
    </row>
    <row r="4" spans="1:10" x14ac:dyDescent="0.2">
      <c r="B4" s="128" t="s">
        <v>643</v>
      </c>
      <c r="E4" s="78"/>
      <c r="G4" s="78"/>
      <c r="H4" s="78"/>
    </row>
    <row r="5" spans="1:10" x14ac:dyDescent="0.2">
      <c r="B5" s="78" t="s">
        <v>599</v>
      </c>
      <c r="E5" s="78"/>
      <c r="F5" s="78"/>
      <c r="G5" s="78"/>
      <c r="H5" s="78"/>
    </row>
    <row r="6" spans="1:10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0" x14ac:dyDescent="0.2">
      <c r="B7" s="82" t="s">
        <v>592</v>
      </c>
      <c r="C7" s="154">
        <v>4.7</v>
      </c>
      <c r="E7" s="78"/>
      <c r="F7" s="78"/>
      <c r="G7" s="78"/>
      <c r="H7" s="78"/>
    </row>
    <row r="8" spans="1:10" x14ac:dyDescent="0.2">
      <c r="B8" s="82" t="s">
        <v>587</v>
      </c>
      <c r="C8" s="154">
        <v>11</v>
      </c>
      <c r="E8" s="78"/>
      <c r="F8" s="78"/>
      <c r="G8" s="78"/>
      <c r="H8" s="78"/>
    </row>
    <row r="9" spans="1:10" x14ac:dyDescent="0.2">
      <c r="B9" s="82" t="s">
        <v>588</v>
      </c>
      <c r="C9" s="154">
        <v>15</v>
      </c>
      <c r="E9" s="78"/>
      <c r="F9" s="78"/>
      <c r="G9" s="78"/>
      <c r="H9" s="78"/>
    </row>
    <row r="10" spans="1:10" x14ac:dyDescent="0.2">
      <c r="B10" s="82" t="s">
        <v>589</v>
      </c>
      <c r="C10" s="154">
        <v>11</v>
      </c>
      <c r="E10" s="78"/>
      <c r="F10" s="78"/>
      <c r="G10" s="78"/>
      <c r="H10" s="78"/>
    </row>
    <row r="11" spans="1:10" x14ac:dyDescent="0.2">
      <c r="B11" s="82" t="s">
        <v>590</v>
      </c>
      <c r="C11" s="154">
        <v>5.6</v>
      </c>
      <c r="E11" s="78"/>
      <c r="F11" s="78"/>
      <c r="G11" s="78"/>
      <c r="H11" s="78"/>
    </row>
    <row r="12" spans="1:10" x14ac:dyDescent="0.2">
      <c r="B12" s="82" t="s">
        <v>593</v>
      </c>
      <c r="C12" s="154">
        <v>2.9</v>
      </c>
      <c r="E12" s="78"/>
      <c r="F12" s="78"/>
      <c r="G12" s="78"/>
      <c r="H12" s="78"/>
    </row>
    <row r="13" spans="1:10" x14ac:dyDescent="0.2">
      <c r="B13" s="82" t="s">
        <v>585</v>
      </c>
      <c r="C13" s="154">
        <v>49.8</v>
      </c>
      <c r="E13" s="78"/>
      <c r="F13" s="78"/>
      <c r="G13" s="78"/>
      <c r="H13" s="78"/>
    </row>
    <row r="14" spans="1:10" x14ac:dyDescent="0.2">
      <c r="B14" s="85" t="s">
        <v>591</v>
      </c>
      <c r="C14" s="86">
        <f>SUM(C7:C13)</f>
        <v>100</v>
      </c>
      <c r="E14" s="78"/>
      <c r="F14" s="78"/>
      <c r="G14" s="78"/>
      <c r="H14" s="78"/>
    </row>
    <row r="15" spans="1:10" x14ac:dyDescent="0.2">
      <c r="B15" s="87"/>
      <c r="C15" s="83"/>
      <c r="E15" s="78"/>
      <c r="F15" s="78"/>
      <c r="G15" s="78"/>
      <c r="H15" s="78"/>
    </row>
    <row r="16" spans="1:10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</row>
    <row r="26" spans="2:17" x14ac:dyDescent="0.2">
      <c r="B26" s="135" t="s">
        <v>592</v>
      </c>
      <c r="C26" s="155">
        <f>C37/$C$7%</f>
        <v>20.263424518743665</v>
      </c>
      <c r="D26" s="156">
        <f>D37/$C$7%</f>
        <v>49.157566888063343</v>
      </c>
      <c r="E26" s="156">
        <f>E37/$C$7%</f>
        <v>21.764418927539495</v>
      </c>
      <c r="F26" s="157">
        <f>F37/$C$7%</f>
        <v>7.8802206461780928</v>
      </c>
      <c r="G26" s="98">
        <f>SUM(C26:F26)</f>
        <v>99.065630980524588</v>
      </c>
    </row>
    <row r="27" spans="2:17" x14ac:dyDescent="0.2">
      <c r="B27" s="135" t="s">
        <v>587</v>
      </c>
      <c r="C27" s="155">
        <f>C38/$C$8%</f>
        <v>42.328042328042322</v>
      </c>
      <c r="D27" s="156">
        <f>D38/$C$8%</f>
        <v>42.167708834375503</v>
      </c>
      <c r="E27" s="156">
        <f>E38/$C$8%</f>
        <v>9.1390091390091399</v>
      </c>
      <c r="F27" s="157">
        <f>F38/$C$8%</f>
        <v>6.5736732403399065</v>
      </c>
      <c r="G27" s="98">
        <f>SUM(C27:F27)</f>
        <v>100.20843354176688</v>
      </c>
    </row>
    <row r="28" spans="2:17" x14ac:dyDescent="0.2">
      <c r="B28" s="135" t="s">
        <v>588</v>
      </c>
      <c r="C28" s="155">
        <f>C39/$C$9%</f>
        <v>14.462081128747796</v>
      </c>
      <c r="D28" s="156">
        <f>D39/$C$9%</f>
        <v>48.677248677248677</v>
      </c>
      <c r="E28" s="156">
        <f>E39/$C$9%</f>
        <v>25.04409171075838</v>
      </c>
      <c r="F28" s="157">
        <f>F39/$C$9%</f>
        <v>11.99294532627866</v>
      </c>
      <c r="G28" s="98">
        <f>SUM(C28:F28)</f>
        <v>100.17636684303352</v>
      </c>
    </row>
    <row r="29" spans="2:17" x14ac:dyDescent="0.2">
      <c r="B29" s="135" t="s">
        <v>589</v>
      </c>
      <c r="C29" s="155">
        <f>C40/$C$10%</f>
        <v>11.063011063011063</v>
      </c>
      <c r="D29" s="156">
        <f>D40/$C$10%</f>
        <v>47.61904761904762</v>
      </c>
      <c r="E29" s="156">
        <f>E40/$C$10%</f>
        <v>26.455026455026456</v>
      </c>
      <c r="F29" s="157">
        <f>F40/$C$10%</f>
        <v>14.750681417348083</v>
      </c>
      <c r="G29" s="98">
        <f>SUM(C29:F29)</f>
        <v>99.887766554433227</v>
      </c>
    </row>
    <row r="30" spans="2:17" x14ac:dyDescent="0.2">
      <c r="B30" s="137" t="s">
        <v>590</v>
      </c>
      <c r="C30" s="158">
        <f>C41/$C$11%</f>
        <v>60.783572688334601</v>
      </c>
      <c r="D30" s="159">
        <f>D41/$C$11%</f>
        <v>17.006802721088437</v>
      </c>
      <c r="E30" s="159">
        <f>E41/$C$11%</f>
        <v>16.061980347694636</v>
      </c>
      <c r="F30" s="160">
        <f>F41/$C$11%</f>
        <v>6.9286974048878811</v>
      </c>
      <c r="G30" s="139">
        <f>SUM(C30:F30)</f>
        <v>100.78105316200555</v>
      </c>
    </row>
    <row r="32" spans="2:17" x14ac:dyDescent="0.2">
      <c r="B32" s="78" t="s">
        <v>600</v>
      </c>
      <c r="Q32" s="88"/>
    </row>
    <row r="33" spans="1:24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Q33" s="89"/>
    </row>
    <row r="34" spans="1:24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</row>
    <row r="35" spans="1:24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5">
        <f>C13</f>
        <v>49.8</v>
      </c>
    </row>
    <row r="36" spans="1:24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5">
        <f>C12</f>
        <v>2.9</v>
      </c>
    </row>
    <row r="37" spans="1:24" x14ac:dyDescent="0.2">
      <c r="B37" s="93" t="s">
        <v>592</v>
      </c>
      <c r="C37" s="97">
        <v>0.95238095238095233</v>
      </c>
      <c r="D37" s="98">
        <v>2.3104056437389771</v>
      </c>
      <c r="E37" s="98">
        <v>1.0229276895943562</v>
      </c>
      <c r="F37" s="99">
        <v>0.37037037037037035</v>
      </c>
      <c r="G37" s="98">
        <f>SUM(C37:F37)</f>
        <v>4.6560846560846558</v>
      </c>
    </row>
    <row r="38" spans="1:24" x14ac:dyDescent="0.2">
      <c r="B38" s="93" t="s">
        <v>587</v>
      </c>
      <c r="C38" s="97">
        <v>4.6560846560846558</v>
      </c>
      <c r="D38" s="98">
        <v>4.6384479717813054</v>
      </c>
      <c r="E38" s="98">
        <v>1.0052910052910053</v>
      </c>
      <c r="F38" s="99">
        <v>0.72310405643738973</v>
      </c>
      <c r="G38" s="98">
        <f>SUM(C38:F38)</f>
        <v>11.022927689594356</v>
      </c>
    </row>
    <row r="39" spans="1:24" x14ac:dyDescent="0.2">
      <c r="B39" s="93" t="s">
        <v>588</v>
      </c>
      <c r="C39" s="97">
        <v>2.1693121693121693</v>
      </c>
      <c r="D39" s="98">
        <v>7.3015873015873014</v>
      </c>
      <c r="E39" s="98">
        <v>3.7566137566137567</v>
      </c>
      <c r="F39" s="99">
        <v>1.7989417989417988</v>
      </c>
      <c r="G39" s="98">
        <f>SUM(C39:F39)</f>
        <v>15.026455026455027</v>
      </c>
      <c r="U39" s="101"/>
    </row>
    <row r="40" spans="1:24" x14ac:dyDescent="0.2">
      <c r="B40" s="93" t="s">
        <v>589</v>
      </c>
      <c r="C40" s="97">
        <v>1.216931216931217</v>
      </c>
      <c r="D40" s="98">
        <v>5.2380952380952381</v>
      </c>
      <c r="E40" s="98">
        <v>2.9100529100529102</v>
      </c>
      <c r="F40" s="99">
        <v>1.6225749559082892</v>
      </c>
      <c r="G40" s="98">
        <f>SUM(C40:F40)</f>
        <v>10.987654320987655</v>
      </c>
      <c r="U40" s="101"/>
    </row>
    <row r="41" spans="1:24" x14ac:dyDescent="0.2">
      <c r="B41" s="93" t="s">
        <v>590</v>
      </c>
      <c r="C41" s="97">
        <v>3.4038800705467374</v>
      </c>
      <c r="D41" s="98">
        <v>0.95238095238095233</v>
      </c>
      <c r="E41" s="98">
        <v>0.89947089947089942</v>
      </c>
      <c r="F41" s="99">
        <v>0.38800705467372132</v>
      </c>
      <c r="G41" s="98">
        <f>SUM(C41:F41)</f>
        <v>5.643738977072311</v>
      </c>
      <c r="U41" s="101"/>
    </row>
    <row r="42" spans="1:24" x14ac:dyDescent="0.2">
      <c r="B42" s="102" t="s">
        <v>591</v>
      </c>
      <c r="C42" s="103">
        <f>SUM(C35:C41)</f>
        <v>12.398589065255733</v>
      </c>
      <c r="D42" s="104">
        <f>SUM(D35:D41)</f>
        <v>20.440917107583775</v>
      </c>
      <c r="E42" s="104">
        <f>SUM(E35:E41)</f>
        <v>9.5943562610229272</v>
      </c>
      <c r="F42" s="105">
        <f>SUM(F35:F41)</f>
        <v>4.9029982363315696</v>
      </c>
      <c r="G42" s="104">
        <f>SUM(G35:G41)</f>
        <v>100.03686067019402</v>
      </c>
      <c r="U42" s="101"/>
    </row>
    <row r="43" spans="1:24" x14ac:dyDescent="0.2">
      <c r="U43" s="101"/>
    </row>
    <row r="44" spans="1:24" x14ac:dyDescent="0.2">
      <c r="I44" s="106"/>
      <c r="J44" s="101"/>
    </row>
    <row r="45" spans="1:24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4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</row>
    <row r="47" spans="1:24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  <c r="M47" s="185"/>
      <c r="N47" s="64"/>
      <c r="O47" s="64"/>
      <c r="P47" s="49"/>
      <c r="Q47" s="64"/>
      <c r="R47" s="64"/>
      <c r="S47" s="185"/>
      <c r="T47" s="64"/>
      <c r="U47" s="64"/>
      <c r="V47" s="49"/>
      <c r="W47" s="64"/>
      <c r="X47" s="184"/>
    </row>
    <row r="48" spans="1:24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  <c r="L48" s="112"/>
      <c r="M48" s="186"/>
      <c r="N48" s="19"/>
      <c r="O48" s="19"/>
      <c r="P48" s="19"/>
      <c r="Q48" s="19"/>
      <c r="R48" s="64"/>
      <c r="S48" s="186"/>
      <c r="T48" s="19"/>
      <c r="U48" s="19"/>
      <c r="V48" s="19"/>
      <c r="W48" s="19"/>
      <c r="X48" s="184"/>
    </row>
    <row r="49" spans="1:24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  <c r="L49" s="112"/>
      <c r="M49" s="64"/>
      <c r="N49" s="19"/>
      <c r="O49" s="19"/>
      <c r="P49" s="19"/>
      <c r="Q49" s="19"/>
      <c r="R49" s="64"/>
      <c r="S49" s="64"/>
      <c r="T49" s="19"/>
      <c r="U49" s="19"/>
      <c r="V49" s="19"/>
      <c r="W49" s="19"/>
      <c r="X49" s="184"/>
    </row>
    <row r="50" spans="1:24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  <c r="L50" s="112"/>
      <c r="M50" s="58"/>
      <c r="N50" s="187"/>
      <c r="O50" s="187"/>
      <c r="P50" s="187"/>
      <c r="Q50" s="187"/>
      <c r="R50" s="64"/>
      <c r="S50" s="58"/>
      <c r="T50" s="187"/>
      <c r="U50" s="187"/>
      <c r="V50" s="187"/>
      <c r="W50" s="187"/>
      <c r="X50" s="184"/>
    </row>
    <row r="51" spans="1:24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724</v>
      </c>
      <c r="I51" s="111" t="s">
        <v>1270</v>
      </c>
      <c r="J51" s="111" t="s">
        <v>1271</v>
      </c>
      <c r="K51" s="111" t="s">
        <v>1272</v>
      </c>
      <c r="L51" s="112"/>
      <c r="M51" s="58"/>
      <c r="N51" s="187"/>
      <c r="O51" s="187"/>
      <c r="P51" s="187"/>
      <c r="Q51" s="187"/>
      <c r="R51" s="64"/>
      <c r="S51" s="58"/>
      <c r="T51" s="187"/>
      <c r="U51" s="187"/>
      <c r="V51" s="187"/>
      <c r="W51" s="187"/>
      <c r="X51" s="184"/>
    </row>
    <row r="52" spans="1:24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1026</v>
      </c>
      <c r="J52" s="111" t="s">
        <v>1273</v>
      </c>
      <c r="K52" s="111" t="s">
        <v>1216</v>
      </c>
      <c r="L52" s="116"/>
      <c r="M52" s="58"/>
      <c r="N52" s="187"/>
      <c r="O52" s="187"/>
      <c r="P52" s="187"/>
      <c r="Q52" s="187"/>
      <c r="R52" s="49"/>
      <c r="S52" s="58"/>
      <c r="T52" s="187"/>
      <c r="U52" s="187"/>
      <c r="V52" s="187"/>
      <c r="W52" s="187"/>
      <c r="X52" s="184"/>
    </row>
    <row r="53" spans="1:24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  <c r="M53" s="58"/>
      <c r="N53" s="187"/>
      <c r="O53" s="187"/>
      <c r="P53" s="187"/>
      <c r="Q53" s="187"/>
      <c r="R53" s="179"/>
      <c r="S53" s="58"/>
      <c r="T53" s="187"/>
      <c r="U53" s="187"/>
      <c r="V53" s="187"/>
      <c r="W53" s="187"/>
      <c r="X53" s="184"/>
    </row>
    <row r="54" spans="1:24" x14ac:dyDescent="0.2">
      <c r="B54" s="109"/>
      <c r="C54" s="109"/>
      <c r="D54" s="109"/>
      <c r="E54" s="109"/>
      <c r="F54" s="109"/>
      <c r="M54" s="58"/>
      <c r="N54" s="187"/>
      <c r="O54" s="187"/>
      <c r="P54" s="187"/>
      <c r="Q54" s="187"/>
      <c r="R54" s="179"/>
      <c r="S54" s="58"/>
      <c r="T54" s="187"/>
      <c r="U54" s="187"/>
      <c r="V54" s="187"/>
      <c r="W54" s="187"/>
      <c r="X54" s="184"/>
    </row>
    <row r="55" spans="1:24" x14ac:dyDescent="0.2">
      <c r="A55" s="78" t="s">
        <v>627</v>
      </c>
      <c r="G55" s="78" t="s">
        <v>632</v>
      </c>
      <c r="M55" s="49"/>
      <c r="N55" s="64"/>
      <c r="O55" s="64"/>
      <c r="P55" s="64"/>
      <c r="Q55" s="64"/>
      <c r="R55" s="64"/>
      <c r="S55" s="49"/>
      <c r="T55" s="64"/>
      <c r="U55" s="64"/>
      <c r="V55" s="64"/>
      <c r="W55" s="64"/>
      <c r="X55" s="184"/>
    </row>
    <row r="56" spans="1:24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184"/>
    </row>
    <row r="57" spans="1:24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  <c r="M57" s="185"/>
      <c r="N57" s="64"/>
      <c r="O57" s="64"/>
      <c r="P57" s="49"/>
      <c r="Q57" s="64"/>
      <c r="R57" s="64"/>
      <c r="S57" s="185"/>
      <c r="T57" s="64"/>
      <c r="U57" s="64"/>
      <c r="V57" s="49"/>
      <c r="W57" s="64"/>
      <c r="X57" s="184"/>
    </row>
    <row r="58" spans="1:24" x14ac:dyDescent="0.2">
      <c r="A58" s="111" t="s">
        <v>592</v>
      </c>
      <c r="B58" s="182" t="s">
        <v>1234</v>
      </c>
      <c r="C58" s="111" t="s">
        <v>1235</v>
      </c>
      <c r="D58" s="111" t="s">
        <v>1236</v>
      </c>
      <c r="E58" s="111" t="s">
        <v>1237</v>
      </c>
      <c r="F58" s="78"/>
      <c r="G58" s="111" t="s">
        <v>592</v>
      </c>
      <c r="H58" s="111" t="s">
        <v>1274</v>
      </c>
      <c r="I58" s="111" t="s">
        <v>1275</v>
      </c>
      <c r="J58" s="111" t="s">
        <v>1276</v>
      </c>
      <c r="K58" s="111" t="s">
        <v>1277</v>
      </c>
      <c r="M58" s="186"/>
      <c r="N58" s="19"/>
      <c r="O58" s="19"/>
      <c r="P58" s="19"/>
      <c r="Q58" s="19"/>
      <c r="R58" s="64"/>
      <c r="S58" s="186"/>
      <c r="T58" s="19"/>
      <c r="U58" s="19"/>
      <c r="V58" s="19"/>
      <c r="W58" s="19"/>
      <c r="X58" s="184"/>
    </row>
    <row r="59" spans="1:24" s="78" customFormat="1" x14ac:dyDescent="0.2">
      <c r="A59" s="111" t="s">
        <v>587</v>
      </c>
      <c r="B59" s="182" t="s">
        <v>1238</v>
      </c>
      <c r="C59" s="111" t="s">
        <v>1239</v>
      </c>
      <c r="D59" s="111" t="s">
        <v>1240</v>
      </c>
      <c r="E59" s="111" t="s">
        <v>1241</v>
      </c>
      <c r="F59" s="66"/>
      <c r="G59" s="111" t="s">
        <v>587</v>
      </c>
      <c r="H59" s="111" t="s">
        <v>1278</v>
      </c>
      <c r="I59" s="111" t="s">
        <v>1279</v>
      </c>
      <c r="J59" s="111" t="s">
        <v>1280</v>
      </c>
      <c r="K59" s="111" t="s">
        <v>1281</v>
      </c>
      <c r="M59" s="64"/>
      <c r="N59" s="19"/>
      <c r="O59" s="19"/>
      <c r="P59" s="19"/>
      <c r="Q59" s="19"/>
      <c r="R59" s="64"/>
      <c r="S59" s="64"/>
      <c r="T59" s="19"/>
      <c r="U59" s="19"/>
      <c r="V59" s="19"/>
      <c r="W59" s="19"/>
      <c r="X59" s="188"/>
    </row>
    <row r="60" spans="1:24" x14ac:dyDescent="0.2">
      <c r="A60" s="111" t="s">
        <v>588</v>
      </c>
      <c r="B60" s="183" t="s">
        <v>1242</v>
      </c>
      <c r="C60" s="111" t="s">
        <v>1243</v>
      </c>
      <c r="D60" s="111" t="s">
        <v>1244</v>
      </c>
      <c r="E60" s="111" t="s">
        <v>1245</v>
      </c>
      <c r="G60" s="111" t="s">
        <v>588</v>
      </c>
      <c r="H60" s="111" t="s">
        <v>1282</v>
      </c>
      <c r="I60" s="111" t="s">
        <v>1283</v>
      </c>
      <c r="J60" s="111" t="s">
        <v>1284</v>
      </c>
      <c r="K60" s="111" t="s">
        <v>1285</v>
      </c>
      <c r="M60" s="58"/>
      <c r="N60" s="187"/>
      <c r="O60" s="187"/>
      <c r="P60" s="187"/>
      <c r="Q60" s="187"/>
      <c r="R60" s="64"/>
      <c r="S60" s="58"/>
      <c r="T60" s="187"/>
      <c r="U60" s="187"/>
      <c r="V60" s="187"/>
      <c r="W60" s="187"/>
      <c r="X60" s="184"/>
    </row>
    <row r="61" spans="1:24" x14ac:dyDescent="0.2">
      <c r="A61" s="111" t="s">
        <v>589</v>
      </c>
      <c r="B61" s="183" t="s">
        <v>1242</v>
      </c>
      <c r="C61" s="111" t="s">
        <v>1246</v>
      </c>
      <c r="D61" s="111" t="s">
        <v>1247</v>
      </c>
      <c r="E61" s="111" t="s">
        <v>1248</v>
      </c>
      <c r="G61" s="111" t="s">
        <v>589</v>
      </c>
      <c r="H61" s="111" t="s">
        <v>1286</v>
      </c>
      <c r="I61" s="111" t="s">
        <v>1287</v>
      </c>
      <c r="J61" s="111" t="s">
        <v>1288</v>
      </c>
      <c r="K61" s="111" t="s">
        <v>1289</v>
      </c>
      <c r="M61" s="58"/>
      <c r="N61" s="187"/>
      <c r="O61" s="187"/>
      <c r="P61" s="187"/>
      <c r="Q61" s="187"/>
      <c r="R61" s="64"/>
      <c r="S61" s="58"/>
      <c r="T61" s="187"/>
      <c r="U61" s="187"/>
      <c r="V61" s="187"/>
      <c r="W61" s="187"/>
      <c r="X61" s="184"/>
    </row>
    <row r="62" spans="1:24" x14ac:dyDescent="0.2">
      <c r="A62" s="111" t="s">
        <v>590</v>
      </c>
      <c r="B62" s="111" t="s">
        <v>1249</v>
      </c>
      <c r="C62" s="111" t="s">
        <v>1250</v>
      </c>
      <c r="D62" s="111" t="s">
        <v>1251</v>
      </c>
      <c r="E62" s="111" t="s">
        <v>1252</v>
      </c>
      <c r="G62" s="111" t="s">
        <v>590</v>
      </c>
      <c r="H62" s="111" t="s">
        <v>1290</v>
      </c>
      <c r="I62" s="111" t="s">
        <v>1291</v>
      </c>
      <c r="J62" s="111" t="s">
        <v>1292</v>
      </c>
      <c r="K62" s="111" t="s">
        <v>1293</v>
      </c>
      <c r="M62" s="58"/>
      <c r="N62" s="187"/>
      <c r="O62" s="187"/>
      <c r="P62" s="187"/>
      <c r="Q62" s="187"/>
      <c r="R62" s="49"/>
      <c r="S62" s="58"/>
      <c r="T62" s="187"/>
      <c r="U62" s="187"/>
      <c r="V62" s="187"/>
      <c r="W62" s="187"/>
      <c r="X62" s="184"/>
    </row>
    <row r="63" spans="1:24" x14ac:dyDescent="0.2">
      <c r="B63" s="151"/>
      <c r="M63" s="58"/>
      <c r="N63" s="187"/>
      <c r="O63" s="187"/>
      <c r="P63" s="187"/>
      <c r="Q63" s="187"/>
      <c r="R63" s="179"/>
      <c r="S63" s="58"/>
      <c r="T63" s="187"/>
      <c r="U63" s="187"/>
      <c r="V63" s="187"/>
      <c r="W63" s="187"/>
      <c r="X63" s="184"/>
    </row>
    <row r="64" spans="1:24" x14ac:dyDescent="0.2">
      <c r="A64" s="78" t="s">
        <v>631</v>
      </c>
      <c r="B64" s="151"/>
      <c r="M64" s="58"/>
      <c r="N64" s="187"/>
      <c r="O64" s="187"/>
      <c r="P64" s="187"/>
      <c r="Q64" s="187"/>
      <c r="R64" s="179"/>
      <c r="S64" s="58"/>
      <c r="T64" s="187"/>
      <c r="U64" s="187"/>
      <c r="V64" s="187"/>
      <c r="W64" s="187"/>
      <c r="X64" s="184"/>
    </row>
    <row r="65" spans="1:24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  <c r="M65" s="58"/>
      <c r="N65" s="63"/>
      <c r="O65" s="63"/>
      <c r="P65" s="63"/>
      <c r="Q65" s="63"/>
      <c r="R65" s="64"/>
      <c r="S65" s="58"/>
      <c r="T65" s="63"/>
      <c r="U65" s="63"/>
      <c r="V65" s="63"/>
      <c r="W65" s="63"/>
      <c r="X65" s="184"/>
    </row>
    <row r="66" spans="1:24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  <c r="M66" s="185"/>
      <c r="N66" s="64"/>
      <c r="O66" s="64"/>
      <c r="P66" s="49"/>
      <c r="Q66" s="64"/>
      <c r="R66" s="64"/>
      <c r="S66" s="185"/>
      <c r="T66" s="64"/>
      <c r="U66" s="64"/>
      <c r="V66" s="49"/>
      <c r="W66" s="64"/>
      <c r="X66" s="184"/>
    </row>
    <row r="67" spans="1:24" x14ac:dyDescent="0.2">
      <c r="A67" s="111" t="s">
        <v>592</v>
      </c>
      <c r="B67" s="111" t="s">
        <v>1253</v>
      </c>
      <c r="C67" s="111" t="s">
        <v>1254</v>
      </c>
      <c r="D67" s="111" t="s">
        <v>1255</v>
      </c>
      <c r="E67" s="111" t="s">
        <v>1256</v>
      </c>
      <c r="M67" s="186"/>
      <c r="N67" s="19"/>
      <c r="O67" s="19"/>
      <c r="P67" s="19"/>
      <c r="Q67" s="19"/>
      <c r="R67" s="64"/>
      <c r="S67" s="186"/>
      <c r="T67" s="19"/>
      <c r="U67" s="19"/>
      <c r="V67" s="19"/>
      <c r="W67" s="19"/>
      <c r="X67" s="184"/>
    </row>
    <row r="68" spans="1:24" x14ac:dyDescent="0.2">
      <c r="A68" s="111" t="s">
        <v>587</v>
      </c>
      <c r="B68" s="111" t="s">
        <v>1257</v>
      </c>
      <c r="C68" s="111" t="s">
        <v>1258</v>
      </c>
      <c r="D68" s="111" t="s">
        <v>1259</v>
      </c>
      <c r="E68" s="111" t="s">
        <v>1260</v>
      </c>
      <c r="M68" s="64"/>
      <c r="N68" s="19"/>
      <c r="O68" s="19"/>
      <c r="P68" s="19"/>
      <c r="Q68" s="19"/>
      <c r="R68" s="64"/>
      <c r="S68" s="64"/>
      <c r="T68" s="19"/>
      <c r="U68" s="19"/>
      <c r="V68" s="19"/>
      <c r="W68" s="19"/>
      <c r="X68" s="184"/>
    </row>
    <row r="69" spans="1:24" x14ac:dyDescent="0.2">
      <c r="A69" s="111" t="s">
        <v>588</v>
      </c>
      <c r="B69" s="111" t="s">
        <v>1253</v>
      </c>
      <c r="C69" s="111" t="s">
        <v>1261</v>
      </c>
      <c r="D69" s="111" t="s">
        <v>1262</v>
      </c>
      <c r="E69" s="111" t="s">
        <v>1263</v>
      </c>
      <c r="M69" s="58"/>
      <c r="N69" s="187"/>
      <c r="O69" s="187"/>
      <c r="P69" s="187"/>
      <c r="Q69" s="187"/>
      <c r="R69" s="64"/>
      <c r="S69" s="58"/>
      <c r="T69" s="187"/>
      <c r="U69" s="187"/>
      <c r="V69" s="187"/>
      <c r="W69" s="187"/>
      <c r="X69" s="184"/>
    </row>
    <row r="70" spans="1:24" x14ac:dyDescent="0.2">
      <c r="A70" s="111" t="s">
        <v>589</v>
      </c>
      <c r="B70" s="111" t="s">
        <v>1264</v>
      </c>
      <c r="C70" s="111" t="s">
        <v>1265</v>
      </c>
      <c r="D70" s="111" t="s">
        <v>1259</v>
      </c>
      <c r="E70" s="111" t="s">
        <v>1259</v>
      </c>
      <c r="M70" s="58"/>
      <c r="N70" s="187"/>
      <c r="O70" s="187"/>
      <c r="P70" s="187"/>
      <c r="Q70" s="187"/>
      <c r="R70" s="64"/>
      <c r="S70" s="58"/>
      <c r="T70" s="187"/>
      <c r="U70" s="187"/>
      <c r="V70" s="187"/>
      <c r="W70" s="187"/>
      <c r="X70" s="184"/>
    </row>
    <row r="71" spans="1:24" x14ac:dyDescent="0.2">
      <c r="A71" s="111" t="s">
        <v>590</v>
      </c>
      <c r="B71" s="111" t="s">
        <v>1266</v>
      </c>
      <c r="C71" s="111" t="s">
        <v>1267</v>
      </c>
      <c r="D71" s="111" t="s">
        <v>1268</v>
      </c>
      <c r="E71" s="111" t="s">
        <v>1269</v>
      </c>
      <c r="M71" s="58"/>
      <c r="N71" s="187"/>
      <c r="O71" s="187"/>
      <c r="P71" s="187"/>
      <c r="Q71" s="187"/>
      <c r="R71" s="49"/>
      <c r="S71" s="58"/>
      <c r="T71" s="187"/>
      <c r="U71" s="187"/>
      <c r="V71" s="187"/>
      <c r="W71" s="187"/>
      <c r="X71" s="184"/>
    </row>
    <row r="72" spans="1:24" x14ac:dyDescent="0.2">
      <c r="M72" s="58"/>
      <c r="N72" s="187"/>
      <c r="O72" s="187"/>
      <c r="P72" s="187"/>
      <c r="Q72" s="187"/>
      <c r="R72" s="179"/>
      <c r="S72" s="58"/>
      <c r="T72" s="187"/>
      <c r="U72" s="187"/>
      <c r="V72" s="187"/>
      <c r="W72" s="187"/>
      <c r="X72" s="184"/>
    </row>
    <row r="73" spans="1:24" x14ac:dyDescent="0.2">
      <c r="M73" s="58"/>
      <c r="N73" s="187"/>
      <c r="O73" s="187"/>
      <c r="P73" s="187"/>
      <c r="Q73" s="187"/>
      <c r="R73" s="179"/>
      <c r="S73" s="58"/>
      <c r="T73" s="187"/>
      <c r="U73" s="187"/>
      <c r="V73" s="187"/>
      <c r="W73" s="187"/>
      <c r="X73" s="184"/>
    </row>
    <row r="74" spans="1:24" x14ac:dyDescent="0.2">
      <c r="M74" s="184"/>
      <c r="N74" s="184"/>
      <c r="O74" s="184"/>
      <c r="P74" s="184"/>
      <c r="Q74" s="184"/>
      <c r="R74" s="184"/>
      <c r="S74" s="184"/>
      <c r="T74" s="184"/>
      <c r="U74" s="184"/>
      <c r="V74" s="184"/>
      <c r="W74" s="184"/>
      <c r="X74" s="184"/>
    </row>
    <row r="75" spans="1:24" x14ac:dyDescent="0.2"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</row>
  </sheetData>
  <mergeCells count="6">
    <mergeCell ref="B24:B25"/>
    <mergeCell ref="C24:F24"/>
    <mergeCell ref="G24:G25"/>
    <mergeCell ref="B33:B34"/>
    <mergeCell ref="C33:F33"/>
    <mergeCell ref="G33:G34"/>
  </mergeCells>
  <conditionalFormatting sqref="S55">
    <cfRule type="expression" dxfId="85" priority="1" stopIfTrue="1">
      <formula>$R$39&lt;&gt;20</formula>
    </cfRule>
  </conditionalFormatting>
  <conditionalFormatting sqref="M55">
    <cfRule type="expression" dxfId="84" priority="2" stopIfTrue="1">
      <formula>$M$39&lt;&gt;20</formula>
    </cfRule>
  </conditionalFormatting>
  <pageMargins left="0.75" right="0.75" top="1" bottom="1" header="0.5" footer="0.5"/>
  <pageSetup paperSize="9" orientation="portrait" horizontalDpi="1200" verticalDpi="1200" r:id="rId1"/>
  <headerFooter alignWithMargins="0">
    <oddFooter>&amp;R&amp;1#&amp;"Calibri"&amp;22&amp;KFF8939RESTRICTED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X75"/>
  <sheetViews>
    <sheetView workbookViewId="0">
      <selection activeCell="N58" sqref="N58"/>
    </sheetView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0" x14ac:dyDescent="0.2">
      <c r="A1" s="65" t="s">
        <v>1352</v>
      </c>
      <c r="C1" s="184"/>
      <c r="D1" s="184"/>
      <c r="F1" s="69" t="s">
        <v>639</v>
      </c>
      <c r="J1" s="125"/>
    </row>
    <row r="2" spans="1:10" x14ac:dyDescent="0.2">
      <c r="A2" s="126"/>
      <c r="F2" s="72" t="s">
        <v>626</v>
      </c>
      <c r="J2" s="72"/>
    </row>
    <row r="3" spans="1:10" s="77" customFormat="1" x14ac:dyDescent="0.2">
      <c r="A3" s="152" t="s">
        <v>638</v>
      </c>
      <c r="B3" s="153" t="s">
        <v>1349</v>
      </c>
    </row>
    <row r="4" spans="1:10" x14ac:dyDescent="0.2">
      <c r="B4" s="128" t="s">
        <v>643</v>
      </c>
      <c r="E4" s="78"/>
      <c r="G4" s="78"/>
      <c r="H4" s="78"/>
    </row>
    <row r="5" spans="1:10" x14ac:dyDescent="0.2">
      <c r="B5" s="78" t="s">
        <v>599</v>
      </c>
      <c r="E5" s="78"/>
      <c r="F5" s="78"/>
      <c r="G5" s="78"/>
      <c r="H5" s="78"/>
    </row>
    <row r="6" spans="1:10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0" x14ac:dyDescent="0.2">
      <c r="B7" s="82" t="s">
        <v>592</v>
      </c>
      <c r="C7" s="154">
        <v>1.9098467653734432</v>
      </c>
      <c r="E7" s="78"/>
      <c r="F7" s="78"/>
      <c r="G7" s="78"/>
      <c r="H7" s="78"/>
    </row>
    <row r="8" spans="1:10" x14ac:dyDescent="0.2">
      <c r="B8" s="82" t="s">
        <v>587</v>
      </c>
      <c r="C8" s="154">
        <v>10.986910963978691</v>
      </c>
      <c r="E8" s="78"/>
      <c r="F8" s="78"/>
      <c r="G8" s="78"/>
      <c r="H8" s="78"/>
    </row>
    <row r="9" spans="1:10" x14ac:dyDescent="0.2">
      <c r="B9" s="82" t="s">
        <v>588</v>
      </c>
      <c r="C9" s="154">
        <v>9.5539378829395645</v>
      </c>
      <c r="E9" s="78"/>
      <c r="F9" s="78"/>
      <c r="G9" s="78"/>
      <c r="H9" s="78"/>
    </row>
    <row r="10" spans="1:10" x14ac:dyDescent="0.2">
      <c r="B10" s="82" t="s">
        <v>589</v>
      </c>
      <c r="C10" s="154">
        <v>7.9698470005762472</v>
      </c>
      <c r="E10" s="78"/>
      <c r="F10" s="78"/>
      <c r="G10" s="78"/>
      <c r="H10" s="78"/>
    </row>
    <row r="11" spans="1:10" x14ac:dyDescent="0.2">
      <c r="B11" s="82" t="s">
        <v>590</v>
      </c>
      <c r="C11" s="154">
        <v>7.3983041877859188</v>
      </c>
      <c r="E11" s="78"/>
      <c r="F11" s="78"/>
      <c r="G11" s="78"/>
      <c r="H11" s="78"/>
    </row>
    <row r="12" spans="1:10" x14ac:dyDescent="0.2">
      <c r="B12" s="82" t="s">
        <v>593</v>
      </c>
      <c r="C12" s="154">
        <v>11.165077087718885</v>
      </c>
      <c r="E12" s="78"/>
      <c r="F12" s="78"/>
      <c r="G12" s="78"/>
      <c r="H12" s="78"/>
    </row>
    <row r="13" spans="1:10" x14ac:dyDescent="0.2">
      <c r="B13" s="82" t="s">
        <v>585</v>
      </c>
      <c r="C13" s="154">
        <v>51</v>
      </c>
      <c r="E13" s="78"/>
      <c r="F13" s="78"/>
      <c r="G13" s="78"/>
      <c r="H13" s="78"/>
    </row>
    <row r="14" spans="1:10" x14ac:dyDescent="0.2">
      <c r="B14" s="85" t="s">
        <v>591</v>
      </c>
      <c r="C14" s="86">
        <f>SUM(C7:C13)</f>
        <v>99.983923888372743</v>
      </c>
      <c r="E14" s="78"/>
      <c r="F14" s="78"/>
      <c r="G14" s="78"/>
      <c r="H14" s="78"/>
    </row>
    <row r="15" spans="1:10" x14ac:dyDescent="0.2">
      <c r="B15" s="87"/>
      <c r="C15" s="83"/>
      <c r="E15" s="78"/>
      <c r="F15" s="78"/>
      <c r="G15" s="78"/>
      <c r="H15" s="78"/>
    </row>
    <row r="16" spans="1:10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</row>
    <row r="26" spans="2:17" x14ac:dyDescent="0.2">
      <c r="B26" s="135" t="s">
        <v>592</v>
      </c>
      <c r="C26" s="155">
        <f>C37/$C$7%</f>
        <v>70.935960591133011</v>
      </c>
      <c r="D26" s="156">
        <f>D37/$C$7%</f>
        <v>27.770935960591132</v>
      </c>
      <c r="E26" s="156">
        <f>E37/$C$7%</f>
        <v>0.67733990147783252</v>
      </c>
      <c r="F26" s="157">
        <f>F37/$C$7%</f>
        <v>0.61576354679802958</v>
      </c>
      <c r="G26" s="98">
        <f>SUM(C26:F26)</f>
        <v>100.00000000000001</v>
      </c>
    </row>
    <row r="27" spans="2:17" x14ac:dyDescent="0.2">
      <c r="B27" s="135" t="s">
        <v>587</v>
      </c>
      <c r="C27" s="155">
        <f>C38/$C$8%</f>
        <v>72.052448488092054</v>
      </c>
      <c r="D27" s="156">
        <f>D38/$C$8%</f>
        <v>27.433770404067431</v>
      </c>
      <c r="E27" s="156">
        <f>E38/$C$8%</f>
        <v>0.43350280974043348</v>
      </c>
      <c r="F27" s="157">
        <f>F38/$C$8%</f>
        <v>8.0278298100080289E-2</v>
      </c>
      <c r="G27" s="98">
        <f>SUM(C27:F27)</f>
        <v>100</v>
      </c>
    </row>
    <row r="28" spans="2:17" x14ac:dyDescent="0.2">
      <c r="B28" s="135" t="s">
        <v>588</v>
      </c>
      <c r="C28" s="155">
        <f>C39/$C$9%</f>
        <v>56.893156080748398</v>
      </c>
      <c r="D28" s="156">
        <f>D39/$C$9%</f>
        <v>41.482028557360906</v>
      </c>
      <c r="E28" s="156">
        <f>E39/$C$9%</f>
        <v>1.1139832594780896</v>
      </c>
      <c r="F28" s="157">
        <f>F39/$C$9%</f>
        <v>0.51083210241260468</v>
      </c>
      <c r="G28" s="98">
        <f>SUM(C28:F28)</f>
        <v>100</v>
      </c>
    </row>
    <row r="29" spans="2:17" x14ac:dyDescent="0.2">
      <c r="B29" s="135" t="s">
        <v>589</v>
      </c>
      <c r="C29" s="155">
        <f>C40/$C$10%</f>
        <v>27.386749299099897</v>
      </c>
      <c r="D29" s="156">
        <f>D40/$C$10%</f>
        <v>64.763169544046036</v>
      </c>
      <c r="E29" s="156">
        <f>E40/$C$10%</f>
        <v>6.8835768038955285</v>
      </c>
      <c r="F29" s="157">
        <f>F40/$C$10%</f>
        <v>0.96650435295853632</v>
      </c>
      <c r="G29" s="98">
        <f>SUM(C29:F29)</f>
        <v>100</v>
      </c>
    </row>
    <row r="30" spans="2:17" x14ac:dyDescent="0.2">
      <c r="B30" s="137" t="s">
        <v>590</v>
      </c>
      <c r="C30" s="158">
        <f>C41/$C$11%</f>
        <v>75.496741376569702</v>
      </c>
      <c r="D30" s="159">
        <f>D41/$C$11%</f>
        <v>23.064695596884437</v>
      </c>
      <c r="E30" s="159">
        <f>E41/$C$11%</f>
        <v>0.59608965188364327</v>
      </c>
      <c r="F30" s="160">
        <f>F41/$C$11%</f>
        <v>0.84247337466221583</v>
      </c>
      <c r="G30" s="139">
        <f>SUM(C30:F30)</f>
        <v>100</v>
      </c>
    </row>
    <row r="32" spans="2:17" x14ac:dyDescent="0.2">
      <c r="B32" s="78" t="s">
        <v>600</v>
      </c>
      <c r="Q32" s="88"/>
    </row>
    <row r="33" spans="1:24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Q33" s="89"/>
    </row>
    <row r="34" spans="1:24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</row>
    <row r="35" spans="1:24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5">
        <f>C13</f>
        <v>51</v>
      </c>
    </row>
    <row r="36" spans="1:24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8">
        <f>C12</f>
        <v>11.165077087718885</v>
      </c>
    </row>
    <row r="37" spans="1:24" x14ac:dyDescent="0.2">
      <c r="B37" s="93" t="s">
        <v>592</v>
      </c>
      <c r="C37" s="97">
        <v>1.3547681488363341</v>
      </c>
      <c r="D37" s="98">
        <v>0.53038232215728009</v>
      </c>
      <c r="E37" s="98">
        <v>1.2936154198958051E-2</v>
      </c>
      <c r="F37" s="99">
        <v>1.1760140180870956E-2</v>
      </c>
      <c r="G37" s="98">
        <f>SUM(C37:F37)</f>
        <v>1.9098467653734432</v>
      </c>
    </row>
    <row r="38" spans="1:24" x14ac:dyDescent="0.2">
      <c r="B38" s="93" t="s">
        <v>587</v>
      </c>
      <c r="C38" s="97">
        <v>7.916338362753284</v>
      </c>
      <c r="D38" s="98">
        <v>3.0141239283572259</v>
      </c>
      <c r="E38" s="98">
        <v>4.7628567732527369E-2</v>
      </c>
      <c r="F38" s="99">
        <v>8.8201051356532178E-3</v>
      </c>
      <c r="G38" s="98">
        <f>SUM(C38:F38)</f>
        <v>10.986910963978691</v>
      </c>
    </row>
    <row r="39" spans="1:24" x14ac:dyDescent="0.2">
      <c r="B39" s="93" t="s">
        <v>588</v>
      </c>
      <c r="C39" s="97">
        <v>5.4355367915985555</v>
      </c>
      <c r="D39" s="98">
        <v>3.9631672409535121</v>
      </c>
      <c r="E39" s="98">
        <v>0.10642926863688215</v>
      </c>
      <c r="F39" s="99">
        <v>4.8804581750614466E-2</v>
      </c>
      <c r="G39" s="98">
        <f>SUM(C39:F39)</f>
        <v>9.5539378829395645</v>
      </c>
      <c r="U39" s="101"/>
    </row>
    <row r="40" spans="1:24" x14ac:dyDescent="0.2">
      <c r="B40" s="93" t="s">
        <v>589</v>
      </c>
      <c r="C40" s="97">
        <v>2.1826820175696495</v>
      </c>
      <c r="D40" s="98">
        <v>5.1615255253842625</v>
      </c>
      <c r="E40" s="98">
        <v>0.54861053943763005</v>
      </c>
      <c r="F40" s="99">
        <v>7.7028918184704767E-2</v>
      </c>
      <c r="G40" s="98">
        <f>SUM(C40:F40)</f>
        <v>7.9698470005762463</v>
      </c>
      <c r="U40" s="101"/>
    </row>
    <row r="41" spans="1:24" x14ac:dyDescent="0.2">
      <c r="B41" s="93" t="s">
        <v>590</v>
      </c>
      <c r="C41" s="97">
        <v>5.5854785789046604</v>
      </c>
      <c r="D41" s="98">
        <v>1.7063963402443758</v>
      </c>
      <c r="E41" s="98">
        <v>4.4100525678266084E-2</v>
      </c>
      <c r="F41" s="99">
        <v>6.2328742958616068E-2</v>
      </c>
      <c r="G41" s="98">
        <f>SUM(C41:F41)</f>
        <v>7.3983041877859188</v>
      </c>
      <c r="U41" s="101"/>
    </row>
    <row r="42" spans="1:24" x14ac:dyDescent="0.2">
      <c r="B42" s="102" t="s">
        <v>591</v>
      </c>
      <c r="C42" s="103">
        <f>SUM(C35:C41)</f>
        <v>22.474803899662483</v>
      </c>
      <c r="D42" s="104">
        <f>SUM(D35:D41)</f>
        <v>14.375595357096659</v>
      </c>
      <c r="E42" s="104">
        <f>SUM(E35:E41)</f>
        <v>0.75970505568426372</v>
      </c>
      <c r="F42" s="105">
        <f>SUM(F35:F41)</f>
        <v>0.20874248821045949</v>
      </c>
      <c r="G42" s="104">
        <f>SUM(G35:G41)</f>
        <v>99.983923888372757</v>
      </c>
      <c r="U42" s="101"/>
    </row>
    <row r="43" spans="1:24" x14ac:dyDescent="0.2">
      <c r="U43" s="101"/>
    </row>
    <row r="44" spans="1:24" x14ac:dyDescent="0.2">
      <c r="I44" s="106"/>
      <c r="J44" s="101"/>
    </row>
    <row r="45" spans="1:24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4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</row>
    <row r="47" spans="1:24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  <c r="M47" s="185"/>
      <c r="N47" s="64"/>
      <c r="O47" s="64"/>
      <c r="P47" s="49"/>
      <c r="Q47" s="64"/>
      <c r="R47" s="64"/>
      <c r="S47" s="185"/>
      <c r="T47" s="64"/>
      <c r="U47" s="64"/>
      <c r="V47" s="49"/>
      <c r="W47" s="64"/>
      <c r="X47" s="184"/>
    </row>
    <row r="48" spans="1:24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  <c r="L48" s="112"/>
      <c r="M48" s="186"/>
      <c r="N48" s="19"/>
      <c r="O48" s="19"/>
      <c r="P48" s="19"/>
      <c r="Q48" s="19"/>
      <c r="R48" s="64"/>
      <c r="S48" s="186"/>
      <c r="T48" s="19"/>
      <c r="U48" s="19"/>
      <c r="V48" s="19"/>
      <c r="W48" s="19"/>
      <c r="X48" s="184"/>
    </row>
    <row r="49" spans="1:24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  <c r="L49" s="112"/>
      <c r="M49" s="64"/>
      <c r="N49" s="19"/>
      <c r="O49" s="19"/>
      <c r="P49" s="19"/>
      <c r="Q49" s="19"/>
      <c r="R49" s="64"/>
      <c r="S49" s="64"/>
      <c r="T49" s="19"/>
      <c r="U49" s="19"/>
      <c r="V49" s="19"/>
      <c r="W49" s="19"/>
      <c r="X49" s="184"/>
    </row>
    <row r="50" spans="1:24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  <c r="L50" s="112"/>
      <c r="M50" s="58"/>
      <c r="N50" s="187"/>
      <c r="O50" s="187"/>
      <c r="P50" s="187"/>
      <c r="Q50" s="187"/>
      <c r="R50" s="64"/>
      <c r="S50" s="58"/>
      <c r="T50" s="187"/>
      <c r="U50" s="187"/>
      <c r="V50" s="187"/>
      <c r="W50" s="187"/>
      <c r="X50" s="184"/>
    </row>
    <row r="51" spans="1:24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724</v>
      </c>
      <c r="I51" s="111" t="s">
        <v>1270</v>
      </c>
      <c r="J51" s="111" t="s">
        <v>1271</v>
      </c>
      <c r="K51" s="111" t="s">
        <v>1272</v>
      </c>
      <c r="L51" s="112"/>
      <c r="M51" s="58"/>
      <c r="N51" s="187"/>
      <c r="O51" s="187"/>
      <c r="P51" s="187"/>
      <c r="Q51" s="187"/>
      <c r="R51" s="64"/>
      <c r="S51" s="58"/>
      <c r="T51" s="187"/>
      <c r="U51" s="187"/>
      <c r="V51" s="187"/>
      <c r="W51" s="187"/>
      <c r="X51" s="184"/>
    </row>
    <row r="52" spans="1:24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1026</v>
      </c>
      <c r="J52" s="111" t="s">
        <v>1273</v>
      </c>
      <c r="K52" s="111" t="s">
        <v>1216</v>
      </c>
      <c r="L52" s="116"/>
      <c r="M52" s="58"/>
      <c r="N52" s="187"/>
      <c r="O52" s="187"/>
      <c r="P52" s="187"/>
      <c r="Q52" s="187"/>
      <c r="R52" s="49"/>
      <c r="S52" s="58"/>
      <c r="T52" s="187"/>
      <c r="U52" s="187"/>
      <c r="V52" s="187"/>
      <c r="W52" s="187"/>
      <c r="X52" s="184"/>
    </row>
    <row r="53" spans="1:24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  <c r="M53" s="58"/>
      <c r="N53" s="187"/>
      <c r="O53" s="187"/>
      <c r="P53" s="187"/>
      <c r="Q53" s="187"/>
      <c r="R53" s="179"/>
      <c r="S53" s="58"/>
      <c r="T53" s="187"/>
      <c r="U53" s="187"/>
      <c r="V53" s="187"/>
      <c r="W53" s="187"/>
      <c r="X53" s="184"/>
    </row>
    <row r="54" spans="1:24" x14ac:dyDescent="0.2">
      <c r="B54" s="109"/>
      <c r="C54" s="109"/>
      <c r="D54" s="109"/>
      <c r="E54" s="109"/>
      <c r="F54" s="109"/>
      <c r="M54" s="58"/>
      <c r="N54" s="187"/>
      <c r="O54" s="187"/>
      <c r="P54" s="187"/>
      <c r="Q54" s="187"/>
      <c r="R54" s="179"/>
      <c r="S54" s="58"/>
      <c r="T54" s="187"/>
      <c r="U54" s="187"/>
      <c r="V54" s="187"/>
      <c r="W54" s="187"/>
      <c r="X54" s="184"/>
    </row>
    <row r="55" spans="1:24" x14ac:dyDescent="0.2">
      <c r="A55" s="78" t="s">
        <v>627</v>
      </c>
      <c r="G55" s="78" t="s">
        <v>632</v>
      </c>
      <c r="M55" s="49"/>
      <c r="N55" s="64"/>
      <c r="O55" s="64"/>
      <c r="P55" s="64"/>
      <c r="Q55" s="64"/>
      <c r="R55" s="64"/>
      <c r="S55" s="49"/>
      <c r="T55" s="64"/>
      <c r="U55" s="64"/>
      <c r="V55" s="64"/>
      <c r="W55" s="64"/>
      <c r="X55" s="184"/>
    </row>
    <row r="56" spans="1:24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184"/>
    </row>
    <row r="57" spans="1:24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  <c r="M57" s="185"/>
      <c r="N57" s="64"/>
      <c r="O57" s="64"/>
      <c r="P57" s="49"/>
      <c r="Q57" s="64"/>
      <c r="R57" s="64"/>
      <c r="S57" s="185"/>
      <c r="T57" s="64"/>
      <c r="U57" s="64"/>
      <c r="V57" s="49"/>
      <c r="W57" s="64"/>
      <c r="X57" s="184"/>
    </row>
    <row r="58" spans="1:24" x14ac:dyDescent="0.2">
      <c r="A58" s="111" t="s">
        <v>592</v>
      </c>
      <c r="B58" s="182" t="s">
        <v>1234</v>
      </c>
      <c r="C58" s="111" t="s">
        <v>1235</v>
      </c>
      <c r="D58" s="111" t="s">
        <v>1236</v>
      </c>
      <c r="E58" s="111" t="s">
        <v>1237</v>
      </c>
      <c r="F58" s="78"/>
      <c r="G58" s="111" t="s">
        <v>592</v>
      </c>
      <c r="H58" s="111" t="s">
        <v>1274</v>
      </c>
      <c r="I58" s="111" t="s">
        <v>1275</v>
      </c>
      <c r="J58" s="111" t="s">
        <v>1276</v>
      </c>
      <c r="K58" s="111" t="s">
        <v>1277</v>
      </c>
      <c r="M58" s="186"/>
      <c r="N58" s="19"/>
      <c r="O58" s="19"/>
      <c r="P58" s="19"/>
      <c r="Q58" s="19"/>
      <c r="R58" s="64"/>
      <c r="S58" s="186"/>
      <c r="T58" s="19"/>
      <c r="U58" s="19"/>
      <c r="V58" s="19"/>
      <c r="W58" s="19"/>
      <c r="X58" s="184"/>
    </row>
    <row r="59" spans="1:24" s="78" customFormat="1" x14ac:dyDescent="0.2">
      <c r="A59" s="111" t="s">
        <v>587</v>
      </c>
      <c r="B59" s="182" t="s">
        <v>1238</v>
      </c>
      <c r="C59" s="111" t="s">
        <v>1239</v>
      </c>
      <c r="D59" s="111" t="s">
        <v>1240</v>
      </c>
      <c r="E59" s="111" t="s">
        <v>1241</v>
      </c>
      <c r="F59" s="66"/>
      <c r="G59" s="111" t="s">
        <v>587</v>
      </c>
      <c r="H59" s="111" t="s">
        <v>1278</v>
      </c>
      <c r="I59" s="111" t="s">
        <v>1279</v>
      </c>
      <c r="J59" s="111" t="s">
        <v>1280</v>
      </c>
      <c r="K59" s="111" t="s">
        <v>1281</v>
      </c>
      <c r="M59" s="64"/>
      <c r="N59" s="19"/>
      <c r="O59" s="19"/>
      <c r="P59" s="19"/>
      <c r="Q59" s="19"/>
      <c r="R59" s="64"/>
      <c r="S59" s="64"/>
      <c r="T59" s="19"/>
      <c r="U59" s="19"/>
      <c r="V59" s="19"/>
      <c r="W59" s="19"/>
      <c r="X59" s="188"/>
    </row>
    <row r="60" spans="1:24" x14ac:dyDescent="0.2">
      <c r="A60" s="111" t="s">
        <v>588</v>
      </c>
      <c r="B60" s="183" t="s">
        <v>1242</v>
      </c>
      <c r="C60" s="111" t="s">
        <v>1243</v>
      </c>
      <c r="D60" s="111" t="s">
        <v>1244</v>
      </c>
      <c r="E60" s="111" t="s">
        <v>1245</v>
      </c>
      <c r="G60" s="111" t="s">
        <v>588</v>
      </c>
      <c r="H60" s="111" t="s">
        <v>1282</v>
      </c>
      <c r="I60" s="111" t="s">
        <v>1283</v>
      </c>
      <c r="J60" s="111" t="s">
        <v>1284</v>
      </c>
      <c r="K60" s="111" t="s">
        <v>1285</v>
      </c>
      <c r="M60" s="58"/>
      <c r="N60" s="187"/>
      <c r="O60" s="187"/>
      <c r="P60" s="187"/>
      <c r="Q60" s="187"/>
      <c r="R60" s="64"/>
      <c r="S60" s="58"/>
      <c r="T60" s="187"/>
      <c r="U60" s="187"/>
      <c r="V60" s="187"/>
      <c r="W60" s="187"/>
      <c r="X60" s="184"/>
    </row>
    <row r="61" spans="1:24" x14ac:dyDescent="0.2">
      <c r="A61" s="111" t="s">
        <v>589</v>
      </c>
      <c r="B61" s="183" t="s">
        <v>1242</v>
      </c>
      <c r="C61" s="111" t="s">
        <v>1246</v>
      </c>
      <c r="D61" s="111" t="s">
        <v>1247</v>
      </c>
      <c r="E61" s="111" t="s">
        <v>1248</v>
      </c>
      <c r="G61" s="111" t="s">
        <v>589</v>
      </c>
      <c r="H61" s="111" t="s">
        <v>1286</v>
      </c>
      <c r="I61" s="111" t="s">
        <v>1287</v>
      </c>
      <c r="J61" s="111" t="s">
        <v>1288</v>
      </c>
      <c r="K61" s="111" t="s">
        <v>1289</v>
      </c>
      <c r="M61" s="58"/>
      <c r="N61" s="187"/>
      <c r="O61" s="187"/>
      <c r="P61" s="187"/>
      <c r="Q61" s="187"/>
      <c r="R61" s="64"/>
      <c r="S61" s="58"/>
      <c r="T61" s="187"/>
      <c r="U61" s="187"/>
      <c r="V61" s="187"/>
      <c r="W61" s="187"/>
      <c r="X61" s="184"/>
    </row>
    <row r="62" spans="1:24" x14ac:dyDescent="0.2">
      <c r="A62" s="111" t="s">
        <v>590</v>
      </c>
      <c r="B62" s="111" t="s">
        <v>1249</v>
      </c>
      <c r="C62" s="111" t="s">
        <v>1250</v>
      </c>
      <c r="D62" s="111" t="s">
        <v>1251</v>
      </c>
      <c r="E62" s="111" t="s">
        <v>1252</v>
      </c>
      <c r="G62" s="111" t="s">
        <v>590</v>
      </c>
      <c r="H62" s="111" t="s">
        <v>1290</v>
      </c>
      <c r="I62" s="111" t="s">
        <v>1291</v>
      </c>
      <c r="J62" s="111" t="s">
        <v>1292</v>
      </c>
      <c r="K62" s="111" t="s">
        <v>1293</v>
      </c>
      <c r="M62" s="58"/>
      <c r="N62" s="187"/>
      <c r="O62" s="187"/>
      <c r="P62" s="187"/>
      <c r="Q62" s="187"/>
      <c r="R62" s="49"/>
      <c r="S62" s="58"/>
      <c r="T62" s="187"/>
      <c r="U62" s="187"/>
      <c r="V62" s="187"/>
      <c r="W62" s="187"/>
      <c r="X62" s="184"/>
    </row>
    <row r="63" spans="1:24" x14ac:dyDescent="0.2">
      <c r="B63" s="151"/>
      <c r="M63" s="58"/>
      <c r="N63" s="187"/>
      <c r="O63" s="187"/>
      <c r="P63" s="187"/>
      <c r="Q63" s="187"/>
      <c r="R63" s="179"/>
      <c r="S63" s="58"/>
      <c r="T63" s="187"/>
      <c r="U63" s="187"/>
      <c r="V63" s="187"/>
      <c r="W63" s="187"/>
      <c r="X63" s="184"/>
    </row>
    <row r="64" spans="1:24" x14ac:dyDescent="0.2">
      <c r="A64" s="78" t="s">
        <v>631</v>
      </c>
      <c r="B64" s="151"/>
      <c r="M64" s="58"/>
      <c r="N64" s="187"/>
      <c r="O64" s="187"/>
      <c r="P64" s="187"/>
      <c r="Q64" s="187"/>
      <c r="R64" s="179"/>
      <c r="S64" s="58"/>
      <c r="T64" s="187"/>
      <c r="U64" s="187"/>
      <c r="V64" s="187"/>
      <c r="W64" s="187"/>
      <c r="X64" s="184"/>
    </row>
    <row r="65" spans="1:24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  <c r="M65" s="58"/>
      <c r="N65" s="63"/>
      <c r="O65" s="63"/>
      <c r="P65" s="63"/>
      <c r="Q65" s="63"/>
      <c r="R65" s="64"/>
      <c r="S65" s="58"/>
      <c r="T65" s="63"/>
      <c r="U65" s="63"/>
      <c r="V65" s="63"/>
      <c r="W65" s="63"/>
      <c r="X65" s="184"/>
    </row>
    <row r="66" spans="1:24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  <c r="M66" s="185"/>
      <c r="N66" s="64"/>
      <c r="O66" s="64"/>
      <c r="P66" s="49"/>
      <c r="Q66" s="64"/>
      <c r="R66" s="64"/>
      <c r="S66" s="185"/>
      <c r="T66" s="64"/>
      <c r="U66" s="64"/>
      <c r="V66" s="49"/>
      <c r="W66" s="64"/>
      <c r="X66" s="184"/>
    </row>
    <row r="67" spans="1:24" x14ac:dyDescent="0.2">
      <c r="A67" s="111" t="s">
        <v>592</v>
      </c>
      <c r="B67" s="111" t="s">
        <v>1253</v>
      </c>
      <c r="C67" s="111" t="s">
        <v>1254</v>
      </c>
      <c r="D67" s="111" t="s">
        <v>1255</v>
      </c>
      <c r="E67" s="111" t="s">
        <v>1256</v>
      </c>
      <c r="M67" s="186"/>
      <c r="N67" s="19"/>
      <c r="O67" s="19"/>
      <c r="P67" s="19"/>
      <c r="Q67" s="19"/>
      <c r="R67" s="64"/>
      <c r="S67" s="186"/>
      <c r="T67" s="19"/>
      <c r="U67" s="19"/>
      <c r="V67" s="19"/>
      <c r="W67" s="19"/>
      <c r="X67" s="184"/>
    </row>
    <row r="68" spans="1:24" x14ac:dyDescent="0.2">
      <c r="A68" s="111" t="s">
        <v>587</v>
      </c>
      <c r="B68" s="111" t="s">
        <v>1257</v>
      </c>
      <c r="C68" s="111" t="s">
        <v>1258</v>
      </c>
      <c r="D68" s="111" t="s">
        <v>1259</v>
      </c>
      <c r="E68" s="111" t="s">
        <v>1260</v>
      </c>
      <c r="M68" s="64"/>
      <c r="N68" s="19"/>
      <c r="O68" s="19"/>
      <c r="P68" s="19"/>
      <c r="Q68" s="19"/>
      <c r="R68" s="64"/>
      <c r="S68" s="64"/>
      <c r="T68" s="19"/>
      <c r="U68" s="19"/>
      <c r="V68" s="19"/>
      <c r="W68" s="19"/>
      <c r="X68" s="184"/>
    </row>
    <row r="69" spans="1:24" x14ac:dyDescent="0.2">
      <c r="A69" s="111" t="s">
        <v>588</v>
      </c>
      <c r="B69" s="111" t="s">
        <v>1253</v>
      </c>
      <c r="C69" s="111" t="s">
        <v>1261</v>
      </c>
      <c r="D69" s="111" t="s">
        <v>1262</v>
      </c>
      <c r="E69" s="111" t="s">
        <v>1263</v>
      </c>
      <c r="M69" s="58"/>
      <c r="N69" s="187"/>
      <c r="O69" s="187"/>
      <c r="P69" s="187"/>
      <c r="Q69" s="187"/>
      <c r="R69" s="64"/>
      <c r="S69" s="58"/>
      <c r="T69" s="187"/>
      <c r="U69" s="187"/>
      <c r="V69" s="187"/>
      <c r="W69" s="187"/>
      <c r="X69" s="184"/>
    </row>
    <row r="70" spans="1:24" x14ac:dyDescent="0.2">
      <c r="A70" s="111" t="s">
        <v>589</v>
      </c>
      <c r="B70" s="111" t="s">
        <v>1264</v>
      </c>
      <c r="C70" s="111" t="s">
        <v>1265</v>
      </c>
      <c r="D70" s="111" t="s">
        <v>1259</v>
      </c>
      <c r="E70" s="111" t="s">
        <v>1259</v>
      </c>
      <c r="M70" s="58"/>
      <c r="N70" s="187"/>
      <c r="O70" s="187"/>
      <c r="P70" s="187"/>
      <c r="Q70" s="187"/>
      <c r="R70" s="64"/>
      <c r="S70" s="58"/>
      <c r="T70" s="187"/>
      <c r="U70" s="187"/>
      <c r="V70" s="187"/>
      <c r="W70" s="187"/>
      <c r="X70" s="184"/>
    </row>
    <row r="71" spans="1:24" x14ac:dyDescent="0.2">
      <c r="A71" s="111" t="s">
        <v>590</v>
      </c>
      <c r="B71" s="111" t="s">
        <v>1266</v>
      </c>
      <c r="C71" s="111" t="s">
        <v>1267</v>
      </c>
      <c r="D71" s="111" t="s">
        <v>1268</v>
      </c>
      <c r="E71" s="111" t="s">
        <v>1269</v>
      </c>
      <c r="M71" s="58"/>
      <c r="N71" s="187"/>
      <c r="O71" s="187"/>
      <c r="P71" s="187"/>
      <c r="Q71" s="187"/>
      <c r="R71" s="49"/>
      <c r="S71" s="58"/>
      <c r="T71" s="187"/>
      <c r="U71" s="187"/>
      <c r="V71" s="187"/>
      <c r="W71" s="187"/>
      <c r="X71" s="184"/>
    </row>
    <row r="72" spans="1:24" x14ac:dyDescent="0.2">
      <c r="M72" s="58"/>
      <c r="N72" s="187"/>
      <c r="O72" s="187"/>
      <c r="P72" s="187"/>
      <c r="Q72" s="187"/>
      <c r="R72" s="179"/>
      <c r="S72" s="58"/>
      <c r="T72" s="187"/>
      <c r="U72" s="187"/>
      <c r="V72" s="187"/>
      <c r="W72" s="187"/>
      <c r="X72" s="184"/>
    </row>
    <row r="73" spans="1:24" x14ac:dyDescent="0.2">
      <c r="M73" s="58"/>
      <c r="N73" s="187"/>
      <c r="O73" s="187"/>
      <c r="P73" s="187"/>
      <c r="Q73" s="187"/>
      <c r="R73" s="179"/>
      <c r="S73" s="58"/>
      <c r="T73" s="187"/>
      <c r="U73" s="187"/>
      <c r="V73" s="187"/>
      <c r="W73" s="187"/>
      <c r="X73" s="184"/>
    </row>
    <row r="74" spans="1:24" x14ac:dyDescent="0.2">
      <c r="M74" s="184"/>
      <c r="N74" s="184"/>
      <c r="O74" s="184"/>
      <c r="P74" s="184"/>
      <c r="Q74" s="184"/>
      <c r="R74" s="184"/>
      <c r="S74" s="184"/>
      <c r="T74" s="184"/>
      <c r="U74" s="184"/>
      <c r="V74" s="184"/>
      <c r="W74" s="184"/>
      <c r="X74" s="184"/>
    </row>
    <row r="75" spans="1:24" x14ac:dyDescent="0.2"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</row>
  </sheetData>
  <mergeCells count="6">
    <mergeCell ref="B24:B25"/>
    <mergeCell ref="C24:F24"/>
    <mergeCell ref="G24:G25"/>
    <mergeCell ref="B33:B34"/>
    <mergeCell ref="C33:F33"/>
    <mergeCell ref="G33:G34"/>
  </mergeCells>
  <conditionalFormatting sqref="S55">
    <cfRule type="expression" dxfId="83" priority="1" stopIfTrue="1">
      <formula>$R$39&lt;&gt;20</formula>
    </cfRule>
  </conditionalFormatting>
  <conditionalFormatting sqref="M55">
    <cfRule type="expression" dxfId="82" priority="2" stopIfTrue="1">
      <formula>$M$39&lt;&gt;20</formula>
    </cfRule>
  </conditionalFormatting>
  <pageMargins left="0.75" right="0.75" top="1" bottom="1" header="0.5" footer="0.5"/>
  <pageSetup paperSize="9" orientation="portrait" horizontalDpi="1200" verticalDpi="1200" r:id="rId1"/>
  <headerFooter alignWithMargins="0">
    <oddFooter>&amp;R&amp;1#&amp;"Calibri"&amp;22&amp;KFF8939RESTRICTED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X75"/>
  <sheetViews>
    <sheetView workbookViewId="0"/>
  </sheetViews>
  <sheetFormatPr baseColWidth="10" defaultColWidth="10" defaultRowHeight="11.25" x14ac:dyDescent="0.2"/>
  <cols>
    <col min="1" max="1" width="9.125" style="66" customWidth="1"/>
    <col min="2" max="2" width="12.625" style="66" customWidth="1"/>
    <col min="3" max="6" width="9.875" style="66" customWidth="1"/>
    <col min="7" max="7" width="10" style="66" customWidth="1"/>
    <col min="8" max="8" width="10.375" style="66" customWidth="1"/>
    <col min="9" max="9" width="11.625" style="66" customWidth="1"/>
    <col min="10" max="11" width="10" style="66" customWidth="1"/>
    <col min="12" max="15" width="10.625" style="66" bestFit="1" customWidth="1"/>
    <col min="16" max="16384" width="10" style="66"/>
  </cols>
  <sheetData>
    <row r="1" spans="1:10" x14ac:dyDescent="0.2">
      <c r="A1" s="65" t="s">
        <v>1371</v>
      </c>
      <c r="C1" s="184"/>
      <c r="D1" s="184"/>
      <c r="F1" s="69" t="s">
        <v>639</v>
      </c>
      <c r="J1" s="125"/>
    </row>
    <row r="2" spans="1:10" x14ac:dyDescent="0.2">
      <c r="A2" s="126"/>
      <c r="F2" s="72" t="s">
        <v>626</v>
      </c>
      <c r="J2" s="72"/>
    </row>
    <row r="3" spans="1:10" s="77" customFormat="1" x14ac:dyDescent="0.2">
      <c r="A3" s="152" t="s">
        <v>638</v>
      </c>
      <c r="B3" s="153" t="s">
        <v>1372</v>
      </c>
    </row>
    <row r="4" spans="1:10" x14ac:dyDescent="0.2">
      <c r="B4" s="128" t="s">
        <v>643</v>
      </c>
      <c r="E4" s="78"/>
      <c r="G4" s="78"/>
      <c r="H4" s="78"/>
    </row>
    <row r="5" spans="1:10" x14ac:dyDescent="0.2">
      <c r="B5" s="78" t="s">
        <v>599</v>
      </c>
      <c r="E5" s="78"/>
      <c r="F5" s="78"/>
      <c r="G5" s="78"/>
      <c r="H5" s="78"/>
    </row>
    <row r="6" spans="1:10" x14ac:dyDescent="0.2">
      <c r="B6" s="80" t="s">
        <v>580</v>
      </c>
      <c r="C6" s="81" t="s">
        <v>598</v>
      </c>
      <c r="E6" s="78"/>
      <c r="F6" s="78"/>
      <c r="G6" s="78"/>
      <c r="H6" s="78"/>
    </row>
    <row r="7" spans="1:10" x14ac:dyDescent="0.2">
      <c r="B7" s="82" t="s">
        <v>592</v>
      </c>
      <c r="C7" s="83">
        <v>8.4539737475203651</v>
      </c>
      <c r="E7" s="78"/>
      <c r="F7" s="78"/>
      <c r="G7" s="78"/>
      <c r="H7" s="78"/>
    </row>
    <row r="8" spans="1:10" x14ac:dyDescent="0.2">
      <c r="B8" s="82" t="s">
        <v>587</v>
      </c>
      <c r="C8" s="83">
        <v>9.3033807453678303</v>
      </c>
      <c r="E8" s="78"/>
      <c r="F8" s="78"/>
      <c r="G8" s="78"/>
      <c r="H8" s="78"/>
    </row>
    <row r="9" spans="1:10" x14ac:dyDescent="0.2">
      <c r="B9" s="82" t="s">
        <v>588</v>
      </c>
      <c r="C9" s="83">
        <v>16.879458067783734</v>
      </c>
      <c r="E9" s="78"/>
      <c r="F9" s="78"/>
      <c r="G9" s="78"/>
      <c r="H9" s="78"/>
    </row>
    <row r="10" spans="1:10" x14ac:dyDescent="0.2">
      <c r="B10" s="82" t="s">
        <v>589</v>
      </c>
      <c r="C10" s="83">
        <v>11.158359008989997</v>
      </c>
      <c r="E10" s="78"/>
      <c r="F10" s="78"/>
      <c r="G10" s="78"/>
      <c r="H10" s="78"/>
    </row>
    <row r="11" spans="1:10" x14ac:dyDescent="0.2">
      <c r="B11" s="82" t="s">
        <v>590</v>
      </c>
      <c r="C11" s="83">
        <v>2.6305237833959398</v>
      </c>
      <c r="E11" s="78"/>
      <c r="F11" s="78"/>
      <c r="G11" s="78"/>
      <c r="H11" s="78"/>
    </row>
    <row r="12" spans="1:10" x14ac:dyDescent="0.2">
      <c r="B12" s="82" t="s">
        <v>593</v>
      </c>
      <c r="C12" s="83">
        <v>1.6</v>
      </c>
      <c r="E12" s="78"/>
      <c r="F12" s="78"/>
      <c r="G12" s="78"/>
      <c r="H12" s="78"/>
    </row>
    <row r="13" spans="1:10" x14ac:dyDescent="0.2">
      <c r="B13" s="82" t="s">
        <v>585</v>
      </c>
      <c r="C13" s="83">
        <v>50</v>
      </c>
      <c r="E13" s="78"/>
      <c r="F13" s="78"/>
      <c r="G13" s="78"/>
      <c r="H13" s="78"/>
    </row>
    <row r="14" spans="1:10" x14ac:dyDescent="0.2">
      <c r="B14" s="85" t="s">
        <v>591</v>
      </c>
      <c r="C14" s="86">
        <f>SUM(C7:C13)</f>
        <v>100.02569535305787</v>
      </c>
      <c r="E14" s="78"/>
      <c r="F14" s="78"/>
      <c r="G14" s="78"/>
      <c r="H14" s="78"/>
    </row>
    <row r="15" spans="1:10" x14ac:dyDescent="0.2">
      <c r="B15" s="87"/>
      <c r="C15" s="83"/>
      <c r="E15" s="78"/>
      <c r="F15" s="78"/>
      <c r="G15" s="78"/>
      <c r="H15" s="78"/>
    </row>
    <row r="16" spans="1:10" x14ac:dyDescent="0.2">
      <c r="B16" s="129" t="s">
        <v>612</v>
      </c>
      <c r="C16" s="83"/>
      <c r="E16" s="78"/>
      <c r="F16" s="78"/>
      <c r="G16" s="78"/>
      <c r="H16" s="78"/>
    </row>
    <row r="17" spans="2:17" x14ac:dyDescent="0.2">
      <c r="B17" s="130" t="s">
        <v>613</v>
      </c>
      <c r="C17" s="131" t="s">
        <v>614</v>
      </c>
      <c r="D17" s="81" t="s">
        <v>615</v>
      </c>
      <c r="E17" s="78"/>
      <c r="F17" s="78"/>
      <c r="G17" s="78"/>
      <c r="H17" s="78"/>
    </row>
    <row r="18" spans="2:17" x14ac:dyDescent="0.2">
      <c r="B18" s="87" t="s">
        <v>582</v>
      </c>
      <c r="C18" s="83" t="s">
        <v>602</v>
      </c>
      <c r="D18" s="83" t="s">
        <v>608</v>
      </c>
      <c r="E18" s="78"/>
      <c r="F18" s="78"/>
      <c r="G18" s="78"/>
      <c r="H18" s="78"/>
    </row>
    <row r="19" spans="2:17" x14ac:dyDescent="0.2">
      <c r="B19" s="87" t="s">
        <v>583</v>
      </c>
      <c r="C19" s="83" t="s">
        <v>616</v>
      </c>
      <c r="D19" s="111" t="s">
        <v>609</v>
      </c>
      <c r="E19" s="78"/>
      <c r="F19" s="78"/>
      <c r="G19" s="78"/>
      <c r="H19" s="78"/>
    </row>
    <row r="20" spans="2:17" x14ac:dyDescent="0.2">
      <c r="B20" s="87" t="s">
        <v>584</v>
      </c>
      <c r="C20" s="83" t="s">
        <v>604</v>
      </c>
      <c r="D20" s="111" t="s">
        <v>610</v>
      </c>
      <c r="E20" s="78"/>
      <c r="F20" s="78"/>
      <c r="G20" s="78"/>
      <c r="H20" s="78"/>
    </row>
    <row r="21" spans="2:17" x14ac:dyDescent="0.2">
      <c r="B21" s="132" t="s">
        <v>607</v>
      </c>
      <c r="C21" s="133" t="s">
        <v>605</v>
      </c>
      <c r="D21" s="134" t="s">
        <v>611</v>
      </c>
      <c r="E21" s="78"/>
      <c r="F21" s="78"/>
      <c r="G21" s="78"/>
      <c r="H21" s="78"/>
    </row>
    <row r="22" spans="2:17" x14ac:dyDescent="0.2">
      <c r="B22" s="87"/>
      <c r="G22" s="78"/>
      <c r="H22" s="78"/>
    </row>
    <row r="23" spans="2:17" x14ac:dyDescent="0.2">
      <c r="B23" s="78" t="s">
        <v>601</v>
      </c>
    </row>
    <row r="24" spans="2:17" ht="12.75" customHeight="1" x14ac:dyDescent="0.2">
      <c r="B24" s="236" t="s">
        <v>580</v>
      </c>
      <c r="C24" s="245" t="s">
        <v>581</v>
      </c>
      <c r="D24" s="246"/>
      <c r="E24" s="246"/>
      <c r="F24" s="247"/>
      <c r="G24" s="248" t="s">
        <v>597</v>
      </c>
    </row>
    <row r="25" spans="2:17" x14ac:dyDescent="0.2">
      <c r="B25" s="237"/>
      <c r="C25" s="90" t="s">
        <v>582</v>
      </c>
      <c r="D25" s="91" t="s">
        <v>583</v>
      </c>
      <c r="E25" s="91" t="s">
        <v>584</v>
      </c>
      <c r="F25" s="92" t="s">
        <v>607</v>
      </c>
      <c r="G25" s="249"/>
    </row>
    <row r="26" spans="2:17" x14ac:dyDescent="0.2">
      <c r="B26" s="135" t="s">
        <v>592</v>
      </c>
      <c r="C26" s="97">
        <f>C37/$C$7%</f>
        <v>6.0284573140289561</v>
      </c>
      <c r="D26" s="98">
        <f>D37/$C$7%</f>
        <v>34.772840738891659</v>
      </c>
      <c r="E26" s="98">
        <f>E37/$C$7%</f>
        <v>30.441837244133797</v>
      </c>
      <c r="F26" s="99">
        <f>F37/$C$7%</f>
        <v>28.756864702945578</v>
      </c>
      <c r="G26" s="98">
        <f>SUM(C26:F26)</f>
        <v>99.999999999999986</v>
      </c>
    </row>
    <row r="27" spans="2:17" x14ac:dyDescent="0.2">
      <c r="B27" s="135" t="s">
        <v>587</v>
      </c>
      <c r="C27" s="97">
        <f>C38/$C$8%</f>
        <v>15.935125326074628</v>
      </c>
      <c r="D27" s="98">
        <f>D38/$C$8%</f>
        <v>40.728138822728823</v>
      </c>
      <c r="E27" s="98">
        <f>E38/$C$8%</f>
        <v>23.466031529998869</v>
      </c>
      <c r="F27" s="99">
        <f>F38/$C$8%</f>
        <v>19.870704321197689</v>
      </c>
      <c r="G27" s="98">
        <f>SUM(C27:F27)</f>
        <v>100.00000000000001</v>
      </c>
    </row>
    <row r="28" spans="2:17" x14ac:dyDescent="0.2">
      <c r="B28" s="135" t="s">
        <v>588</v>
      </c>
      <c r="C28" s="97">
        <f>C39/$C$9%</f>
        <v>6.7825217228230281</v>
      </c>
      <c r="D28" s="98">
        <f>D39/$C$9%</f>
        <v>40.632618615990502</v>
      </c>
      <c r="E28" s="98">
        <f>E39/$C$9%</f>
        <v>27.373882602988061</v>
      </c>
      <c r="F28" s="99">
        <f>F39/$C$9%</f>
        <v>25.210977058198413</v>
      </c>
      <c r="G28" s="98">
        <f>SUM(C28:F28)</f>
        <v>100</v>
      </c>
    </row>
    <row r="29" spans="2:17" x14ac:dyDescent="0.2">
      <c r="B29" s="135" t="s">
        <v>589</v>
      </c>
      <c r="C29" s="97">
        <f>C40/$C$10%</f>
        <v>2.1938534278959811</v>
      </c>
      <c r="D29" s="98">
        <f>D40/$C$10%</f>
        <v>37.418439716312051</v>
      </c>
      <c r="E29" s="98">
        <f>E40/$C$10%</f>
        <v>32.453900709219859</v>
      </c>
      <c r="F29" s="99">
        <f>F40/$C$10%</f>
        <v>27.933806146572106</v>
      </c>
      <c r="G29" s="98">
        <f>SUM(C29:F29)</f>
        <v>100</v>
      </c>
    </row>
    <row r="30" spans="2:17" x14ac:dyDescent="0.2">
      <c r="B30" s="137" t="s">
        <v>590</v>
      </c>
      <c r="C30" s="138">
        <f>C41/$C$11%</f>
        <v>7.7416766947452871</v>
      </c>
      <c r="D30" s="139">
        <f>D41/$C$11%</f>
        <v>35.218612113918972</v>
      </c>
      <c r="E30" s="139">
        <f>E41/$C$11%</f>
        <v>32.089851584436424</v>
      </c>
      <c r="F30" s="140">
        <f>F41/$C$11%</f>
        <v>24.94985960689932</v>
      </c>
      <c r="G30" s="139">
        <f>SUM(C30:F30)</f>
        <v>100.00000000000001</v>
      </c>
    </row>
    <row r="32" spans="2:17" x14ac:dyDescent="0.2">
      <c r="B32" s="78" t="s">
        <v>600</v>
      </c>
      <c r="Q32" s="88"/>
    </row>
    <row r="33" spans="1:24" x14ac:dyDescent="0.2">
      <c r="B33" s="236" t="s">
        <v>580</v>
      </c>
      <c r="C33" s="242" t="s">
        <v>581</v>
      </c>
      <c r="D33" s="243"/>
      <c r="E33" s="243"/>
      <c r="F33" s="244"/>
      <c r="G33" s="234" t="s">
        <v>597</v>
      </c>
      <c r="H33" s="78"/>
      <c r="Q33" s="89"/>
    </row>
    <row r="34" spans="1:24" x14ac:dyDescent="0.2">
      <c r="B34" s="237"/>
      <c r="C34" s="90" t="s">
        <v>582</v>
      </c>
      <c r="D34" s="91" t="s">
        <v>583</v>
      </c>
      <c r="E34" s="91" t="s">
        <v>584</v>
      </c>
      <c r="F34" s="92" t="s">
        <v>607</v>
      </c>
      <c r="G34" s="235"/>
    </row>
    <row r="35" spans="1:24" ht="11.25" customHeight="1" x14ac:dyDescent="0.2">
      <c r="B35" s="93" t="s">
        <v>585</v>
      </c>
      <c r="C35" s="94" t="s">
        <v>711</v>
      </c>
      <c r="D35" s="95" t="s">
        <v>711</v>
      </c>
      <c r="E35" s="95" t="s">
        <v>711</v>
      </c>
      <c r="F35" s="96" t="s">
        <v>711</v>
      </c>
      <c r="G35" s="95">
        <f>C13</f>
        <v>50</v>
      </c>
    </row>
    <row r="36" spans="1:24" x14ac:dyDescent="0.2">
      <c r="B36" s="93" t="s">
        <v>586</v>
      </c>
      <c r="C36" s="94" t="s">
        <v>711</v>
      </c>
      <c r="D36" s="95" t="s">
        <v>711</v>
      </c>
      <c r="E36" s="95" t="s">
        <v>711</v>
      </c>
      <c r="F36" s="96" t="s">
        <v>711</v>
      </c>
      <c r="G36" s="98">
        <f>C12</f>
        <v>1.6</v>
      </c>
    </row>
    <row r="37" spans="1:24" x14ac:dyDescent="0.2">
      <c r="B37" s="93" t="s">
        <v>592</v>
      </c>
      <c r="C37" s="97">
        <v>0.50964419870847932</v>
      </c>
      <c r="D37" s="98">
        <v>2.9396868273329675</v>
      </c>
      <c r="E37" s="98">
        <v>2.5735449288819483</v>
      </c>
      <c r="F37" s="99">
        <v>2.4310977925969697</v>
      </c>
      <c r="G37" s="98">
        <f>SUM(C37:F37)</f>
        <v>8.4539737475203651</v>
      </c>
    </row>
    <row r="38" spans="1:24" x14ac:dyDescent="0.2">
      <c r="B38" s="93" t="s">
        <v>587</v>
      </c>
      <c r="C38" s="97">
        <v>1.4825053813362596</v>
      </c>
      <c r="D38" s="98">
        <v>3.7890938251804331</v>
      </c>
      <c r="E38" s="98">
        <v>2.1831342590638587</v>
      </c>
      <c r="F38" s="99">
        <v>1.8486472797872791</v>
      </c>
      <c r="G38" s="98">
        <f>SUM(C38:F38)</f>
        <v>9.3033807453678303</v>
      </c>
    </row>
    <row r="39" spans="1:24" x14ac:dyDescent="0.2">
      <c r="B39" s="93" t="s">
        <v>588</v>
      </c>
      <c r="C39" s="97">
        <v>1.144852910142236</v>
      </c>
      <c r="D39" s="98">
        <v>6.8585658211286038</v>
      </c>
      <c r="E39" s="98">
        <v>4.6205630354957163</v>
      </c>
      <c r="F39" s="99">
        <v>4.2554763010171781</v>
      </c>
      <c r="G39" s="98">
        <f>SUM(C39:F39)</f>
        <v>16.879458067783734</v>
      </c>
      <c r="U39" s="101"/>
    </row>
    <row r="40" spans="1:24" x14ac:dyDescent="0.2">
      <c r="B40" s="93" t="s">
        <v>589</v>
      </c>
      <c r="C40" s="97">
        <v>0.24479804161566707</v>
      </c>
      <c r="D40" s="98">
        <v>4.1752838391085971</v>
      </c>
      <c r="E40" s="98">
        <v>3.6213227535559027</v>
      </c>
      <c r="F40" s="99">
        <v>3.1169543747098301</v>
      </c>
      <c r="G40" s="98">
        <f>SUM(C40:F40)</f>
        <v>11.158359008989997</v>
      </c>
      <c r="U40" s="101"/>
    </row>
    <row r="41" spans="1:24" x14ac:dyDescent="0.2">
      <c r="B41" s="93" t="s">
        <v>590</v>
      </c>
      <c r="C41" s="97">
        <v>0.20364664668889546</v>
      </c>
      <c r="D41" s="98">
        <v>0.9264339678386021</v>
      </c>
      <c r="E41" s="98">
        <v>0.84413117798505888</v>
      </c>
      <c r="F41" s="99">
        <v>0.65631199088338332</v>
      </c>
      <c r="G41" s="98">
        <f>SUM(C41:F41)</f>
        <v>2.6305237833959398</v>
      </c>
      <c r="U41" s="101"/>
    </row>
    <row r="42" spans="1:24" x14ac:dyDescent="0.2">
      <c r="B42" s="102" t="s">
        <v>591</v>
      </c>
      <c r="C42" s="103">
        <f>SUM(C35:C41)</f>
        <v>3.5854471784915374</v>
      </c>
      <c r="D42" s="104">
        <f>SUM(D35:D41)</f>
        <v>18.689064280589204</v>
      </c>
      <c r="E42" s="104">
        <f>SUM(E35:E41)</f>
        <v>13.842696154982486</v>
      </c>
      <c r="F42" s="105">
        <f>SUM(F35:F41)</f>
        <v>12.308487738994641</v>
      </c>
      <c r="G42" s="104">
        <f>SUM(G35:G41)</f>
        <v>100.02569535305787</v>
      </c>
      <c r="U42" s="101"/>
    </row>
    <row r="43" spans="1:24" x14ac:dyDescent="0.2">
      <c r="U43" s="101"/>
    </row>
    <row r="44" spans="1:24" x14ac:dyDescent="0.2">
      <c r="I44" s="106"/>
      <c r="J44" s="101"/>
    </row>
    <row r="45" spans="1:24" x14ac:dyDescent="0.2">
      <c r="A45" s="78" t="s">
        <v>788</v>
      </c>
      <c r="B45" s="142"/>
      <c r="C45" s="143"/>
      <c r="D45" s="143"/>
      <c r="H45" s="95"/>
      <c r="I45" s="106"/>
      <c r="J45" s="101"/>
    </row>
    <row r="46" spans="1:24" ht="12" customHeight="1" x14ac:dyDescent="0.2">
      <c r="A46" s="78" t="s">
        <v>628</v>
      </c>
      <c r="B46" s="144"/>
      <c r="C46" s="145"/>
      <c r="D46" s="146"/>
      <c r="F46" s="78"/>
      <c r="G46" s="78" t="s">
        <v>630</v>
      </c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</row>
    <row r="47" spans="1:24" ht="12" customHeight="1" x14ac:dyDescent="0.2">
      <c r="A47" s="111" t="s">
        <v>463</v>
      </c>
      <c r="B47" s="147" t="s">
        <v>594</v>
      </c>
      <c r="C47" s="146" t="s">
        <v>595</v>
      </c>
      <c r="D47" s="146" t="s">
        <v>596</v>
      </c>
      <c r="E47" s="111" t="s">
        <v>606</v>
      </c>
      <c r="F47" s="108"/>
      <c r="G47" s="111" t="s">
        <v>463</v>
      </c>
      <c r="H47" s="111" t="s">
        <v>594</v>
      </c>
      <c r="I47" s="111" t="s">
        <v>595</v>
      </c>
      <c r="J47" s="111" t="s">
        <v>596</v>
      </c>
      <c r="K47" s="111" t="s">
        <v>606</v>
      </c>
      <c r="M47" s="222"/>
      <c r="N47" s="223"/>
      <c r="O47" s="223"/>
      <c r="P47" s="224"/>
      <c r="Q47" s="223"/>
      <c r="R47" s="223"/>
      <c r="S47" s="222"/>
      <c r="T47" s="223"/>
      <c r="U47" s="223"/>
      <c r="V47" s="224"/>
      <c r="W47" s="223"/>
      <c r="X47" s="184"/>
    </row>
    <row r="48" spans="1:24" x14ac:dyDescent="0.2">
      <c r="A48" s="111"/>
      <c r="B48" s="146" t="s">
        <v>602</v>
      </c>
      <c r="C48" s="146" t="s">
        <v>603</v>
      </c>
      <c r="D48" s="146" t="s">
        <v>604</v>
      </c>
      <c r="E48" s="111" t="s">
        <v>605</v>
      </c>
      <c r="G48" s="111"/>
      <c r="H48" s="111" t="s">
        <v>602</v>
      </c>
      <c r="I48" s="111" t="s">
        <v>603</v>
      </c>
      <c r="J48" s="111" t="s">
        <v>604</v>
      </c>
      <c r="K48" s="111" t="s">
        <v>605</v>
      </c>
      <c r="L48" s="112"/>
      <c r="M48" s="225"/>
      <c r="N48" s="226"/>
      <c r="O48" s="226"/>
      <c r="P48" s="226"/>
      <c r="Q48" s="226"/>
      <c r="R48" s="223"/>
      <c r="S48" s="225"/>
      <c r="T48" s="226"/>
      <c r="U48" s="226"/>
      <c r="V48" s="226"/>
      <c r="W48" s="226"/>
      <c r="X48" s="184"/>
    </row>
    <row r="49" spans="1:24" x14ac:dyDescent="0.2">
      <c r="A49" s="111" t="s">
        <v>592</v>
      </c>
      <c r="B49" s="146" t="s">
        <v>715</v>
      </c>
      <c r="C49" s="146" t="s">
        <v>716</v>
      </c>
      <c r="D49" s="146" t="s">
        <v>717</v>
      </c>
      <c r="E49" s="111" t="s">
        <v>718</v>
      </c>
      <c r="G49" s="111" t="s">
        <v>592</v>
      </c>
      <c r="H49" s="111" t="s">
        <v>724</v>
      </c>
      <c r="I49" s="111" t="s">
        <v>724</v>
      </c>
      <c r="J49" s="111" t="s">
        <v>724</v>
      </c>
      <c r="K49" s="111" t="s">
        <v>724</v>
      </c>
      <c r="L49" s="112"/>
      <c r="M49" s="223"/>
      <c r="N49" s="226"/>
      <c r="O49" s="226"/>
      <c r="P49" s="226"/>
      <c r="Q49" s="226"/>
      <c r="R49" s="223"/>
      <c r="S49" s="223"/>
      <c r="T49" s="226"/>
      <c r="U49" s="226"/>
      <c r="V49" s="226"/>
      <c r="W49" s="226"/>
      <c r="X49" s="184"/>
    </row>
    <row r="50" spans="1:24" x14ac:dyDescent="0.2">
      <c r="A50" s="111" t="s">
        <v>587</v>
      </c>
      <c r="B50" s="146" t="s">
        <v>715</v>
      </c>
      <c r="C50" s="149" t="s">
        <v>716</v>
      </c>
      <c r="D50" s="149" t="s">
        <v>717</v>
      </c>
      <c r="E50" s="111" t="s">
        <v>718</v>
      </c>
      <c r="G50" s="111" t="s">
        <v>587</v>
      </c>
      <c r="H50" s="111" t="s">
        <v>724</v>
      </c>
      <c r="I50" s="111" t="s">
        <v>724</v>
      </c>
      <c r="J50" s="111" t="s">
        <v>724</v>
      </c>
      <c r="K50" s="111" t="s">
        <v>724</v>
      </c>
      <c r="L50" s="112"/>
      <c r="M50" s="227"/>
      <c r="N50" s="228"/>
      <c r="O50" s="228"/>
      <c r="P50" s="228"/>
      <c r="Q50" s="228"/>
      <c r="R50" s="223"/>
      <c r="S50" s="227"/>
      <c r="T50" s="228"/>
      <c r="U50" s="228"/>
      <c r="V50" s="228"/>
      <c r="W50" s="228"/>
      <c r="X50" s="184"/>
    </row>
    <row r="51" spans="1:24" x14ac:dyDescent="0.2">
      <c r="A51" s="111" t="s">
        <v>588</v>
      </c>
      <c r="B51" s="146" t="s">
        <v>715</v>
      </c>
      <c r="C51" s="149" t="s">
        <v>716</v>
      </c>
      <c r="D51" s="149" t="s">
        <v>717</v>
      </c>
      <c r="E51" s="111" t="s">
        <v>718</v>
      </c>
      <c r="G51" s="111" t="s">
        <v>588</v>
      </c>
      <c r="H51" s="111" t="s">
        <v>724</v>
      </c>
      <c r="I51" s="111" t="s">
        <v>1270</v>
      </c>
      <c r="J51" s="111" t="s">
        <v>1271</v>
      </c>
      <c r="K51" s="111" t="s">
        <v>1272</v>
      </c>
      <c r="L51" s="112"/>
      <c r="M51" s="227"/>
      <c r="N51" s="228"/>
      <c r="O51" s="228"/>
      <c r="P51" s="228"/>
      <c r="Q51" s="228"/>
      <c r="R51" s="223"/>
      <c r="S51" s="227"/>
      <c r="T51" s="228"/>
      <c r="U51" s="228"/>
      <c r="V51" s="228"/>
      <c r="W51" s="228"/>
      <c r="X51" s="184"/>
    </row>
    <row r="52" spans="1:24" x14ac:dyDescent="0.2">
      <c r="A52" s="111" t="s">
        <v>589</v>
      </c>
      <c r="B52" s="101" t="s">
        <v>715</v>
      </c>
      <c r="C52" s="83" t="s">
        <v>716</v>
      </c>
      <c r="D52" s="83" t="s">
        <v>717</v>
      </c>
      <c r="E52" s="111" t="s">
        <v>718</v>
      </c>
      <c r="G52" s="111" t="s">
        <v>589</v>
      </c>
      <c r="H52" s="111" t="s">
        <v>724</v>
      </c>
      <c r="I52" s="111" t="s">
        <v>1026</v>
      </c>
      <c r="J52" s="111" t="s">
        <v>1273</v>
      </c>
      <c r="K52" s="111" t="s">
        <v>1216</v>
      </c>
      <c r="L52" s="116"/>
      <c r="M52" s="227"/>
      <c r="N52" s="228"/>
      <c r="O52" s="228"/>
      <c r="P52" s="228"/>
      <c r="Q52" s="228"/>
      <c r="R52" s="224"/>
      <c r="S52" s="227"/>
      <c r="T52" s="228"/>
      <c r="U52" s="228"/>
      <c r="V52" s="228"/>
      <c r="W52" s="228"/>
      <c r="X52" s="184"/>
    </row>
    <row r="53" spans="1:24" x14ac:dyDescent="0.2">
      <c r="A53" s="111" t="s">
        <v>590</v>
      </c>
      <c r="B53" s="101" t="s">
        <v>715</v>
      </c>
      <c r="C53" s="146" t="s">
        <v>716</v>
      </c>
      <c r="D53" s="146" t="s">
        <v>717</v>
      </c>
      <c r="E53" s="111" t="s">
        <v>718</v>
      </c>
      <c r="F53" s="109"/>
      <c r="G53" s="111" t="s">
        <v>590</v>
      </c>
      <c r="H53" s="111" t="s">
        <v>724</v>
      </c>
      <c r="I53" s="111" t="s">
        <v>724</v>
      </c>
      <c r="J53" s="111" t="s">
        <v>724</v>
      </c>
      <c r="K53" s="111" t="s">
        <v>724</v>
      </c>
      <c r="M53" s="227"/>
      <c r="N53" s="228"/>
      <c r="O53" s="228"/>
      <c r="P53" s="228"/>
      <c r="Q53" s="228"/>
      <c r="R53" s="229"/>
      <c r="S53" s="227"/>
      <c r="T53" s="228"/>
      <c r="U53" s="228"/>
      <c r="V53" s="228"/>
      <c r="W53" s="228"/>
      <c r="X53" s="184"/>
    </row>
    <row r="54" spans="1:24" x14ac:dyDescent="0.2">
      <c r="B54" s="109"/>
      <c r="C54" s="109"/>
      <c r="D54" s="109"/>
      <c r="E54" s="109"/>
      <c r="F54" s="109"/>
      <c r="M54" s="227"/>
      <c r="N54" s="228"/>
      <c r="O54" s="228"/>
      <c r="P54" s="228"/>
      <c r="Q54" s="228"/>
      <c r="R54" s="229"/>
      <c r="S54" s="227"/>
      <c r="T54" s="228"/>
      <c r="U54" s="228"/>
      <c r="V54" s="228"/>
      <c r="W54" s="228"/>
      <c r="X54" s="184"/>
    </row>
    <row r="55" spans="1:24" x14ac:dyDescent="0.2">
      <c r="A55" s="78" t="s">
        <v>627</v>
      </c>
      <c r="G55" s="78" t="s">
        <v>632</v>
      </c>
      <c r="M55" s="224"/>
      <c r="N55" s="223"/>
      <c r="O55" s="223"/>
      <c r="P55" s="223"/>
      <c r="Q55" s="223"/>
      <c r="R55" s="223"/>
      <c r="S55" s="224"/>
      <c r="T55" s="223"/>
      <c r="U55" s="223"/>
      <c r="V55" s="223"/>
      <c r="W55" s="223"/>
      <c r="X55" s="184"/>
    </row>
    <row r="56" spans="1:24" x14ac:dyDescent="0.2">
      <c r="A56" s="111" t="s">
        <v>463</v>
      </c>
      <c r="B56" s="111" t="s">
        <v>594</v>
      </c>
      <c r="C56" s="111" t="s">
        <v>595</v>
      </c>
      <c r="D56" s="111" t="s">
        <v>596</v>
      </c>
      <c r="E56" s="111" t="s">
        <v>606</v>
      </c>
      <c r="G56" s="111" t="s">
        <v>463</v>
      </c>
      <c r="H56" s="111" t="s">
        <v>594</v>
      </c>
      <c r="I56" s="111" t="s">
        <v>595</v>
      </c>
      <c r="J56" s="111" t="s">
        <v>596</v>
      </c>
      <c r="K56" s="111" t="s">
        <v>606</v>
      </c>
      <c r="M56" s="223"/>
      <c r="N56" s="223"/>
      <c r="O56" s="223"/>
      <c r="P56" s="223"/>
      <c r="Q56" s="223"/>
      <c r="R56" s="223"/>
      <c r="S56" s="223"/>
      <c r="T56" s="223"/>
      <c r="U56" s="223"/>
      <c r="V56" s="223"/>
      <c r="W56" s="223"/>
      <c r="X56" s="184"/>
    </row>
    <row r="57" spans="1:24" x14ac:dyDescent="0.2">
      <c r="A57" s="111"/>
      <c r="B57" s="182" t="s">
        <v>602</v>
      </c>
      <c r="C57" s="111" t="s">
        <v>603</v>
      </c>
      <c r="D57" s="111" t="s">
        <v>604</v>
      </c>
      <c r="E57" s="111" t="s">
        <v>605</v>
      </c>
      <c r="G57" s="111"/>
      <c r="H57" s="111" t="s">
        <v>602</v>
      </c>
      <c r="I57" s="111" t="s">
        <v>603</v>
      </c>
      <c r="J57" s="111" t="s">
        <v>604</v>
      </c>
      <c r="K57" s="111" t="s">
        <v>605</v>
      </c>
      <c r="M57" s="222"/>
      <c r="N57" s="223"/>
      <c r="O57" s="223"/>
      <c r="P57" s="224"/>
      <c r="Q57" s="223"/>
      <c r="R57" s="223"/>
      <c r="S57" s="222"/>
      <c r="T57" s="223"/>
      <c r="U57" s="223"/>
      <c r="V57" s="224"/>
      <c r="W57" s="223"/>
      <c r="X57" s="184"/>
    </row>
    <row r="58" spans="1:24" x14ac:dyDescent="0.2">
      <c r="A58" s="111" t="s">
        <v>592</v>
      </c>
      <c r="B58" s="182" t="s">
        <v>1234</v>
      </c>
      <c r="C58" s="111" t="s">
        <v>1235</v>
      </c>
      <c r="D58" s="111" t="s">
        <v>1236</v>
      </c>
      <c r="E58" s="111" t="s">
        <v>1237</v>
      </c>
      <c r="F58" s="78"/>
      <c r="G58" s="111" t="s">
        <v>592</v>
      </c>
      <c r="H58" s="111" t="s">
        <v>1274</v>
      </c>
      <c r="I58" s="111" t="s">
        <v>1275</v>
      </c>
      <c r="J58" s="111" t="s">
        <v>1276</v>
      </c>
      <c r="K58" s="111" t="s">
        <v>1277</v>
      </c>
      <c r="M58" s="225"/>
      <c r="N58" s="226"/>
      <c r="O58" s="226"/>
      <c r="P58" s="226"/>
      <c r="Q58" s="226"/>
      <c r="R58" s="223"/>
      <c r="S58" s="225"/>
      <c r="T58" s="226"/>
      <c r="U58" s="226"/>
      <c r="V58" s="226"/>
      <c r="W58" s="226"/>
      <c r="X58" s="184"/>
    </row>
    <row r="59" spans="1:24" s="78" customFormat="1" x14ac:dyDescent="0.2">
      <c r="A59" s="111" t="s">
        <v>587</v>
      </c>
      <c r="B59" s="182" t="s">
        <v>1238</v>
      </c>
      <c r="C59" s="111" t="s">
        <v>1239</v>
      </c>
      <c r="D59" s="111" t="s">
        <v>1240</v>
      </c>
      <c r="E59" s="111" t="s">
        <v>1241</v>
      </c>
      <c r="F59" s="66"/>
      <c r="G59" s="111" t="s">
        <v>587</v>
      </c>
      <c r="H59" s="111" t="s">
        <v>1278</v>
      </c>
      <c r="I59" s="111" t="s">
        <v>1279</v>
      </c>
      <c r="J59" s="111" t="s">
        <v>1280</v>
      </c>
      <c r="K59" s="111" t="s">
        <v>1281</v>
      </c>
      <c r="M59" s="223"/>
      <c r="N59" s="226"/>
      <c r="O59" s="226"/>
      <c r="P59" s="226"/>
      <c r="Q59" s="226"/>
      <c r="R59" s="223"/>
      <c r="S59" s="223"/>
      <c r="T59" s="226"/>
      <c r="U59" s="226"/>
      <c r="V59" s="226"/>
      <c r="W59" s="226"/>
      <c r="X59" s="188"/>
    </row>
    <row r="60" spans="1:24" x14ac:dyDescent="0.2">
      <c r="A60" s="111" t="s">
        <v>588</v>
      </c>
      <c r="B60" s="183" t="s">
        <v>1242</v>
      </c>
      <c r="C60" s="111" t="s">
        <v>1243</v>
      </c>
      <c r="D60" s="111" t="s">
        <v>1244</v>
      </c>
      <c r="E60" s="111" t="s">
        <v>1245</v>
      </c>
      <c r="G60" s="111" t="s">
        <v>588</v>
      </c>
      <c r="H60" s="111" t="s">
        <v>1282</v>
      </c>
      <c r="I60" s="111" t="s">
        <v>1283</v>
      </c>
      <c r="J60" s="111" t="s">
        <v>1284</v>
      </c>
      <c r="K60" s="111" t="s">
        <v>1285</v>
      </c>
      <c r="M60" s="227"/>
      <c r="N60" s="228"/>
      <c r="O60" s="228"/>
      <c r="P60" s="228"/>
      <c r="Q60" s="228"/>
      <c r="R60" s="223"/>
      <c r="S60" s="227"/>
      <c r="T60" s="228"/>
      <c r="U60" s="228"/>
      <c r="V60" s="228"/>
      <c r="W60" s="228"/>
      <c r="X60" s="184"/>
    </row>
    <row r="61" spans="1:24" x14ac:dyDescent="0.2">
      <c r="A61" s="111" t="s">
        <v>589</v>
      </c>
      <c r="B61" s="183" t="s">
        <v>1242</v>
      </c>
      <c r="C61" s="111" t="s">
        <v>1246</v>
      </c>
      <c r="D61" s="111" t="s">
        <v>1247</v>
      </c>
      <c r="E61" s="111" t="s">
        <v>1248</v>
      </c>
      <c r="G61" s="111" t="s">
        <v>589</v>
      </c>
      <c r="H61" s="111" t="s">
        <v>1286</v>
      </c>
      <c r="I61" s="111" t="s">
        <v>1287</v>
      </c>
      <c r="J61" s="111" t="s">
        <v>1288</v>
      </c>
      <c r="K61" s="111" t="s">
        <v>1289</v>
      </c>
      <c r="M61" s="227"/>
      <c r="N61" s="228"/>
      <c r="O61" s="228"/>
      <c r="P61" s="228"/>
      <c r="Q61" s="228"/>
      <c r="R61" s="223"/>
      <c r="S61" s="227"/>
      <c r="T61" s="228"/>
      <c r="U61" s="228"/>
      <c r="V61" s="228"/>
      <c r="W61" s="228"/>
      <c r="X61" s="184"/>
    </row>
    <row r="62" spans="1:24" x14ac:dyDescent="0.2">
      <c r="A62" s="111" t="s">
        <v>590</v>
      </c>
      <c r="B62" s="111" t="s">
        <v>1249</v>
      </c>
      <c r="C62" s="111" t="s">
        <v>1250</v>
      </c>
      <c r="D62" s="111" t="s">
        <v>1251</v>
      </c>
      <c r="E62" s="111" t="s">
        <v>1252</v>
      </c>
      <c r="G62" s="111" t="s">
        <v>590</v>
      </c>
      <c r="H62" s="111" t="s">
        <v>1290</v>
      </c>
      <c r="I62" s="111" t="s">
        <v>1291</v>
      </c>
      <c r="J62" s="111" t="s">
        <v>1292</v>
      </c>
      <c r="K62" s="111" t="s">
        <v>1293</v>
      </c>
      <c r="M62" s="227"/>
      <c r="N62" s="228"/>
      <c r="O62" s="228"/>
      <c r="P62" s="228"/>
      <c r="Q62" s="228"/>
      <c r="R62" s="224"/>
      <c r="S62" s="227"/>
      <c r="T62" s="228"/>
      <c r="U62" s="228"/>
      <c r="V62" s="228"/>
      <c r="W62" s="228"/>
      <c r="X62" s="184"/>
    </row>
    <row r="63" spans="1:24" x14ac:dyDescent="0.2">
      <c r="B63" s="151"/>
      <c r="M63" s="227"/>
      <c r="N63" s="228"/>
      <c r="O63" s="228"/>
      <c r="P63" s="228"/>
      <c r="Q63" s="228"/>
      <c r="R63" s="229"/>
      <c r="S63" s="227"/>
      <c r="T63" s="228"/>
      <c r="U63" s="228"/>
      <c r="V63" s="228"/>
      <c r="W63" s="228"/>
      <c r="X63" s="184"/>
    </row>
    <row r="64" spans="1:24" x14ac:dyDescent="0.2">
      <c r="A64" s="78" t="s">
        <v>631</v>
      </c>
      <c r="B64" s="151"/>
      <c r="M64" s="227"/>
      <c r="N64" s="228"/>
      <c r="O64" s="228"/>
      <c r="P64" s="228"/>
      <c r="Q64" s="228"/>
      <c r="R64" s="229"/>
      <c r="S64" s="227"/>
      <c r="T64" s="228"/>
      <c r="U64" s="228"/>
      <c r="V64" s="228"/>
      <c r="W64" s="228"/>
      <c r="X64" s="184"/>
    </row>
    <row r="65" spans="1:24" x14ac:dyDescent="0.2">
      <c r="A65" s="111" t="s">
        <v>463</v>
      </c>
      <c r="B65" s="182" t="s">
        <v>594</v>
      </c>
      <c r="C65" s="111" t="s">
        <v>595</v>
      </c>
      <c r="D65" s="111" t="s">
        <v>596</v>
      </c>
      <c r="E65" s="111" t="s">
        <v>606</v>
      </c>
      <c r="M65" s="227"/>
      <c r="N65" s="230"/>
      <c r="O65" s="230"/>
      <c r="P65" s="230"/>
      <c r="Q65" s="230"/>
      <c r="R65" s="223"/>
      <c r="S65" s="227"/>
      <c r="T65" s="230"/>
      <c r="U65" s="230"/>
      <c r="V65" s="230"/>
      <c r="W65" s="230"/>
      <c r="X65" s="184"/>
    </row>
    <row r="66" spans="1:24" x14ac:dyDescent="0.2">
      <c r="A66" s="111"/>
      <c r="B66" s="182" t="s">
        <v>602</v>
      </c>
      <c r="C66" s="111" t="s">
        <v>603</v>
      </c>
      <c r="D66" s="111" t="s">
        <v>604</v>
      </c>
      <c r="E66" s="111" t="s">
        <v>605</v>
      </c>
      <c r="M66" s="222"/>
      <c r="N66" s="223"/>
      <c r="O66" s="223"/>
      <c r="P66" s="224"/>
      <c r="Q66" s="223"/>
      <c r="R66" s="223"/>
      <c r="S66" s="222"/>
      <c r="T66" s="223"/>
      <c r="U66" s="223"/>
      <c r="V66" s="224"/>
      <c r="W66" s="223"/>
      <c r="X66" s="184"/>
    </row>
    <row r="67" spans="1:24" x14ac:dyDescent="0.2">
      <c r="A67" s="111" t="s">
        <v>592</v>
      </c>
      <c r="B67" s="111" t="s">
        <v>1253</v>
      </c>
      <c r="C67" s="111" t="s">
        <v>1254</v>
      </c>
      <c r="D67" s="111" t="s">
        <v>1255</v>
      </c>
      <c r="E67" s="111" t="s">
        <v>1256</v>
      </c>
      <c r="M67" s="225"/>
      <c r="N67" s="226"/>
      <c r="O67" s="226"/>
      <c r="P67" s="226"/>
      <c r="Q67" s="226"/>
      <c r="R67" s="223"/>
      <c r="S67" s="225"/>
      <c r="T67" s="226"/>
      <c r="U67" s="226"/>
      <c r="V67" s="226"/>
      <c r="W67" s="226"/>
      <c r="X67" s="184"/>
    </row>
    <row r="68" spans="1:24" x14ac:dyDescent="0.2">
      <c r="A68" s="111" t="s">
        <v>587</v>
      </c>
      <c r="B68" s="111" t="s">
        <v>1257</v>
      </c>
      <c r="C68" s="111" t="s">
        <v>1258</v>
      </c>
      <c r="D68" s="111" t="s">
        <v>1259</v>
      </c>
      <c r="E68" s="111" t="s">
        <v>1260</v>
      </c>
      <c r="M68" s="223"/>
      <c r="N68" s="226"/>
      <c r="O68" s="226"/>
      <c r="P68" s="226"/>
      <c r="Q68" s="226"/>
      <c r="R68" s="223"/>
      <c r="S68" s="223"/>
      <c r="T68" s="226"/>
      <c r="U68" s="226"/>
      <c r="V68" s="226"/>
      <c r="W68" s="226"/>
      <c r="X68" s="184"/>
    </row>
    <row r="69" spans="1:24" x14ac:dyDescent="0.2">
      <c r="A69" s="111" t="s">
        <v>588</v>
      </c>
      <c r="B69" s="111" t="s">
        <v>1253</v>
      </c>
      <c r="C69" s="111" t="s">
        <v>1261</v>
      </c>
      <c r="D69" s="111" t="s">
        <v>1262</v>
      </c>
      <c r="E69" s="111" t="s">
        <v>1263</v>
      </c>
      <c r="M69" s="227"/>
      <c r="N69" s="228"/>
      <c r="O69" s="228"/>
      <c r="P69" s="228"/>
      <c r="Q69" s="228"/>
      <c r="R69" s="223"/>
      <c r="S69" s="227"/>
      <c r="T69" s="228"/>
      <c r="U69" s="228"/>
      <c r="V69" s="228"/>
      <c r="W69" s="228"/>
      <c r="X69" s="184"/>
    </row>
    <row r="70" spans="1:24" x14ac:dyDescent="0.2">
      <c r="A70" s="111" t="s">
        <v>589</v>
      </c>
      <c r="B70" s="111" t="s">
        <v>1264</v>
      </c>
      <c r="C70" s="111" t="s">
        <v>1265</v>
      </c>
      <c r="D70" s="111" t="s">
        <v>1259</v>
      </c>
      <c r="E70" s="111" t="s">
        <v>1259</v>
      </c>
      <c r="M70" s="227"/>
      <c r="N70" s="228"/>
      <c r="O70" s="228"/>
      <c r="P70" s="228"/>
      <c r="Q70" s="228"/>
      <c r="R70" s="223"/>
      <c r="S70" s="227"/>
      <c r="T70" s="228"/>
      <c r="U70" s="228"/>
      <c r="V70" s="228"/>
      <c r="W70" s="228"/>
      <c r="X70" s="184"/>
    </row>
    <row r="71" spans="1:24" x14ac:dyDescent="0.2">
      <c r="A71" s="111" t="s">
        <v>590</v>
      </c>
      <c r="B71" s="111" t="s">
        <v>1266</v>
      </c>
      <c r="C71" s="111" t="s">
        <v>1267</v>
      </c>
      <c r="D71" s="111" t="s">
        <v>1268</v>
      </c>
      <c r="E71" s="111" t="s">
        <v>1269</v>
      </c>
      <c r="M71" s="227"/>
      <c r="N71" s="228"/>
      <c r="O71" s="228"/>
      <c r="P71" s="228"/>
      <c r="Q71" s="228"/>
      <c r="R71" s="224"/>
      <c r="S71" s="227"/>
      <c r="T71" s="228"/>
      <c r="U71" s="228"/>
      <c r="V71" s="228"/>
      <c r="W71" s="228"/>
      <c r="X71" s="184"/>
    </row>
    <row r="72" spans="1:24" x14ac:dyDescent="0.2">
      <c r="M72" s="227"/>
      <c r="N72" s="228"/>
      <c r="O72" s="228"/>
      <c r="P72" s="228"/>
      <c r="Q72" s="228"/>
      <c r="R72" s="229"/>
      <c r="S72" s="227"/>
      <c r="T72" s="228"/>
      <c r="U72" s="228"/>
      <c r="V72" s="228"/>
      <c r="W72" s="228"/>
      <c r="X72" s="184"/>
    </row>
    <row r="73" spans="1:24" x14ac:dyDescent="0.2">
      <c r="M73" s="227"/>
      <c r="N73" s="228"/>
      <c r="O73" s="228"/>
      <c r="P73" s="228"/>
      <c r="Q73" s="228"/>
      <c r="R73" s="229"/>
      <c r="S73" s="227"/>
      <c r="T73" s="228"/>
      <c r="U73" s="228"/>
      <c r="V73" s="228"/>
      <c r="W73" s="228"/>
      <c r="X73" s="184"/>
    </row>
    <row r="74" spans="1:24" x14ac:dyDescent="0.2">
      <c r="M74" s="184"/>
      <c r="N74" s="184"/>
      <c r="O74" s="184"/>
      <c r="P74" s="184"/>
      <c r="Q74" s="184"/>
      <c r="R74" s="184"/>
      <c r="S74" s="184"/>
      <c r="T74" s="184"/>
      <c r="U74" s="184"/>
      <c r="V74" s="184"/>
      <c r="W74" s="184"/>
      <c r="X74" s="184"/>
    </row>
    <row r="75" spans="1:24" x14ac:dyDescent="0.2"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</row>
  </sheetData>
  <mergeCells count="6">
    <mergeCell ref="B24:B25"/>
    <mergeCell ref="C24:F24"/>
    <mergeCell ref="G24:G25"/>
    <mergeCell ref="B33:B34"/>
    <mergeCell ref="C33:F33"/>
    <mergeCell ref="G33:G34"/>
  </mergeCells>
  <conditionalFormatting sqref="S55">
    <cfRule type="expression" dxfId="81" priority="1" stopIfTrue="1">
      <formula>$R$39&lt;&gt;20</formula>
    </cfRule>
  </conditionalFormatting>
  <conditionalFormatting sqref="M55">
    <cfRule type="expression" dxfId="80" priority="2" stopIfTrue="1">
      <formula>$M$39&lt;&gt;20</formula>
    </cfRule>
  </conditionalFormatting>
  <pageMargins left="0.75" right="0.75" top="1" bottom="1" header="0.5" footer="0.5"/>
  <pageSetup paperSize="9" orientation="portrait" horizontalDpi="1200" verticalDpi="1200" r:id="rId1"/>
  <headerFooter alignWithMargins="0">
    <oddFooter>&amp;R&amp;1#&amp;"Calibri"&amp;22&amp;KFF8939RESTRICTED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S78"/>
  <sheetViews>
    <sheetView workbookViewId="0">
      <selection activeCell="C45" sqref="C45"/>
    </sheetView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1" width="9" style="2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Brockhurst dry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39"/>
      <c r="V1" s="39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>IF(ISERROR(TEXT(F3,digits_format)),F3,TEXT(F3,digits_format))</f>
        <v>-</v>
      </c>
      <c r="K3" s="167" t="str">
        <f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ref="J4:J34" si="1">IF(ISERROR(TEXT(F4,digits_format)),F4,TEXT(F4,digits_format))</f>
        <v>-</v>
      </c>
      <c r="K4" s="167" t="str">
        <f t="shared" ref="K4:K34" si="2">IF(ISERROR(TEXT(G4,"0.0")),G4,TEXT(G4,"0.0"))</f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618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bro_cam_nexc_PEC</v>
      </c>
      <c r="F37" s="46" t="str">
        <f ca="1">CONCATENATE($B$51,"_nexc_TWA")</f>
        <v>bro_cam_nexc_TWA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bro_cam_fexc_PEC</v>
      </c>
      <c r="F38" s="46" t="str">
        <f ca="1">CONCATENATE($B$51,"_fexc_TWA")</f>
        <v>bro_cam_fexc_TWA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bro_cam_PECmin</v>
      </c>
      <c r="F39" s="46" t="str">
        <f ca="1">CONCATENATE($B$51,"_TWAmin")</f>
        <v>bro_cam_TWAmin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bro_cam_PECmax</v>
      </c>
      <c r="F40" s="46" t="str">
        <f ca="1">CONCATENATE($B$51,"_TWAmax")</f>
        <v>bro_cam_TWAmax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bro_cam_drain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bro_cam_drainmin</v>
      </c>
      <c r="F42" s="46" t="str">
        <f ca="1">CONCATENATE($B$51,"_drainmax")</f>
        <v>bro_cam_drainmax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bro_cam_tot_rain</v>
      </c>
      <c r="F45" s="46" t="str">
        <f ca="1">CONCATENATE($B$51,"_ann_rain")</f>
        <v>bro_cam_ann_rain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bro_cam_tot_iri</v>
      </c>
      <c r="F46" s="46" t="str">
        <f ca="1">CONCATENATE($B$51,"_ann_iri")</f>
        <v>bro_cam_ann_iri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bro_cam_tot_runoff</v>
      </c>
      <c r="F47" s="46" t="str">
        <f ca="1">CONCATENATE($B$51,"_ann_runoff")</f>
        <v>bro_cam_ann_runoff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bro_cam_tot_perc</v>
      </c>
      <c r="F48" s="46" t="str">
        <f ca="1">CONCATENATE($B$51,"_ann_perc")</f>
        <v>bro_cam_ann_perc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bro_cam_tot_evap</v>
      </c>
      <c r="F49" s="46" t="str">
        <f ca="1">CONCATENATE($B$51,"_ann_evap")</f>
        <v>bro_cam_ann_evap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bro_cam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1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parbdry</v>
      </c>
      <c r="C53" s="4"/>
      <c r="D53" s="4"/>
      <c r="E53" s="21" t="str">
        <f ca="1">CONCATENATE($B$51,"_appx","_filename")</f>
        <v>bro_cam_appx_filename</v>
      </c>
      <c r="F53" s="21" t="str">
        <f ca="1">SUBSTITUTE(CONCATENATE(project_path,"\",B51,".gif"),"\","\\")</f>
        <v>C:\\temp\\ukht\\par\\bro_cam.gif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yes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bro_cam_appx_year1</v>
      </c>
      <c r="B58" s="21" t="str">
        <f ca="1">CONCATENATE($B$51,"_appx","_Pexc",$R58)</f>
        <v>bro_cam_appx_Pexc1</v>
      </c>
      <c r="C58" s="21" t="str">
        <f ca="1">CONCATENATE($B$51,"_appx","_Texc",$R58)</f>
        <v>bro_cam_appx_Texc1</v>
      </c>
      <c r="D58" s="21"/>
      <c r="H58" s="21"/>
      <c r="I58" s="21" t="str">
        <f ca="1">CONCATENATE($B$51,"_appx","_Pmax",$R58)</f>
        <v>bro_cam_appx_Pmax1</v>
      </c>
      <c r="J58" s="21" t="str">
        <f ca="1">CONCATENATE($B$51,"_appx","_Tmax",$R58)</f>
        <v>bro_cam_appx_Tmax1</v>
      </c>
      <c r="K58" s="21" t="str">
        <f ca="1">CONCATENATE($B$51,"_appx","_drain",$R58)</f>
        <v>bro_cam_appx_drain1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bro_cam_appx_year2</v>
      </c>
      <c r="B59" s="21" t="str">
        <f ca="1">CONCATENATE($B$51,"_appx","_Pexc",$R59)</f>
        <v>bro_cam_appx_Pexc2</v>
      </c>
      <c r="C59" s="21" t="str">
        <f ca="1">CONCATENATE($B$51,"_appx","_Texc",$R59)</f>
        <v>bro_cam_appx_Texc2</v>
      </c>
      <c r="I59" s="21" t="str">
        <f ca="1">CONCATENATE($B$51,"_appx","_Pmax",$R59)</f>
        <v>bro_cam_appx_Pmax2</v>
      </c>
      <c r="J59" s="21" t="str">
        <f ca="1">CONCATENATE($B$51,"_appx","_Tmax",$R59)</f>
        <v>bro_cam_appx_Tmax2</v>
      </c>
      <c r="K59" s="21" t="str">
        <f ca="1">CONCATENATE($B$51,"_appx","_drain",$R59)</f>
        <v>bro_cam_appx_drain2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bro_cam_appx_year3</v>
      </c>
      <c r="B60" s="21" t="str">
        <f ca="1">CONCATENATE($B$51,"_appx","_Pexc",$R60)</f>
        <v>bro_cam_appx_Pexc3</v>
      </c>
      <c r="C60" s="21" t="str">
        <f ca="1">CONCATENATE($B$51,"_appx","_Texc",$R60)</f>
        <v>bro_cam_appx_Texc3</v>
      </c>
      <c r="I60" s="21" t="str">
        <f ca="1">CONCATENATE($B$51,"_appx","_Pmax",$R60)</f>
        <v>bro_cam_appx_Pmax3</v>
      </c>
      <c r="J60" s="21" t="str">
        <f ca="1">CONCATENATE($B$51,"_appx","_Tmax",$R60)</f>
        <v>bro_cam_appx_Tmax3</v>
      </c>
      <c r="K60" s="21" t="str">
        <f ca="1">CONCATENATE($B$51,"_appx","_drain",$R60)</f>
        <v>bro_cam_appx_drain3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bro_cam_appx_year1@bro_cam_appx_year2@bro_cam_appx_year3@</v>
      </c>
      <c r="B64" s="21" t="str">
        <f ca="1">CONCATENATE(B58,Delimiter,B59,Delimiter,B60,Delimiter)</f>
        <v>bro_cam_appx_Pexc1@bro_cam_appx_Pexc2@bro_cam_appx_Pexc3@</v>
      </c>
      <c r="C64" s="21" t="str">
        <f ca="1">CONCATENATE(C58,Delimiter,C59,Delimiter,C60,Delimiter)</f>
        <v>bro_cam_appx_Texc1@bro_cam_appx_Texc2@bro_cam_appx_Texc3@</v>
      </c>
      <c r="I64" s="21" t="str">
        <f ca="1">CONCATENATE(I58,Delimiter,I59,Delimiter,I60,Delimiter)</f>
        <v>bro_cam_appx_Pmax1@bro_cam_appx_Pmax2@bro_cam_appx_Pmax3@</v>
      </c>
      <c r="J64" s="21" t="str">
        <f ca="1">CONCATENATE(J58,Delimiter,J59,Delimiter,J60,Delimiter)</f>
        <v>bro_cam_appx_Tmax1@bro_cam_appx_Tmax2@bro_cam_appx_Tmax3@</v>
      </c>
      <c r="K64" s="21" t="str">
        <f ca="1">CONCATENATE(K58,Delimiter,K59,Delimiter,K60,Delimiter)</f>
        <v>bro_cam_appx_drain1@bro_cam_appx_drain2@bro_cam_appx_drain3@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bro_cam_appx_year1@bro_cam_appx_year2@bro_cam_appx_year3@bro_cam_appx_Pexc1@bro_cam_appx_Pexc2@bro_cam_appx_Pexc3@bro_cam_appx_Texc1@bro_cam_appx_Texc2@bro_cam_appx_Texc3@bro_cam_appx_Pmax1@bro_cam_appx_Pmax2@bro_cam_appx_Pmax3@bro_cam_appx_Tmax1@bro_cam_appx_Tmax2@bro_cam_appx_Tmax3@bro_cam_appx_drain1@bro_cam_appx_drain2@bro_cam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bro_cam_appx_filename@bro_cam_nexc_PEC@bro_cam_fexc_PEC@bro_cam_nexc_TWA@bro_cam_fexc_TWA@bro_cam_PECmin@bro_cam_TWAmin@bro_cam_PECmax@bro_cam_TWAmax@bro_cam_drain@bro_cam_drainmin@bro_cam_drainmax@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C:\\temp\\ukht\\par\\bro_cam.gif@-@-@-@-@-@-@-@-@-@-@-@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bro_cam_tot_rain@bro_cam_tot_iri@bro_cam_tot_runoff@bro_cam_tot_perc@bro_cam_tot_evap@bro_cam_ann_rain@bro_cam_ann_iri@bro_cam_ann_runoff@bro_cam_ann_perc@bro_cam_ann_evap@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bro_cam_appx_year1@bro_cam_appx_year2@bro_cam_appx_year3@bro_cam_appx_Pexc1@bro_cam_appx_Pexc2@bro_cam_appx_Pexc3@bro_cam_appx_Texc1@bro_cam_appx_Texc2@bro_cam_appx_Texc3@bro_cam_appx_Pmax1@bro_cam_appx_Pmax2@bro_cam_appx_Pmax3@bro_cam_appx_Tmax1@bro_cam_appx_Tmax2@bro_cam_appx_Tmax3@bro_cam_appx_drain1@bro_cam_appx_drain2@bro_cam_appx_drain3@bro_cam_appx_filename@bro_cam_nexc_PEC@bro_cam_fexc_PEC@bro_cam_nexc_TWA@bro_cam_fexc_TWA@bro_cam_PECmin@bro_cam_TWAmin@bro_cam_PECmax@bro_cam_TWAmax@bro_cam_drain@bro_cam_drainmin@bro_cam_drainmax@bro_cam_tot_rain@bro_cam_tot_iri@bro_cam_tot_runoff@bro_cam_tot_perc@bro_cam_tot_evap@bro_cam_ann_rain@bro_cam_ann_iri@bro_cam_ann_runoff@bro_cam_ann_perc@bro_cam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-@C:\\temp\\ukht\\par\\bro_cam.gif@-@-@-@-@-@-@-@-@-@-@-@-@-@-@-@-@-@-@-@-@-@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79" priority="1" stopIfTrue="1">
      <formula>Z$1&gt;no_mixture_partners</formula>
    </cfRule>
  </conditionalFormatting>
  <conditionalFormatting sqref="D1">
    <cfRule type="cellIs" dxfId="78" priority="2" stopIfTrue="1" operator="equal">
      <formula>"OK"</formula>
    </cfRule>
    <cfRule type="cellIs" dxfId="77" priority="3" stopIfTrue="1" operator="equal">
      <formula>"failed"</formula>
    </cfRule>
    <cfRule type="cellIs" dxfId="76" priority="4" stopIfTrue="1" operator="equal">
      <formula>"empty"</formula>
    </cfRule>
  </conditionalFormatting>
  <dataValidations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9" name="Button 26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S78"/>
  <sheetViews>
    <sheetView workbookViewId="0"/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0" width="9" style="2"/>
    <col min="21" max="21" width="9.375" style="2" bestFit="1" customWidth="1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Brockhurst wet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bro_hil_nexc_PEC</v>
      </c>
      <c r="F37" s="46" t="str">
        <f ca="1">CONCATENATE($B$51,"_nexc_TWA")</f>
        <v>bro_hil_nexc_TWA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bro_hil_fexc_PEC</v>
      </c>
      <c r="F38" s="46" t="str">
        <f ca="1">CONCATENATE($B$51,"_fexc_TWA")</f>
        <v>bro_hil_fexc_TWA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bro_hil_PECmin</v>
      </c>
      <c r="F39" s="46" t="str">
        <f ca="1">CONCATENATE($B$51,"_TWAmin")</f>
        <v>bro_hil_TWAmin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bro_hil_PECmax</v>
      </c>
      <c r="F40" s="46" t="str">
        <f ca="1">CONCATENATE($B$51,"_TWAmax")</f>
        <v>bro_hil_TWAmax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bro_hil_drain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bro_hil_drainmin</v>
      </c>
      <c r="F42" s="46" t="str">
        <f ca="1">CONCATENATE($B$51,"_drainmax")</f>
        <v>bro_hil_drainmax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bro_hil_tot_rain</v>
      </c>
      <c r="F45" s="46" t="str">
        <f ca="1">CONCATENATE($B$51,"_ann_rain")</f>
        <v>bro_hil_ann_rain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bro_hil_tot_iri</v>
      </c>
      <c r="F46" s="46" t="str">
        <f ca="1">CONCATENATE($B$51,"_ann_iri")</f>
        <v>bro_hil_ann_iri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bro_hil_tot_runoff</v>
      </c>
      <c r="F47" s="46" t="str">
        <f ca="1">CONCATENATE($B$51,"_ann_runoff")</f>
        <v>bro_hil_ann_runoff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bro_hil_tot_perc</v>
      </c>
      <c r="F48" s="46" t="str">
        <f ca="1">CONCATENATE($B$51,"_ann_perc")</f>
        <v>bro_hil_ann_perc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bro_hil_tot_evap</v>
      </c>
      <c r="F49" s="46" t="str">
        <f ca="1">CONCATENATE($B$51,"_ann_evap")</f>
        <v>bro_hil_ann_evap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bro_hil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2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bro_hil</v>
      </c>
      <c r="C53" s="4"/>
      <c r="D53" s="4"/>
      <c r="E53" s="21" t="str">
        <f ca="1">CONCATENATE($B$51,"_appx","_filename")</f>
        <v>bro_hil_appx_filename</v>
      </c>
      <c r="F53" s="21" t="str">
        <f ca="1">SUBSTITUTE(CONCATENATE(project_path,"\",B51,".gif"),"\","\\")</f>
        <v>C:\\temp\\ukht\\par\\bro_hil.gif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bro_hil_appx_year1</v>
      </c>
      <c r="B58" s="21" t="str">
        <f ca="1">CONCATENATE($B$51,"_appx","_Pexc",$R58)</f>
        <v>bro_hil_appx_Pexc1</v>
      </c>
      <c r="C58" s="21" t="str">
        <f ca="1">CONCATENATE($B$51,"_appx","_Texc",$R58)</f>
        <v>bro_hil_appx_Texc1</v>
      </c>
      <c r="D58" s="21"/>
      <c r="H58" s="21"/>
      <c r="I58" s="21" t="str">
        <f ca="1">CONCATENATE($B$51,"_appx","_Pmax",$R58)</f>
        <v>bro_hil_appx_Pmax1</v>
      </c>
      <c r="J58" s="21" t="str">
        <f ca="1">CONCATENATE($B$51,"_appx","_Tmax",$R58)</f>
        <v>bro_hil_appx_Tmax1</v>
      </c>
      <c r="K58" s="21" t="str">
        <f ca="1">CONCATENATE($B$51,"_appx","_drain",$R58)</f>
        <v>bro_hil_appx_drain1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bro_hil_appx_year2</v>
      </c>
      <c r="B59" s="21" t="str">
        <f ca="1">CONCATENATE($B$51,"_appx","_Pexc",$R59)</f>
        <v>bro_hil_appx_Pexc2</v>
      </c>
      <c r="C59" s="21" t="str">
        <f ca="1">CONCATENATE($B$51,"_appx","_Texc",$R59)</f>
        <v>bro_hil_appx_Texc2</v>
      </c>
      <c r="I59" s="21" t="str">
        <f ca="1">CONCATENATE($B$51,"_appx","_Pmax",$R59)</f>
        <v>bro_hil_appx_Pmax2</v>
      </c>
      <c r="J59" s="21" t="str">
        <f ca="1">CONCATENATE($B$51,"_appx","_Tmax",$R59)</f>
        <v>bro_hil_appx_Tmax2</v>
      </c>
      <c r="K59" s="21" t="str">
        <f ca="1">CONCATENATE($B$51,"_appx","_drain",$R59)</f>
        <v>bro_hil_appx_drain2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bro_hil_appx_year3</v>
      </c>
      <c r="B60" s="21" t="str">
        <f ca="1">CONCATENATE($B$51,"_appx","_Pexc",$R60)</f>
        <v>bro_hil_appx_Pexc3</v>
      </c>
      <c r="C60" s="21" t="str">
        <f ca="1">CONCATENATE($B$51,"_appx","_Texc",$R60)</f>
        <v>bro_hil_appx_Texc3</v>
      </c>
      <c r="I60" s="21" t="str">
        <f ca="1">CONCATENATE($B$51,"_appx","_Pmax",$R60)</f>
        <v>bro_hil_appx_Pmax3</v>
      </c>
      <c r="J60" s="21" t="str">
        <f ca="1">CONCATENATE($B$51,"_appx","_Tmax",$R60)</f>
        <v>bro_hil_appx_Tmax3</v>
      </c>
      <c r="K60" s="21" t="str">
        <f ca="1">CONCATENATE($B$51,"_appx","_drain",$R60)</f>
        <v>bro_hil_appx_drain3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bro_hil_appx_year1@bro_hil_appx_year2@bro_hil_appx_year3@</v>
      </c>
      <c r="B64" s="21" t="str">
        <f ca="1">CONCATENATE(B58,Delimiter,B59,Delimiter,B60,Delimiter)</f>
        <v>bro_hil_appx_Pexc1@bro_hil_appx_Pexc2@bro_hil_appx_Pexc3@</v>
      </c>
      <c r="C64" s="21" t="str">
        <f ca="1">CONCATENATE(C58,Delimiter,C59,Delimiter,C60,Delimiter)</f>
        <v>bro_hil_appx_Texc1@bro_hil_appx_Texc2@bro_hil_appx_Texc3@</v>
      </c>
      <c r="I64" s="21" t="str">
        <f ca="1">CONCATENATE(I58,Delimiter,I59,Delimiter,I60,Delimiter)</f>
        <v>bro_hil_appx_Pmax1@bro_hil_appx_Pmax2@bro_hil_appx_Pmax3@</v>
      </c>
      <c r="J64" s="21" t="str">
        <f ca="1">CONCATENATE(J58,Delimiter,J59,Delimiter,J60,Delimiter)</f>
        <v>bro_hil_appx_Tmax1@bro_hil_appx_Tmax2@bro_hil_appx_Tmax3@</v>
      </c>
      <c r="K64" s="21" t="str">
        <f ca="1">CONCATENATE(K58,Delimiter,K59,Delimiter,K60,Delimiter)</f>
        <v>bro_hil_appx_drain1@bro_hil_appx_drain2@bro_hil_appx_drain3@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bro_hil_appx_year1@bro_hil_appx_year2@bro_hil_appx_year3@bro_hil_appx_Pexc1@bro_hil_appx_Pexc2@bro_hil_appx_Pexc3@bro_hil_appx_Texc1@bro_hil_appx_Texc2@bro_hil_appx_Texc3@bro_hil_appx_Pmax1@bro_hil_appx_Pmax2@bro_hil_appx_Pmax3@bro_hil_appx_Tmax1@bro_hil_appx_Tmax2@bro_hil_appx_Tmax3@bro_hil_appx_drain1@bro_hil_appx_drain2@bro_hil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bro_hil_appx_filename@bro_hil_nexc_PEC@bro_hil_fexc_PEC@bro_hil_nexc_TWA@bro_hil_fexc_TWA@bro_hil_PECmin@bro_hil_TWAmin@bro_hil_PECmax@bro_hil_TWAmax@bro_hil_drain@bro_hil_drainmin@bro_hil_drainmax@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C:\\temp\\ukht\\par\\bro_hil.gif@-@-@-@-@-@-@-@-@-@-@-@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bro_hil_tot_rain@bro_hil_tot_iri@bro_hil_tot_runoff@bro_hil_tot_perc@bro_hil_tot_evap@bro_hil_ann_rain@bro_hil_ann_iri@bro_hil_ann_runoff@bro_hil_ann_perc@bro_hil_ann_evap@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bro_hil_appx_year1@bro_hil_appx_year2@bro_hil_appx_year3@bro_hil_appx_Pexc1@bro_hil_appx_Pexc2@bro_hil_appx_Pexc3@bro_hil_appx_Texc1@bro_hil_appx_Texc2@bro_hil_appx_Texc3@bro_hil_appx_Pmax1@bro_hil_appx_Pmax2@bro_hil_appx_Pmax3@bro_hil_appx_Tmax1@bro_hil_appx_Tmax2@bro_hil_appx_Tmax3@bro_hil_appx_drain1@bro_hil_appx_drain2@bro_hil_appx_drain3@bro_hil_appx_filename@bro_hil_nexc_PEC@bro_hil_fexc_PEC@bro_hil_nexc_TWA@bro_hil_fexc_TWA@bro_hil_PECmin@bro_hil_TWAmin@bro_hil_PECmax@bro_hil_TWAmax@bro_hil_drain@bro_hil_drainmin@bro_hil_drainmax@bro_hil_tot_rain@bro_hil_tot_iri@bro_hil_tot_runoff@bro_hil_tot_perc@bro_hil_tot_evap@bro_hil_ann_rain@bro_hil_ann_iri@bro_hil_ann_runoff@bro_hil_ann_perc@bro_hil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-@C:\\temp\\ukht\\par\\bro_hil.gif@-@-@-@-@-@-@-@-@-@-@-@-@-@-@-@-@-@-@-@-@-@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75" priority="1" stopIfTrue="1">
      <formula>Z$1&gt;no_mixture_partners</formula>
    </cfRule>
  </conditionalFormatting>
  <conditionalFormatting sqref="D1">
    <cfRule type="cellIs" dxfId="74" priority="2" stopIfTrue="1" operator="equal">
      <formula>"OK"</formula>
    </cfRule>
    <cfRule type="cellIs" dxfId="73" priority="3" stopIfTrue="1" operator="equal">
      <formula>"failed"</formula>
    </cfRule>
    <cfRule type="cellIs" dxfId="72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8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9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0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1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2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3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S78"/>
  <sheetViews>
    <sheetView workbookViewId="0">
      <selection activeCell="U2" sqref="U2"/>
    </sheetView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0" width="9" style="2"/>
    <col min="21" max="21" width="9.375" style="2" bestFit="1" customWidth="1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Brockhurst Rosewarne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bro_ros_nexc_PEC</v>
      </c>
      <c r="F37" s="46" t="str">
        <f ca="1">CONCATENATE($B$51,"_nexc_TWA")</f>
        <v>bro_ros_nexc_TWA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bro_ros_fexc_PEC</v>
      </c>
      <c r="F38" s="46" t="str">
        <f ca="1">CONCATENATE($B$51,"_fexc_TWA")</f>
        <v>bro_ros_fexc_TWA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bro_ros_PECmin</v>
      </c>
      <c r="F39" s="46" t="str">
        <f ca="1">CONCATENATE($B$51,"_TWAmin")</f>
        <v>bro_ros_TWAmin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bro_ros_PECmax</v>
      </c>
      <c r="F40" s="46" t="str">
        <f ca="1">CONCATENATE($B$51,"_TWAmax")</f>
        <v>bro_ros_TWAmax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bro_ros_drain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bro_ros_drainmin</v>
      </c>
      <c r="F42" s="46" t="str">
        <f ca="1">CONCATENATE($B$51,"_drainmax")</f>
        <v>bro_ros_drainmax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bro_ros_tot_rain</v>
      </c>
      <c r="F45" s="46" t="str">
        <f ca="1">CONCATENATE($B$51,"_ann_rain")</f>
        <v>bro_ros_ann_rain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bro_ros_tot_iri</v>
      </c>
      <c r="F46" s="46" t="str">
        <f ca="1">CONCATENATE($B$51,"_ann_iri")</f>
        <v>bro_ros_ann_iri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bro_ros_tot_runoff</v>
      </c>
      <c r="F47" s="46" t="str">
        <f ca="1">CONCATENATE($B$51,"_ann_runoff")</f>
        <v>bro_ros_ann_runoff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bro_ros_tot_perc</v>
      </c>
      <c r="F48" s="46" t="str">
        <f ca="1">CONCATENATE($B$51,"_ann_perc")</f>
        <v>bro_ros_ann_perc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bro_ros_tot_evap</v>
      </c>
      <c r="F49" s="46" t="str">
        <f ca="1">CONCATENATE($B$51,"_ann_evap")</f>
        <v>bro_ros_ann_evap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bro_ros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3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bro_ros</v>
      </c>
      <c r="C53" s="4"/>
      <c r="D53" s="4"/>
      <c r="E53" s="21" t="str">
        <f ca="1">CONCATENATE($B$51,"_appx","_filename")</f>
        <v>bro_ros_appx_filename</v>
      </c>
      <c r="F53" s="21" t="str">
        <f ca="1">SUBSTITUTE(CONCATENATE(project_path,"\",B51,".gif"),"\","\\")</f>
        <v>C:\\temp\\ukht\\par\\bro_ros.gif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bro_ros_appx_year1</v>
      </c>
      <c r="B58" s="21" t="str">
        <f ca="1">CONCATENATE($B$51,"_appx","_Pexc",$R58)</f>
        <v>bro_ros_appx_Pexc1</v>
      </c>
      <c r="C58" s="21" t="str">
        <f ca="1">CONCATENATE($B$51,"_appx","_Texc",$R58)</f>
        <v>bro_ros_appx_Texc1</v>
      </c>
      <c r="D58" s="21"/>
      <c r="H58" s="21"/>
      <c r="I58" s="21" t="str">
        <f ca="1">CONCATENATE($B$51,"_appx","_Pmax",$R58)</f>
        <v>bro_ros_appx_Pmax1</v>
      </c>
      <c r="J58" s="21" t="str">
        <f ca="1">CONCATENATE($B$51,"_appx","_Tmax",$R58)</f>
        <v>bro_ros_appx_Tmax1</v>
      </c>
      <c r="K58" s="21" t="str">
        <f ca="1">CONCATENATE($B$51,"_appx","_drain",$R58)</f>
        <v>bro_ros_appx_drain1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bro_ros_appx_year2</v>
      </c>
      <c r="B59" s="21" t="str">
        <f ca="1">CONCATENATE($B$51,"_appx","_Pexc",$R59)</f>
        <v>bro_ros_appx_Pexc2</v>
      </c>
      <c r="C59" s="21" t="str">
        <f ca="1">CONCATENATE($B$51,"_appx","_Texc",$R59)</f>
        <v>bro_ros_appx_Texc2</v>
      </c>
      <c r="I59" s="21" t="str">
        <f ca="1">CONCATENATE($B$51,"_appx","_Pmax",$R59)</f>
        <v>bro_ros_appx_Pmax2</v>
      </c>
      <c r="J59" s="21" t="str">
        <f ca="1">CONCATENATE($B$51,"_appx","_Tmax",$R59)</f>
        <v>bro_ros_appx_Tmax2</v>
      </c>
      <c r="K59" s="21" t="str">
        <f ca="1">CONCATENATE($B$51,"_appx","_drain",$R59)</f>
        <v>bro_ros_appx_drain2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bro_ros_appx_year3</v>
      </c>
      <c r="B60" s="21" t="str">
        <f ca="1">CONCATENATE($B$51,"_appx","_Pexc",$R60)</f>
        <v>bro_ros_appx_Pexc3</v>
      </c>
      <c r="C60" s="21" t="str">
        <f ca="1">CONCATENATE($B$51,"_appx","_Texc",$R60)</f>
        <v>bro_ros_appx_Texc3</v>
      </c>
      <c r="I60" s="21" t="str">
        <f ca="1">CONCATENATE($B$51,"_appx","_Pmax",$R60)</f>
        <v>bro_ros_appx_Pmax3</v>
      </c>
      <c r="J60" s="21" t="str">
        <f ca="1">CONCATENATE($B$51,"_appx","_Tmax",$R60)</f>
        <v>bro_ros_appx_Tmax3</v>
      </c>
      <c r="K60" s="21" t="str">
        <f ca="1">CONCATENATE($B$51,"_appx","_drain",$R60)</f>
        <v>bro_ros_appx_drain3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bro_ros_appx_year1@bro_ros_appx_year2@bro_ros_appx_year3@</v>
      </c>
      <c r="B64" s="21" t="str">
        <f ca="1">CONCATENATE(B58,Delimiter,B59,Delimiter,B60,Delimiter)</f>
        <v>bro_ros_appx_Pexc1@bro_ros_appx_Pexc2@bro_ros_appx_Pexc3@</v>
      </c>
      <c r="C64" s="21" t="str">
        <f ca="1">CONCATENATE(C58,Delimiter,C59,Delimiter,C60,Delimiter)</f>
        <v>bro_ros_appx_Texc1@bro_ros_appx_Texc2@bro_ros_appx_Texc3@</v>
      </c>
      <c r="I64" s="21" t="str">
        <f ca="1">CONCATENATE(I58,Delimiter,I59,Delimiter,I60,Delimiter)</f>
        <v>bro_ros_appx_Pmax1@bro_ros_appx_Pmax2@bro_ros_appx_Pmax3@</v>
      </c>
      <c r="J64" s="21" t="str">
        <f ca="1">CONCATENATE(J58,Delimiter,J59,Delimiter,J60,Delimiter)</f>
        <v>bro_ros_appx_Tmax1@bro_ros_appx_Tmax2@bro_ros_appx_Tmax3@</v>
      </c>
      <c r="K64" s="21" t="str">
        <f ca="1">CONCATENATE(K58,Delimiter,K59,Delimiter,K60,Delimiter)</f>
        <v>bro_ros_appx_drain1@bro_ros_appx_drain2@bro_ros_appx_drain3@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bro_ros_appx_year1@bro_ros_appx_year2@bro_ros_appx_year3@bro_ros_appx_Pexc1@bro_ros_appx_Pexc2@bro_ros_appx_Pexc3@bro_ros_appx_Texc1@bro_ros_appx_Texc2@bro_ros_appx_Texc3@bro_ros_appx_Pmax1@bro_ros_appx_Pmax2@bro_ros_appx_Pmax3@bro_ros_appx_Tmax1@bro_ros_appx_Tmax2@bro_ros_appx_Tmax3@bro_ros_appx_drain1@bro_ros_appx_drain2@bro_ros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bro_ros_appx_filename@bro_ros_nexc_PEC@bro_ros_fexc_PEC@bro_ros_nexc_TWA@bro_ros_fexc_TWA@bro_ros_PECmin@bro_ros_TWAmin@bro_ros_PECmax@bro_ros_TWAmax@bro_ros_drain@bro_ros_drainmin@bro_ros_drainmax@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C:\\temp\\ukht\\par\\bro_ros.gif@-@-@-@-@-@-@-@-@-@-@-@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bro_ros_tot_rain@bro_ros_tot_iri@bro_ros_tot_runoff@bro_ros_tot_perc@bro_ros_tot_evap@bro_ros_ann_rain@bro_ros_ann_iri@bro_ros_ann_runoff@bro_ros_ann_perc@bro_ros_ann_evap@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bro_ros_appx_year1@bro_ros_appx_year2@bro_ros_appx_year3@bro_ros_appx_Pexc1@bro_ros_appx_Pexc2@bro_ros_appx_Pexc3@bro_ros_appx_Texc1@bro_ros_appx_Texc2@bro_ros_appx_Texc3@bro_ros_appx_Pmax1@bro_ros_appx_Pmax2@bro_ros_appx_Pmax3@bro_ros_appx_Tmax1@bro_ros_appx_Tmax2@bro_ros_appx_Tmax3@bro_ros_appx_drain1@bro_ros_appx_drain2@bro_ros_appx_drain3@bro_ros_appx_filename@bro_ros_nexc_PEC@bro_ros_fexc_PEC@bro_ros_nexc_TWA@bro_ros_fexc_TWA@bro_ros_PECmin@bro_ros_TWAmin@bro_ros_PECmax@bro_ros_TWAmax@bro_ros_drain@bro_ros_drainmin@bro_ros_drainmax@bro_ros_tot_rain@bro_ros_tot_iri@bro_ros_tot_runoff@bro_ros_tot_perc@bro_ros_tot_evap@bro_ros_ann_rain@bro_ros_ann_iri@bro_ros_ann_runoff@bro_ros_ann_perc@bro_ros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-@C:\\temp\\ukht\\par\\bro_ros.gif@-@-@-@-@-@-@-@-@-@-@-@-@-@-@-@-@-@-@-@-@-@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71" priority="1" stopIfTrue="1">
      <formula>Z$1&gt;no_mixture_partners</formula>
    </cfRule>
  </conditionalFormatting>
  <conditionalFormatting sqref="D1">
    <cfRule type="cellIs" dxfId="70" priority="2" stopIfTrue="1" operator="equal">
      <formula>"OK"</formula>
    </cfRule>
    <cfRule type="cellIs" dxfId="69" priority="3" stopIfTrue="1" operator="equal">
      <formula>"failed"</formula>
    </cfRule>
    <cfRule type="cellIs" dxfId="68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4482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83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84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85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86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87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S78"/>
  <sheetViews>
    <sheetView workbookViewId="0"/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1" width="9" style="2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Brockhurst medium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bro_yeo_nexc_PEC</v>
      </c>
      <c r="F37" s="46" t="str">
        <f ca="1">CONCATENATE($B$51,"_nexc_TWA")</f>
        <v>bro_yeo_nexc_TWA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bro_yeo_fexc_PEC</v>
      </c>
      <c r="F38" s="46" t="str">
        <f ca="1">CONCATENATE($B$51,"_fexc_TWA")</f>
        <v>bro_yeo_fexc_TWA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bro_yeo_PECmin</v>
      </c>
      <c r="F39" s="46" t="str">
        <f ca="1">CONCATENATE($B$51,"_TWAmin")</f>
        <v>bro_yeo_TWAmin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bro_yeo_PECmax</v>
      </c>
      <c r="F40" s="46" t="str">
        <f ca="1">CONCATENATE($B$51,"_TWAmax")</f>
        <v>bro_yeo_TWAmax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bro_yeo_drain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bro_yeo_drainmin</v>
      </c>
      <c r="F42" s="46" t="str">
        <f ca="1">CONCATENATE($B$51,"_drainmax")</f>
        <v>bro_yeo_drainmax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bro_yeo_tot_rain</v>
      </c>
      <c r="F45" s="46" t="str">
        <f ca="1">CONCATENATE($B$51,"_ann_rain")</f>
        <v>bro_yeo_ann_rain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bro_yeo_tot_iri</v>
      </c>
      <c r="F46" s="46" t="str">
        <f ca="1">CONCATENATE($B$51,"_ann_iri")</f>
        <v>bro_yeo_ann_iri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bro_yeo_tot_runoff</v>
      </c>
      <c r="F47" s="46" t="str">
        <f ca="1">CONCATENATE($B$51,"_ann_runoff")</f>
        <v>bro_yeo_ann_runoff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bro_yeo_tot_perc</v>
      </c>
      <c r="F48" s="46" t="str">
        <f ca="1">CONCATENATE($B$51,"_ann_perc")</f>
        <v>bro_yeo_ann_perc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bro_yeo_tot_evap</v>
      </c>
      <c r="F49" s="46" t="str">
        <f ca="1">CONCATENATE($B$51,"_ann_evap")</f>
        <v>bro_yeo_ann_evap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bro_yeo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4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bro_yeo</v>
      </c>
      <c r="C53" s="4"/>
      <c r="D53" s="4"/>
      <c r="E53" s="21" t="str">
        <f ca="1">CONCATENATE($B$51,"_appx","_filename")</f>
        <v>bro_yeo_appx_filename</v>
      </c>
      <c r="F53" s="21" t="str">
        <f ca="1">SUBSTITUTE(CONCATENATE(project_path,"\",B51,".gif"),"\","\\")</f>
        <v>C:\\temp\\ukht\\par\\bro_yeo.gif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bro_yeo_appx_year1</v>
      </c>
      <c r="B58" s="21" t="str">
        <f ca="1">CONCATENATE($B$51,"_appx","_Pexc",$R58)</f>
        <v>bro_yeo_appx_Pexc1</v>
      </c>
      <c r="C58" s="21" t="str">
        <f ca="1">CONCATENATE($B$51,"_appx","_Texc",$R58)</f>
        <v>bro_yeo_appx_Texc1</v>
      </c>
      <c r="D58" s="21"/>
      <c r="H58" s="21"/>
      <c r="I58" s="21" t="str">
        <f ca="1">CONCATENATE($B$51,"_appx","_Pmax",$R58)</f>
        <v>bro_yeo_appx_Pmax1</v>
      </c>
      <c r="J58" s="21" t="str">
        <f ca="1">CONCATENATE($B$51,"_appx","_Tmax",$R58)</f>
        <v>bro_yeo_appx_Tmax1</v>
      </c>
      <c r="K58" s="21" t="str">
        <f ca="1">CONCATENATE($B$51,"_appx","_drain",$R58)</f>
        <v>bro_yeo_appx_drain1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bro_yeo_appx_year2</v>
      </c>
      <c r="B59" s="21" t="str">
        <f ca="1">CONCATENATE($B$51,"_appx","_Pexc",$R59)</f>
        <v>bro_yeo_appx_Pexc2</v>
      </c>
      <c r="C59" s="21" t="str">
        <f ca="1">CONCATENATE($B$51,"_appx","_Texc",$R59)</f>
        <v>bro_yeo_appx_Texc2</v>
      </c>
      <c r="I59" s="21" t="str">
        <f ca="1">CONCATENATE($B$51,"_appx","_Pmax",$R59)</f>
        <v>bro_yeo_appx_Pmax2</v>
      </c>
      <c r="J59" s="21" t="str">
        <f ca="1">CONCATENATE($B$51,"_appx","_Tmax",$R59)</f>
        <v>bro_yeo_appx_Tmax2</v>
      </c>
      <c r="K59" s="21" t="str">
        <f ca="1">CONCATENATE($B$51,"_appx","_drain",$R59)</f>
        <v>bro_yeo_appx_drain2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bro_yeo_appx_year3</v>
      </c>
      <c r="B60" s="21" t="str">
        <f ca="1">CONCATENATE($B$51,"_appx","_Pexc",$R60)</f>
        <v>bro_yeo_appx_Pexc3</v>
      </c>
      <c r="C60" s="21" t="str">
        <f ca="1">CONCATENATE($B$51,"_appx","_Texc",$R60)</f>
        <v>bro_yeo_appx_Texc3</v>
      </c>
      <c r="I60" s="21" t="str">
        <f ca="1">CONCATENATE($B$51,"_appx","_Pmax",$R60)</f>
        <v>bro_yeo_appx_Pmax3</v>
      </c>
      <c r="J60" s="21" t="str">
        <f ca="1">CONCATENATE($B$51,"_appx","_Tmax",$R60)</f>
        <v>bro_yeo_appx_Tmax3</v>
      </c>
      <c r="K60" s="21" t="str">
        <f ca="1">CONCATENATE($B$51,"_appx","_drain",$R60)</f>
        <v>bro_yeo_appx_drain3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bro_yeo_appx_year1@bro_yeo_appx_year2@bro_yeo_appx_year3@</v>
      </c>
      <c r="B64" s="21" t="str">
        <f ca="1">CONCATENATE(B58,Delimiter,B59,Delimiter,B60,Delimiter)</f>
        <v>bro_yeo_appx_Pexc1@bro_yeo_appx_Pexc2@bro_yeo_appx_Pexc3@</v>
      </c>
      <c r="C64" s="21" t="str">
        <f ca="1">CONCATENATE(C58,Delimiter,C59,Delimiter,C60,Delimiter)</f>
        <v>bro_yeo_appx_Texc1@bro_yeo_appx_Texc2@bro_yeo_appx_Texc3@</v>
      </c>
      <c r="I64" s="21" t="str">
        <f ca="1">CONCATENATE(I58,Delimiter,I59,Delimiter,I60,Delimiter)</f>
        <v>bro_yeo_appx_Pmax1@bro_yeo_appx_Pmax2@bro_yeo_appx_Pmax3@</v>
      </c>
      <c r="J64" s="21" t="str">
        <f ca="1">CONCATENATE(J58,Delimiter,J59,Delimiter,J60,Delimiter)</f>
        <v>bro_yeo_appx_Tmax1@bro_yeo_appx_Tmax2@bro_yeo_appx_Tmax3@</v>
      </c>
      <c r="K64" s="21" t="str">
        <f ca="1">CONCATENATE(K58,Delimiter,K59,Delimiter,K60,Delimiter)</f>
        <v>bro_yeo_appx_drain1@bro_yeo_appx_drain2@bro_yeo_appx_drain3@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bro_yeo_appx_year1@bro_yeo_appx_year2@bro_yeo_appx_year3@bro_yeo_appx_Pexc1@bro_yeo_appx_Pexc2@bro_yeo_appx_Pexc3@bro_yeo_appx_Texc1@bro_yeo_appx_Texc2@bro_yeo_appx_Texc3@bro_yeo_appx_Pmax1@bro_yeo_appx_Pmax2@bro_yeo_appx_Pmax3@bro_yeo_appx_Tmax1@bro_yeo_appx_Tmax2@bro_yeo_appx_Tmax3@bro_yeo_appx_drain1@bro_yeo_appx_drain2@bro_yeo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bro_yeo_appx_filename@bro_yeo_nexc_PEC@bro_yeo_fexc_PEC@bro_yeo_nexc_TWA@bro_yeo_fexc_TWA@bro_yeo_PECmin@bro_yeo_TWAmin@bro_yeo_PECmax@bro_yeo_TWAmax@bro_yeo_drain@bro_yeo_drainmin@bro_yeo_drainmax@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C:\\temp\\ukht\\par\\bro_yeo.gif@-@-@-@-@-@-@-@-@-@-@-@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bro_yeo_tot_rain@bro_yeo_tot_iri@bro_yeo_tot_runoff@bro_yeo_tot_perc@bro_yeo_tot_evap@bro_yeo_ann_rain@bro_yeo_ann_iri@bro_yeo_ann_runoff@bro_yeo_ann_perc@bro_yeo_ann_evap@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bro_yeo_appx_year1@bro_yeo_appx_year2@bro_yeo_appx_year3@bro_yeo_appx_Pexc1@bro_yeo_appx_Pexc2@bro_yeo_appx_Pexc3@bro_yeo_appx_Texc1@bro_yeo_appx_Texc2@bro_yeo_appx_Texc3@bro_yeo_appx_Pmax1@bro_yeo_appx_Pmax2@bro_yeo_appx_Pmax3@bro_yeo_appx_Tmax1@bro_yeo_appx_Tmax2@bro_yeo_appx_Tmax3@bro_yeo_appx_drain1@bro_yeo_appx_drain2@bro_yeo_appx_drain3@bro_yeo_appx_filename@bro_yeo_nexc_PEC@bro_yeo_fexc_PEC@bro_yeo_nexc_TWA@bro_yeo_fexc_TWA@bro_yeo_PECmin@bro_yeo_TWAmin@bro_yeo_PECmax@bro_yeo_TWAmax@bro_yeo_drain@bro_yeo_drainmin@bro_yeo_drainmax@bro_yeo_tot_rain@bro_yeo_tot_iri@bro_yeo_tot_runoff@bro_yeo_tot_perc@bro_yeo_tot_evap@bro_yeo_ann_rain@bro_yeo_ann_iri@bro_yeo_ann_runoff@bro_yeo_ann_perc@bro_yeo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-@C:\\temp\\ukht\\par\\bro_yeo.gif@-@-@-@-@-@-@-@-@-@-@-@-@-@-@-@-@-@-@-@-@-@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67" priority="1" stopIfTrue="1">
      <formula>Z$1&gt;no_mixture_partners</formula>
    </cfRule>
  </conditionalFormatting>
  <conditionalFormatting sqref="D1">
    <cfRule type="cellIs" dxfId="66" priority="2" stopIfTrue="1" operator="equal">
      <formula>"OK"</formula>
    </cfRule>
    <cfRule type="cellIs" dxfId="65" priority="3" stopIfTrue="1" operator="equal">
      <formula>"failed"</formula>
    </cfRule>
    <cfRule type="cellIs" dxfId="64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5506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507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508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509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510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511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S78"/>
  <sheetViews>
    <sheetView workbookViewId="0"/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1" width="9" style="2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Clifton dry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cli_cam_nexc_PEC</v>
      </c>
      <c r="F37" s="46" t="str">
        <f ca="1">CONCATENATE($B$51,"_nexc_TWA")</f>
        <v>cli_cam_nexc_TWA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cli_cam_fexc_PEC</v>
      </c>
      <c r="F38" s="46" t="str">
        <f ca="1">CONCATENATE($B$51,"_fexc_TWA")</f>
        <v>cli_cam_fexc_TWA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cli_cam_PECmin</v>
      </c>
      <c r="F39" s="46" t="str">
        <f ca="1">CONCATENATE($B$51,"_TWAmin")</f>
        <v>cli_cam_TWAmin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cli_cam_PECmax</v>
      </c>
      <c r="F40" s="46" t="str">
        <f ca="1">CONCATENATE($B$51,"_TWAmax")</f>
        <v>cli_cam_TWAmax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cli_cam_drain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cli_cam_drainmin</v>
      </c>
      <c r="F42" s="46" t="str">
        <f ca="1">CONCATENATE($B$51,"_drainmax")</f>
        <v>cli_cam_drainmax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cli_cam_tot_rain</v>
      </c>
      <c r="F45" s="46" t="str">
        <f ca="1">CONCATENATE($B$51,"_ann_rain")</f>
        <v>cli_cam_ann_rain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cli_cam_tot_iri</v>
      </c>
      <c r="F46" s="46" t="str">
        <f ca="1">CONCATENATE($B$51,"_ann_iri")</f>
        <v>cli_cam_ann_iri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cli_cam_tot_runoff</v>
      </c>
      <c r="F47" s="46" t="str">
        <f ca="1">CONCATENATE($B$51,"_ann_runoff")</f>
        <v>cli_cam_ann_runoff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cli_cam_tot_perc</v>
      </c>
      <c r="F48" s="46" t="str">
        <f ca="1">CONCATENATE($B$51,"_ann_perc")</f>
        <v>cli_cam_ann_perc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cli_cam_tot_evap</v>
      </c>
      <c r="F49" s="46" t="str">
        <f ca="1">CONCATENATE($B$51,"_ann_evap")</f>
        <v>cli_cam_ann_evap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cli_cam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5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cli_cam</v>
      </c>
      <c r="C53" s="4"/>
      <c r="D53" s="4"/>
      <c r="E53" s="21" t="str">
        <f ca="1">CONCATENATE($B$51,"_appx","_filename")</f>
        <v>cli_cam_appx_filename</v>
      </c>
      <c r="F53" s="21" t="str">
        <f ca="1">SUBSTITUTE(CONCATENATE(project_path,"\",B51,".gif"),"\","\\")</f>
        <v>C:\\temp\\ukht\\par\\cli_cam.gif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cli_cam_appx_year1</v>
      </c>
      <c r="B58" s="21" t="str">
        <f ca="1">CONCATENATE($B$51,"_appx","_Pexc",$R58)</f>
        <v>cli_cam_appx_Pexc1</v>
      </c>
      <c r="C58" s="21" t="str">
        <f ca="1">CONCATENATE($B$51,"_appx","_Texc",$R58)</f>
        <v>cli_cam_appx_Texc1</v>
      </c>
      <c r="D58" s="21"/>
      <c r="H58" s="21"/>
      <c r="I58" s="21" t="str">
        <f ca="1">CONCATENATE($B$51,"_appx","_Pmax",$R58)</f>
        <v>cli_cam_appx_Pmax1</v>
      </c>
      <c r="J58" s="21" t="str">
        <f ca="1">CONCATENATE($B$51,"_appx","_Tmax",$R58)</f>
        <v>cli_cam_appx_Tmax1</v>
      </c>
      <c r="K58" s="21" t="str">
        <f ca="1">CONCATENATE($B$51,"_appx","_drain",$R58)</f>
        <v>cli_cam_appx_drain1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cli_cam_appx_year2</v>
      </c>
      <c r="B59" s="21" t="str">
        <f ca="1">CONCATENATE($B$51,"_appx","_Pexc",$R59)</f>
        <v>cli_cam_appx_Pexc2</v>
      </c>
      <c r="C59" s="21" t="str">
        <f ca="1">CONCATENATE($B$51,"_appx","_Texc",$R59)</f>
        <v>cli_cam_appx_Texc2</v>
      </c>
      <c r="I59" s="21" t="str">
        <f ca="1">CONCATENATE($B$51,"_appx","_Pmax",$R59)</f>
        <v>cli_cam_appx_Pmax2</v>
      </c>
      <c r="J59" s="21" t="str">
        <f ca="1">CONCATENATE($B$51,"_appx","_Tmax",$R59)</f>
        <v>cli_cam_appx_Tmax2</v>
      </c>
      <c r="K59" s="21" t="str">
        <f ca="1">CONCATENATE($B$51,"_appx","_drain",$R59)</f>
        <v>cli_cam_appx_drain2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cli_cam_appx_year3</v>
      </c>
      <c r="B60" s="21" t="str">
        <f ca="1">CONCATENATE($B$51,"_appx","_Pexc",$R60)</f>
        <v>cli_cam_appx_Pexc3</v>
      </c>
      <c r="C60" s="21" t="str">
        <f ca="1">CONCATENATE($B$51,"_appx","_Texc",$R60)</f>
        <v>cli_cam_appx_Texc3</v>
      </c>
      <c r="I60" s="21" t="str">
        <f ca="1">CONCATENATE($B$51,"_appx","_Pmax",$R60)</f>
        <v>cli_cam_appx_Pmax3</v>
      </c>
      <c r="J60" s="21" t="str">
        <f ca="1">CONCATENATE($B$51,"_appx","_Tmax",$R60)</f>
        <v>cli_cam_appx_Tmax3</v>
      </c>
      <c r="K60" s="21" t="str">
        <f ca="1">CONCATENATE($B$51,"_appx","_drain",$R60)</f>
        <v>cli_cam_appx_drain3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cli_cam_appx_year1@cli_cam_appx_year2@cli_cam_appx_year3@</v>
      </c>
      <c r="B64" s="21" t="str">
        <f ca="1">CONCATENATE(B58,Delimiter,B59,Delimiter,B60,Delimiter)</f>
        <v>cli_cam_appx_Pexc1@cli_cam_appx_Pexc2@cli_cam_appx_Pexc3@</v>
      </c>
      <c r="C64" s="21" t="str">
        <f ca="1">CONCATENATE(C58,Delimiter,C59,Delimiter,C60,Delimiter)</f>
        <v>cli_cam_appx_Texc1@cli_cam_appx_Texc2@cli_cam_appx_Texc3@</v>
      </c>
      <c r="I64" s="21" t="str">
        <f ca="1">CONCATENATE(I58,Delimiter,I59,Delimiter,I60,Delimiter)</f>
        <v>cli_cam_appx_Pmax1@cli_cam_appx_Pmax2@cli_cam_appx_Pmax3@</v>
      </c>
      <c r="J64" s="21" t="str">
        <f ca="1">CONCATENATE(J58,Delimiter,J59,Delimiter,J60,Delimiter)</f>
        <v>cli_cam_appx_Tmax1@cli_cam_appx_Tmax2@cli_cam_appx_Tmax3@</v>
      </c>
      <c r="K64" s="21" t="str">
        <f ca="1">CONCATENATE(K58,Delimiter,K59,Delimiter,K60,Delimiter)</f>
        <v>cli_cam_appx_drain1@cli_cam_appx_drain2@cli_cam_appx_drain3@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cli_cam_appx_year1@cli_cam_appx_year2@cli_cam_appx_year3@cli_cam_appx_Pexc1@cli_cam_appx_Pexc2@cli_cam_appx_Pexc3@cli_cam_appx_Texc1@cli_cam_appx_Texc2@cli_cam_appx_Texc3@cli_cam_appx_Pmax1@cli_cam_appx_Pmax2@cli_cam_appx_Pmax3@cli_cam_appx_Tmax1@cli_cam_appx_Tmax2@cli_cam_appx_Tmax3@cli_cam_appx_drain1@cli_cam_appx_drain2@cli_cam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cli_cam_appx_filename@cli_cam_nexc_PEC@cli_cam_fexc_PEC@cli_cam_nexc_TWA@cli_cam_fexc_TWA@cli_cam_PECmin@cli_cam_TWAmin@cli_cam_PECmax@cli_cam_TWAmax@cli_cam_drain@cli_cam_drainmin@cli_cam_drainmax@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C:\\temp\\ukht\\par\\cli_cam.gif@-@-@-@-@-@-@-@-@-@-@-@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cli_cam_tot_rain@cli_cam_tot_iri@cli_cam_tot_runoff@cli_cam_tot_perc@cli_cam_tot_evap@cli_cam_ann_rain@cli_cam_ann_iri@cli_cam_ann_runoff@cli_cam_ann_perc@cli_cam_ann_evap@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cli_cam_appx_year1@cli_cam_appx_year2@cli_cam_appx_year3@cli_cam_appx_Pexc1@cli_cam_appx_Pexc2@cli_cam_appx_Pexc3@cli_cam_appx_Texc1@cli_cam_appx_Texc2@cli_cam_appx_Texc3@cli_cam_appx_Pmax1@cli_cam_appx_Pmax2@cli_cam_appx_Pmax3@cli_cam_appx_Tmax1@cli_cam_appx_Tmax2@cli_cam_appx_Tmax3@cli_cam_appx_drain1@cli_cam_appx_drain2@cli_cam_appx_drain3@cli_cam_appx_filename@cli_cam_nexc_PEC@cli_cam_fexc_PEC@cli_cam_nexc_TWA@cli_cam_fexc_TWA@cli_cam_PECmin@cli_cam_TWAmin@cli_cam_PECmax@cli_cam_TWAmax@cli_cam_drain@cli_cam_drainmin@cli_cam_drainmax@cli_cam_tot_rain@cli_cam_tot_iri@cli_cam_tot_runoff@cli_cam_tot_perc@cli_cam_tot_evap@cli_cam_ann_rain@cli_cam_ann_iri@cli_cam_ann_runoff@cli_cam_ann_perc@cli_cam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-@C:\\temp\\ukht\\par\\cli_cam.gif@-@-@-@-@-@-@-@-@-@-@-@-@-@-@-@-@-@-@-@-@-@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63" priority="1" stopIfTrue="1">
      <formula>Z$1&gt;no_mixture_partners</formula>
    </cfRule>
  </conditionalFormatting>
  <conditionalFormatting sqref="D1">
    <cfRule type="cellIs" dxfId="62" priority="2" stopIfTrue="1" operator="equal">
      <formula>"OK"</formula>
    </cfRule>
    <cfRule type="cellIs" dxfId="61" priority="3" stopIfTrue="1" operator="equal">
      <formula>"failed"</formula>
    </cfRule>
    <cfRule type="cellIs" dxfId="60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6530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1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2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3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4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5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S78"/>
  <sheetViews>
    <sheetView topLeftCell="A25" workbookViewId="0"/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0" width="9" style="2"/>
    <col min="21" max="21" width="9.375" style="2" bestFit="1" customWidth="1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Clifton wet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cli_hil_nexc_PEC</v>
      </c>
      <c r="F37" s="46" t="str">
        <f ca="1">CONCATENATE($B$51,"_nexc_TWA")</f>
        <v>cli_hil_nexc_TWA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cli_hil_fexc_PEC</v>
      </c>
      <c r="F38" s="46" t="str">
        <f ca="1">CONCATENATE($B$51,"_fexc_TWA")</f>
        <v>cli_hil_fexc_TWA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cli_hil_PECmin</v>
      </c>
      <c r="F39" s="46" t="str">
        <f ca="1">CONCATENATE($B$51,"_TWAmin")</f>
        <v>cli_hil_TWAmin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cli_hil_PECmax</v>
      </c>
      <c r="F40" s="46" t="str">
        <f ca="1">CONCATENATE($B$51,"_TWAmax")</f>
        <v>cli_hil_TWAmax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cli_hil_drain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cli_hil_drainmin</v>
      </c>
      <c r="F42" s="46" t="str">
        <f ca="1">CONCATENATE($B$51,"_drainmax")</f>
        <v>cli_hil_drainmax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cli_hil_tot_rain</v>
      </c>
      <c r="F45" s="46" t="str">
        <f ca="1">CONCATENATE($B$51,"_ann_rain")</f>
        <v>cli_hil_ann_rain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cli_hil_tot_iri</v>
      </c>
      <c r="F46" s="46" t="str">
        <f ca="1">CONCATENATE($B$51,"_ann_iri")</f>
        <v>cli_hil_ann_iri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cli_hil_tot_runoff</v>
      </c>
      <c r="F47" s="46" t="str">
        <f ca="1">CONCATENATE($B$51,"_ann_runoff")</f>
        <v>cli_hil_ann_runoff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cli_hil_tot_perc</v>
      </c>
      <c r="F48" s="46" t="str">
        <f ca="1">CONCATENATE($B$51,"_ann_perc")</f>
        <v>cli_hil_ann_perc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cli_hil_tot_evap</v>
      </c>
      <c r="F49" s="46" t="str">
        <f ca="1">CONCATENATE($B$51,"_ann_evap")</f>
        <v>cli_hil_ann_evap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cli_hil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6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cli_hil</v>
      </c>
      <c r="C53" s="4"/>
      <c r="D53" s="4"/>
      <c r="E53" s="21" t="str">
        <f ca="1">CONCATENATE($B$51,"_appx","_filename")</f>
        <v>cli_hil_appx_filename</v>
      </c>
      <c r="F53" s="21" t="str">
        <f ca="1">SUBSTITUTE(CONCATENATE(project_path,"\",B51,".gif"),"\","\\")</f>
        <v>C:\\temp\\ukht\\par\\cli_hil.gif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cli_hil_appx_year1</v>
      </c>
      <c r="B58" s="21" t="str">
        <f ca="1">CONCATENATE($B$51,"_appx","_Pexc",$R58)</f>
        <v>cli_hil_appx_Pexc1</v>
      </c>
      <c r="C58" s="21" t="str">
        <f ca="1">CONCATENATE($B$51,"_appx","_Texc",$R58)</f>
        <v>cli_hil_appx_Texc1</v>
      </c>
      <c r="D58" s="21"/>
      <c r="H58" s="21"/>
      <c r="I58" s="21" t="str">
        <f ca="1">CONCATENATE($B$51,"_appx","_Pmax",$R58)</f>
        <v>cli_hil_appx_Pmax1</v>
      </c>
      <c r="J58" s="21" t="str">
        <f ca="1">CONCATENATE($B$51,"_appx","_Tmax",$R58)</f>
        <v>cli_hil_appx_Tmax1</v>
      </c>
      <c r="K58" s="21" t="str">
        <f ca="1">CONCATENATE($B$51,"_appx","_drain",$R58)</f>
        <v>cli_hil_appx_drain1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cli_hil_appx_year2</v>
      </c>
      <c r="B59" s="21" t="str">
        <f ca="1">CONCATENATE($B$51,"_appx","_Pexc",$R59)</f>
        <v>cli_hil_appx_Pexc2</v>
      </c>
      <c r="C59" s="21" t="str">
        <f ca="1">CONCATENATE($B$51,"_appx","_Texc",$R59)</f>
        <v>cli_hil_appx_Texc2</v>
      </c>
      <c r="I59" s="21" t="str">
        <f ca="1">CONCATENATE($B$51,"_appx","_Pmax",$R59)</f>
        <v>cli_hil_appx_Pmax2</v>
      </c>
      <c r="J59" s="21" t="str">
        <f ca="1">CONCATENATE($B$51,"_appx","_Tmax",$R59)</f>
        <v>cli_hil_appx_Tmax2</v>
      </c>
      <c r="K59" s="21" t="str">
        <f ca="1">CONCATENATE($B$51,"_appx","_drain",$R59)</f>
        <v>cli_hil_appx_drain2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cli_hil_appx_year3</v>
      </c>
      <c r="B60" s="21" t="str">
        <f ca="1">CONCATENATE($B$51,"_appx","_Pexc",$R60)</f>
        <v>cli_hil_appx_Pexc3</v>
      </c>
      <c r="C60" s="21" t="str">
        <f ca="1">CONCATENATE($B$51,"_appx","_Texc",$R60)</f>
        <v>cli_hil_appx_Texc3</v>
      </c>
      <c r="I60" s="21" t="str">
        <f ca="1">CONCATENATE($B$51,"_appx","_Pmax",$R60)</f>
        <v>cli_hil_appx_Pmax3</v>
      </c>
      <c r="J60" s="21" t="str">
        <f ca="1">CONCATENATE($B$51,"_appx","_Tmax",$R60)</f>
        <v>cli_hil_appx_Tmax3</v>
      </c>
      <c r="K60" s="21" t="str">
        <f ca="1">CONCATENATE($B$51,"_appx","_drain",$R60)</f>
        <v>cli_hil_appx_drain3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cli_hil_appx_year1@cli_hil_appx_year2@cli_hil_appx_year3@</v>
      </c>
      <c r="B64" s="21" t="str">
        <f ca="1">CONCATENATE(B58,Delimiter,B59,Delimiter,B60,Delimiter)</f>
        <v>cli_hil_appx_Pexc1@cli_hil_appx_Pexc2@cli_hil_appx_Pexc3@</v>
      </c>
      <c r="C64" s="21" t="str">
        <f ca="1">CONCATENATE(C58,Delimiter,C59,Delimiter,C60,Delimiter)</f>
        <v>cli_hil_appx_Texc1@cli_hil_appx_Texc2@cli_hil_appx_Texc3@</v>
      </c>
      <c r="I64" s="21" t="str">
        <f ca="1">CONCATENATE(I58,Delimiter,I59,Delimiter,I60,Delimiter)</f>
        <v>cli_hil_appx_Pmax1@cli_hil_appx_Pmax2@cli_hil_appx_Pmax3@</v>
      </c>
      <c r="J64" s="21" t="str">
        <f ca="1">CONCATENATE(J58,Delimiter,J59,Delimiter,J60,Delimiter)</f>
        <v>cli_hil_appx_Tmax1@cli_hil_appx_Tmax2@cli_hil_appx_Tmax3@</v>
      </c>
      <c r="K64" s="21" t="str">
        <f ca="1">CONCATENATE(K58,Delimiter,K59,Delimiter,K60,Delimiter)</f>
        <v>cli_hil_appx_drain1@cli_hil_appx_drain2@cli_hil_appx_drain3@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cli_hil_appx_year1@cli_hil_appx_year2@cli_hil_appx_year3@cli_hil_appx_Pexc1@cli_hil_appx_Pexc2@cli_hil_appx_Pexc3@cli_hil_appx_Texc1@cli_hil_appx_Texc2@cli_hil_appx_Texc3@cli_hil_appx_Pmax1@cli_hil_appx_Pmax2@cli_hil_appx_Pmax3@cli_hil_appx_Tmax1@cli_hil_appx_Tmax2@cli_hil_appx_Tmax3@cli_hil_appx_drain1@cli_hil_appx_drain2@cli_hil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cli_hil_appx_filename@cli_hil_nexc_PEC@cli_hil_fexc_PEC@cli_hil_nexc_TWA@cli_hil_fexc_TWA@cli_hil_PECmin@cli_hil_TWAmin@cli_hil_PECmax@cli_hil_TWAmax@cli_hil_drain@cli_hil_drainmin@cli_hil_drainmax@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C:\\temp\\ukht\\par\\cli_hil.gif@-@-@-@-@-@-@-@-@-@-@-@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cli_hil_tot_rain@cli_hil_tot_iri@cli_hil_tot_runoff@cli_hil_tot_perc@cli_hil_tot_evap@cli_hil_ann_rain@cli_hil_ann_iri@cli_hil_ann_runoff@cli_hil_ann_perc@cli_hil_ann_evap@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cli_hil_appx_year1@cli_hil_appx_year2@cli_hil_appx_year3@cli_hil_appx_Pexc1@cli_hil_appx_Pexc2@cli_hil_appx_Pexc3@cli_hil_appx_Texc1@cli_hil_appx_Texc2@cli_hil_appx_Texc3@cli_hil_appx_Pmax1@cli_hil_appx_Pmax2@cli_hil_appx_Pmax3@cli_hil_appx_Tmax1@cli_hil_appx_Tmax2@cli_hil_appx_Tmax3@cli_hil_appx_drain1@cli_hil_appx_drain2@cli_hil_appx_drain3@cli_hil_appx_filename@cli_hil_nexc_PEC@cli_hil_fexc_PEC@cli_hil_nexc_TWA@cli_hil_fexc_TWA@cli_hil_PECmin@cli_hil_TWAmin@cli_hil_PECmax@cli_hil_TWAmax@cli_hil_drain@cli_hil_drainmin@cli_hil_drainmax@cli_hil_tot_rain@cli_hil_tot_iri@cli_hil_tot_runoff@cli_hil_tot_perc@cli_hil_tot_evap@cli_hil_ann_rain@cli_hil_ann_iri@cli_hil_ann_runoff@cli_hil_ann_perc@cli_hil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-@C:\\temp\\ukht\\par\\cli_hil.gif@-@-@-@-@-@-@-@-@-@-@-@-@-@-@-@-@-@-@-@-@-@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59" priority="1" stopIfTrue="1">
      <formula>Z$1&gt;no_mixture_partners</formula>
    </cfRule>
  </conditionalFormatting>
  <conditionalFormatting sqref="D1">
    <cfRule type="cellIs" dxfId="58" priority="2" stopIfTrue="1" operator="equal">
      <formula>"OK"</formula>
    </cfRule>
    <cfRule type="cellIs" dxfId="57" priority="3" stopIfTrue="1" operator="equal">
      <formula>"failed"</formula>
    </cfRule>
    <cfRule type="cellIs" dxfId="56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7554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55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56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57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58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59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S78"/>
  <sheetViews>
    <sheetView workbookViewId="0">
      <selection activeCell="U2" sqref="U2"/>
    </sheetView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0" width="9" style="2"/>
    <col min="21" max="21" width="9.375" style="2" bestFit="1" customWidth="1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Clifton Rosewarne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cli_ros_nexc_PEC</v>
      </c>
      <c r="F37" s="46" t="str">
        <f ca="1">CONCATENATE($B$51,"_nexc_TWA")</f>
        <v>cli_ros_nexc_TWA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cli_ros_fexc_PEC</v>
      </c>
      <c r="F38" s="46" t="str">
        <f ca="1">CONCATENATE($B$51,"_fexc_TWA")</f>
        <v>cli_ros_fexc_TWA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cli_ros_PECmin</v>
      </c>
      <c r="F39" s="46" t="str">
        <f ca="1">CONCATENATE($B$51,"_TWAmin")</f>
        <v>cli_ros_TWAmin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cli_ros_PECmax</v>
      </c>
      <c r="F40" s="46" t="str">
        <f ca="1">CONCATENATE($B$51,"_TWAmax")</f>
        <v>cli_ros_TWAmax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cli_ros_drain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cli_ros_drainmin</v>
      </c>
      <c r="F42" s="46" t="str">
        <f ca="1">CONCATENATE($B$51,"_drainmax")</f>
        <v>cli_ros_drainmax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cli_ros_tot_rain</v>
      </c>
      <c r="F45" s="46" t="str">
        <f ca="1">CONCATENATE($B$51,"_ann_rain")</f>
        <v>cli_ros_ann_rain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cli_ros_tot_iri</v>
      </c>
      <c r="F46" s="46" t="str">
        <f ca="1">CONCATENATE($B$51,"_ann_iri")</f>
        <v>cli_ros_ann_iri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cli_ros_tot_runoff</v>
      </c>
      <c r="F47" s="46" t="str">
        <f ca="1">CONCATENATE($B$51,"_ann_runoff")</f>
        <v>cli_ros_ann_runoff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cli_ros_tot_perc</v>
      </c>
      <c r="F48" s="46" t="str">
        <f ca="1">CONCATENATE($B$51,"_ann_perc")</f>
        <v>cli_ros_ann_perc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cli_ros_tot_evap</v>
      </c>
      <c r="F49" s="46" t="str">
        <f ca="1">CONCATENATE($B$51,"_ann_evap")</f>
        <v>cli_ros_ann_evap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cli_ros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7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cli_ros</v>
      </c>
      <c r="C53" s="4"/>
      <c r="D53" s="4"/>
      <c r="E53" s="21" t="str">
        <f ca="1">CONCATENATE($B$51,"_appx","_filename")</f>
        <v>cli_ros_appx_filename</v>
      </c>
      <c r="F53" s="21" t="str">
        <f ca="1">SUBSTITUTE(CONCATENATE(project_path,"\",B51,".gif"),"\","\\")</f>
        <v>C:\\temp\\ukht\\par\\cli_ros.gif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cli_ros_appx_year1</v>
      </c>
      <c r="B58" s="21" t="str">
        <f ca="1">CONCATENATE($B$51,"_appx","_Pexc",$R58)</f>
        <v>cli_ros_appx_Pexc1</v>
      </c>
      <c r="C58" s="21" t="str">
        <f ca="1">CONCATENATE($B$51,"_appx","_Texc",$R58)</f>
        <v>cli_ros_appx_Texc1</v>
      </c>
      <c r="D58" s="21"/>
      <c r="H58" s="21"/>
      <c r="I58" s="21" t="str">
        <f ca="1">CONCATENATE($B$51,"_appx","_Pmax",$R58)</f>
        <v>cli_ros_appx_Pmax1</v>
      </c>
      <c r="J58" s="21" t="str">
        <f ca="1">CONCATENATE($B$51,"_appx","_Tmax",$R58)</f>
        <v>cli_ros_appx_Tmax1</v>
      </c>
      <c r="K58" s="21" t="str">
        <f ca="1">CONCATENATE($B$51,"_appx","_drain",$R58)</f>
        <v>cli_ros_appx_drain1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cli_ros_appx_year2</v>
      </c>
      <c r="B59" s="21" t="str">
        <f ca="1">CONCATENATE($B$51,"_appx","_Pexc",$R59)</f>
        <v>cli_ros_appx_Pexc2</v>
      </c>
      <c r="C59" s="21" t="str">
        <f ca="1">CONCATENATE($B$51,"_appx","_Texc",$R59)</f>
        <v>cli_ros_appx_Texc2</v>
      </c>
      <c r="I59" s="21" t="str">
        <f ca="1">CONCATENATE($B$51,"_appx","_Pmax",$R59)</f>
        <v>cli_ros_appx_Pmax2</v>
      </c>
      <c r="J59" s="21" t="str">
        <f ca="1">CONCATENATE($B$51,"_appx","_Tmax",$R59)</f>
        <v>cli_ros_appx_Tmax2</v>
      </c>
      <c r="K59" s="21" t="str">
        <f ca="1">CONCATENATE($B$51,"_appx","_drain",$R59)</f>
        <v>cli_ros_appx_drain2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cli_ros_appx_year3</v>
      </c>
      <c r="B60" s="21" t="str">
        <f ca="1">CONCATENATE($B$51,"_appx","_Pexc",$R60)</f>
        <v>cli_ros_appx_Pexc3</v>
      </c>
      <c r="C60" s="21" t="str">
        <f ca="1">CONCATENATE($B$51,"_appx","_Texc",$R60)</f>
        <v>cli_ros_appx_Texc3</v>
      </c>
      <c r="I60" s="21" t="str">
        <f ca="1">CONCATENATE($B$51,"_appx","_Pmax",$R60)</f>
        <v>cli_ros_appx_Pmax3</v>
      </c>
      <c r="J60" s="21" t="str">
        <f ca="1">CONCATENATE($B$51,"_appx","_Tmax",$R60)</f>
        <v>cli_ros_appx_Tmax3</v>
      </c>
      <c r="K60" s="21" t="str">
        <f ca="1">CONCATENATE($B$51,"_appx","_drain",$R60)</f>
        <v>cli_ros_appx_drain3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cli_ros_appx_year1@cli_ros_appx_year2@cli_ros_appx_year3@</v>
      </c>
      <c r="B64" s="21" t="str">
        <f ca="1">CONCATENATE(B58,Delimiter,B59,Delimiter,B60,Delimiter)</f>
        <v>cli_ros_appx_Pexc1@cli_ros_appx_Pexc2@cli_ros_appx_Pexc3@</v>
      </c>
      <c r="C64" s="21" t="str">
        <f ca="1">CONCATENATE(C58,Delimiter,C59,Delimiter,C60,Delimiter)</f>
        <v>cli_ros_appx_Texc1@cli_ros_appx_Texc2@cli_ros_appx_Texc3@</v>
      </c>
      <c r="I64" s="21" t="str">
        <f ca="1">CONCATENATE(I58,Delimiter,I59,Delimiter,I60,Delimiter)</f>
        <v>cli_ros_appx_Pmax1@cli_ros_appx_Pmax2@cli_ros_appx_Pmax3@</v>
      </c>
      <c r="J64" s="21" t="str">
        <f ca="1">CONCATENATE(J58,Delimiter,J59,Delimiter,J60,Delimiter)</f>
        <v>cli_ros_appx_Tmax1@cli_ros_appx_Tmax2@cli_ros_appx_Tmax3@</v>
      </c>
      <c r="K64" s="21" t="str">
        <f ca="1">CONCATENATE(K58,Delimiter,K59,Delimiter,K60,Delimiter)</f>
        <v>cli_ros_appx_drain1@cli_ros_appx_drain2@cli_ros_appx_drain3@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cli_ros_appx_year1@cli_ros_appx_year2@cli_ros_appx_year3@cli_ros_appx_Pexc1@cli_ros_appx_Pexc2@cli_ros_appx_Pexc3@cli_ros_appx_Texc1@cli_ros_appx_Texc2@cli_ros_appx_Texc3@cli_ros_appx_Pmax1@cli_ros_appx_Pmax2@cli_ros_appx_Pmax3@cli_ros_appx_Tmax1@cli_ros_appx_Tmax2@cli_ros_appx_Tmax3@cli_ros_appx_drain1@cli_ros_appx_drain2@cli_ros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cli_ros_appx_filename@cli_ros_nexc_PEC@cli_ros_fexc_PEC@cli_ros_nexc_TWA@cli_ros_fexc_TWA@cli_ros_PECmin@cli_ros_TWAmin@cli_ros_PECmax@cli_ros_TWAmax@cli_ros_drain@cli_ros_drainmin@cli_ros_drainmax@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C:\\temp\\ukht\\par\\cli_ros.gif@-@-@-@-@-@-@-@-@-@-@-@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cli_ros_tot_rain@cli_ros_tot_iri@cli_ros_tot_runoff@cli_ros_tot_perc@cli_ros_tot_evap@cli_ros_ann_rain@cli_ros_ann_iri@cli_ros_ann_runoff@cli_ros_ann_perc@cli_ros_ann_evap@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cli_ros_appx_year1@cli_ros_appx_year2@cli_ros_appx_year3@cli_ros_appx_Pexc1@cli_ros_appx_Pexc2@cli_ros_appx_Pexc3@cli_ros_appx_Texc1@cli_ros_appx_Texc2@cli_ros_appx_Texc3@cli_ros_appx_Pmax1@cli_ros_appx_Pmax2@cli_ros_appx_Pmax3@cli_ros_appx_Tmax1@cli_ros_appx_Tmax2@cli_ros_appx_Tmax3@cli_ros_appx_drain1@cli_ros_appx_drain2@cli_ros_appx_drain3@cli_ros_appx_filename@cli_ros_nexc_PEC@cli_ros_fexc_PEC@cli_ros_nexc_TWA@cli_ros_fexc_TWA@cli_ros_PECmin@cli_ros_TWAmin@cli_ros_PECmax@cli_ros_TWAmax@cli_ros_drain@cli_ros_drainmin@cli_ros_drainmax@cli_ros_tot_rain@cli_ros_tot_iri@cli_ros_tot_runoff@cli_ros_tot_perc@cli_ros_tot_evap@cli_ros_ann_rain@cli_ros_ann_iri@cli_ros_ann_runoff@cli_ros_ann_perc@cli_ros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-@C:\\temp\\ukht\\par\\cli_ros.gif@-@-@-@-@-@-@-@-@-@-@-@-@-@-@-@-@-@-@-@-@-@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55" priority="1" stopIfTrue="1">
      <formula>Z$1&gt;no_mixture_partners</formula>
    </cfRule>
  </conditionalFormatting>
  <conditionalFormatting sqref="D1">
    <cfRule type="cellIs" dxfId="54" priority="2" stopIfTrue="1" operator="equal">
      <formula>"OK"</formula>
    </cfRule>
    <cfRule type="cellIs" dxfId="53" priority="3" stopIfTrue="1" operator="equal">
      <formula>"failed"</formula>
    </cfRule>
    <cfRule type="cellIs" dxfId="52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8578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579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580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581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582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583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S78"/>
  <sheetViews>
    <sheetView workbookViewId="0"/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1" width="9" style="2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Clifton medium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cli_yeo_nexc_PEC</v>
      </c>
      <c r="F37" s="46" t="str">
        <f ca="1">CONCATENATE($B$51,"_nexc_TWA")</f>
        <v>cli_yeo_nexc_TWA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cli_yeo_fexc_PEC</v>
      </c>
      <c r="F38" s="46" t="str">
        <f ca="1">CONCATENATE($B$51,"_fexc_TWA")</f>
        <v>cli_yeo_fexc_TWA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cli_yeo_PECmin</v>
      </c>
      <c r="F39" s="46" t="str">
        <f ca="1">CONCATENATE($B$51,"_TWAmin")</f>
        <v>cli_yeo_TWAmin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cli_yeo_PECmax</v>
      </c>
      <c r="F40" s="46" t="str">
        <f ca="1">CONCATENATE($B$51,"_TWAmax")</f>
        <v>cli_yeo_TWAmax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cli_yeo_drain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cli_yeo_drainmin</v>
      </c>
      <c r="F42" s="46" t="str">
        <f ca="1">CONCATENATE($B$51,"_drainmax")</f>
        <v>cli_yeo_drainmax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cli_yeo_tot_rain</v>
      </c>
      <c r="F45" s="46" t="str">
        <f ca="1">CONCATENATE($B$51,"_ann_rain")</f>
        <v>cli_yeo_ann_rain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cli_yeo_tot_iri</v>
      </c>
      <c r="F46" s="46" t="str">
        <f ca="1">CONCATENATE($B$51,"_ann_iri")</f>
        <v>cli_yeo_ann_iri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cli_yeo_tot_runoff</v>
      </c>
      <c r="F47" s="46" t="str">
        <f ca="1">CONCATENATE($B$51,"_ann_runoff")</f>
        <v>cli_yeo_ann_runoff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cli_yeo_tot_perc</v>
      </c>
      <c r="F48" s="46" t="str">
        <f ca="1">CONCATENATE($B$51,"_ann_perc")</f>
        <v>cli_yeo_ann_perc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cli_yeo_tot_evap</v>
      </c>
      <c r="F49" s="46" t="str">
        <f ca="1">CONCATENATE($B$51,"_ann_evap")</f>
        <v>cli_yeo_ann_evap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cli_yeo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8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cli_yeo</v>
      </c>
      <c r="C53" s="4"/>
      <c r="D53" s="4"/>
      <c r="E53" s="21" t="str">
        <f ca="1">CONCATENATE($B$51,"_appx","_filename")</f>
        <v>cli_yeo_appx_filename</v>
      </c>
      <c r="F53" s="21" t="str">
        <f ca="1">SUBSTITUTE(CONCATENATE(project_path,"\",B51,".gif"),"\","\\")</f>
        <v>C:\\temp\\ukht\\par\\cli_yeo.gif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cli_yeo_appx_year1</v>
      </c>
      <c r="B58" s="21" t="str">
        <f ca="1">CONCATENATE($B$51,"_appx","_Pexc",$R58)</f>
        <v>cli_yeo_appx_Pexc1</v>
      </c>
      <c r="C58" s="21" t="str">
        <f ca="1">CONCATENATE($B$51,"_appx","_Texc",$R58)</f>
        <v>cli_yeo_appx_Texc1</v>
      </c>
      <c r="D58" s="21"/>
      <c r="H58" s="21"/>
      <c r="I58" s="21" t="str">
        <f ca="1">CONCATENATE($B$51,"_appx","_Pmax",$R58)</f>
        <v>cli_yeo_appx_Pmax1</v>
      </c>
      <c r="J58" s="21" t="str">
        <f ca="1">CONCATENATE($B$51,"_appx","_Tmax",$R58)</f>
        <v>cli_yeo_appx_Tmax1</v>
      </c>
      <c r="K58" s="21" t="str">
        <f ca="1">CONCATENATE($B$51,"_appx","_drain",$R58)</f>
        <v>cli_yeo_appx_drain1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cli_yeo_appx_year2</v>
      </c>
      <c r="B59" s="21" t="str">
        <f ca="1">CONCATENATE($B$51,"_appx","_Pexc",$R59)</f>
        <v>cli_yeo_appx_Pexc2</v>
      </c>
      <c r="C59" s="21" t="str">
        <f ca="1">CONCATENATE($B$51,"_appx","_Texc",$R59)</f>
        <v>cli_yeo_appx_Texc2</v>
      </c>
      <c r="I59" s="21" t="str">
        <f ca="1">CONCATENATE($B$51,"_appx","_Pmax",$R59)</f>
        <v>cli_yeo_appx_Pmax2</v>
      </c>
      <c r="J59" s="21" t="str">
        <f ca="1">CONCATENATE($B$51,"_appx","_Tmax",$R59)</f>
        <v>cli_yeo_appx_Tmax2</v>
      </c>
      <c r="K59" s="21" t="str">
        <f ca="1">CONCATENATE($B$51,"_appx","_drain",$R59)</f>
        <v>cli_yeo_appx_drain2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cli_yeo_appx_year3</v>
      </c>
      <c r="B60" s="21" t="str">
        <f ca="1">CONCATENATE($B$51,"_appx","_Pexc",$R60)</f>
        <v>cli_yeo_appx_Pexc3</v>
      </c>
      <c r="C60" s="21" t="str">
        <f ca="1">CONCATENATE($B$51,"_appx","_Texc",$R60)</f>
        <v>cli_yeo_appx_Texc3</v>
      </c>
      <c r="I60" s="21" t="str">
        <f ca="1">CONCATENATE($B$51,"_appx","_Pmax",$R60)</f>
        <v>cli_yeo_appx_Pmax3</v>
      </c>
      <c r="J60" s="21" t="str">
        <f ca="1">CONCATENATE($B$51,"_appx","_Tmax",$R60)</f>
        <v>cli_yeo_appx_Tmax3</v>
      </c>
      <c r="K60" s="21" t="str">
        <f ca="1">CONCATENATE($B$51,"_appx","_drain",$R60)</f>
        <v>cli_yeo_appx_drain3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cli_yeo_appx_year1@cli_yeo_appx_year2@cli_yeo_appx_year3@</v>
      </c>
      <c r="B64" s="21" t="str">
        <f ca="1">CONCATENATE(B58,Delimiter,B59,Delimiter,B60,Delimiter)</f>
        <v>cli_yeo_appx_Pexc1@cli_yeo_appx_Pexc2@cli_yeo_appx_Pexc3@</v>
      </c>
      <c r="C64" s="21" t="str">
        <f ca="1">CONCATENATE(C58,Delimiter,C59,Delimiter,C60,Delimiter)</f>
        <v>cli_yeo_appx_Texc1@cli_yeo_appx_Texc2@cli_yeo_appx_Texc3@</v>
      </c>
      <c r="I64" s="21" t="str">
        <f ca="1">CONCATENATE(I58,Delimiter,I59,Delimiter,I60,Delimiter)</f>
        <v>cli_yeo_appx_Pmax1@cli_yeo_appx_Pmax2@cli_yeo_appx_Pmax3@</v>
      </c>
      <c r="J64" s="21" t="str">
        <f ca="1">CONCATENATE(J58,Delimiter,J59,Delimiter,J60,Delimiter)</f>
        <v>cli_yeo_appx_Tmax1@cli_yeo_appx_Tmax2@cli_yeo_appx_Tmax3@</v>
      </c>
      <c r="K64" s="21" t="str">
        <f ca="1">CONCATENATE(K58,Delimiter,K59,Delimiter,K60,Delimiter)</f>
        <v>cli_yeo_appx_drain1@cli_yeo_appx_drain2@cli_yeo_appx_drain3@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cli_yeo_appx_year1@cli_yeo_appx_year2@cli_yeo_appx_year3@cli_yeo_appx_Pexc1@cli_yeo_appx_Pexc2@cli_yeo_appx_Pexc3@cli_yeo_appx_Texc1@cli_yeo_appx_Texc2@cli_yeo_appx_Texc3@cli_yeo_appx_Pmax1@cli_yeo_appx_Pmax2@cli_yeo_appx_Pmax3@cli_yeo_appx_Tmax1@cli_yeo_appx_Tmax2@cli_yeo_appx_Tmax3@cli_yeo_appx_drain1@cli_yeo_appx_drain2@cli_yeo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cli_yeo_appx_filename@cli_yeo_nexc_PEC@cli_yeo_fexc_PEC@cli_yeo_nexc_TWA@cli_yeo_fexc_TWA@cli_yeo_PECmin@cli_yeo_TWAmin@cli_yeo_PECmax@cli_yeo_TWAmax@cli_yeo_drain@cli_yeo_drainmin@cli_yeo_drainmax@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C:\\temp\\ukht\\par\\cli_yeo.gif@-@-@-@-@-@-@-@-@-@-@-@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cli_yeo_tot_rain@cli_yeo_tot_iri@cli_yeo_tot_runoff@cli_yeo_tot_perc@cli_yeo_tot_evap@cli_yeo_ann_rain@cli_yeo_ann_iri@cli_yeo_ann_runoff@cli_yeo_ann_perc@cli_yeo_ann_evap@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cli_yeo_appx_year1@cli_yeo_appx_year2@cli_yeo_appx_year3@cli_yeo_appx_Pexc1@cli_yeo_appx_Pexc2@cli_yeo_appx_Pexc3@cli_yeo_appx_Texc1@cli_yeo_appx_Texc2@cli_yeo_appx_Texc3@cli_yeo_appx_Pmax1@cli_yeo_appx_Pmax2@cli_yeo_appx_Pmax3@cli_yeo_appx_Tmax1@cli_yeo_appx_Tmax2@cli_yeo_appx_Tmax3@cli_yeo_appx_drain1@cli_yeo_appx_drain2@cli_yeo_appx_drain3@cli_yeo_appx_filename@cli_yeo_nexc_PEC@cli_yeo_fexc_PEC@cli_yeo_nexc_TWA@cli_yeo_fexc_TWA@cli_yeo_PECmin@cli_yeo_TWAmin@cli_yeo_PECmax@cli_yeo_TWAmax@cli_yeo_drain@cli_yeo_drainmin@cli_yeo_drainmax@cli_yeo_tot_rain@cli_yeo_tot_iri@cli_yeo_tot_runoff@cli_yeo_tot_perc@cli_yeo_tot_evap@cli_yeo_ann_rain@cli_yeo_ann_iri@cli_yeo_ann_runoff@cli_yeo_ann_perc@cli_yeo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-@C:\\temp\\ukht\\par\\cli_yeo.gif@-@-@-@-@-@-@-@-@-@-@-@-@-@-@-@-@-@-@-@-@-@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51" priority="1" stopIfTrue="1">
      <formula>Z$1&gt;no_mixture_partners</formula>
    </cfRule>
  </conditionalFormatting>
  <conditionalFormatting sqref="D1">
    <cfRule type="cellIs" dxfId="50" priority="2" stopIfTrue="1" operator="equal">
      <formula>"OK"</formula>
    </cfRule>
    <cfRule type="cellIs" dxfId="49" priority="3" stopIfTrue="1" operator="equal">
      <formula>"failed"</formula>
    </cfRule>
    <cfRule type="cellIs" dxfId="48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02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3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4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5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6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7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S78"/>
  <sheetViews>
    <sheetView workbookViewId="0"/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1" width="9" style="2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Denchworth dry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den_cam_nexc_PEC</v>
      </c>
      <c r="F37" s="46" t="str">
        <f ca="1">CONCATENATE($B$51,"_nexc_TWA")</f>
        <v>den_cam_nexc_TWA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den_cam_fexc_PEC</v>
      </c>
      <c r="F38" s="46" t="str">
        <f ca="1">CONCATENATE($B$51,"_fexc_TWA")</f>
        <v>den_cam_fexc_TWA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den_cam_PECmin</v>
      </c>
      <c r="F39" s="46" t="str">
        <f ca="1">CONCATENATE($B$51,"_TWAmin")</f>
        <v>den_cam_TWAmin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den_cam_PECmax</v>
      </c>
      <c r="F40" s="46" t="str">
        <f ca="1">CONCATENATE($B$51,"_TWAmax")</f>
        <v>den_cam_TWAmax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den_cam_drain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den_cam_drainmin</v>
      </c>
      <c r="F42" s="46" t="str">
        <f ca="1">CONCATENATE($B$51,"_drainmax")</f>
        <v>den_cam_drainmax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den_cam_tot_rain</v>
      </c>
      <c r="F45" s="46" t="str">
        <f ca="1">CONCATENATE($B$51,"_ann_rain")</f>
        <v>den_cam_ann_rain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den_cam_tot_iri</v>
      </c>
      <c r="F46" s="46" t="str">
        <f ca="1">CONCATENATE($B$51,"_ann_iri")</f>
        <v>den_cam_ann_iri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den_cam_tot_runoff</v>
      </c>
      <c r="F47" s="46" t="str">
        <f ca="1">CONCATENATE($B$51,"_ann_runoff")</f>
        <v>den_cam_ann_runoff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den_cam_tot_perc</v>
      </c>
      <c r="F48" s="46" t="str">
        <f ca="1">CONCATENATE($B$51,"_ann_perc")</f>
        <v>den_cam_ann_perc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den_cam_tot_evap</v>
      </c>
      <c r="F49" s="46" t="str">
        <f ca="1">CONCATENATE($B$51,"_ann_evap")</f>
        <v>den_cam_ann_evap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den_cam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9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den_cam</v>
      </c>
      <c r="C53" s="4"/>
      <c r="D53" s="4"/>
      <c r="E53" s="21" t="str">
        <f ca="1">CONCATENATE($B$51,"_appx","_filename")</f>
        <v>den_cam_appx_filename</v>
      </c>
      <c r="F53" s="21" t="str">
        <f ca="1">SUBSTITUTE(CONCATENATE(project_path,"\",B51,".gif"),"\","\\")</f>
        <v>C:\\temp\\ukht\\par\\den_cam.gif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den_cam_appx_year1</v>
      </c>
      <c r="B58" s="21" t="str">
        <f ca="1">CONCATENATE($B$51,"_appx","_Pexc",$R58)</f>
        <v>den_cam_appx_Pexc1</v>
      </c>
      <c r="C58" s="21" t="str">
        <f ca="1">CONCATENATE($B$51,"_appx","_Texc",$R58)</f>
        <v>den_cam_appx_Texc1</v>
      </c>
      <c r="D58" s="21"/>
      <c r="H58" s="21"/>
      <c r="I58" s="21" t="str">
        <f ca="1">CONCATENATE($B$51,"_appx","_Pmax",$R58)</f>
        <v>den_cam_appx_Pmax1</v>
      </c>
      <c r="J58" s="21" t="str">
        <f ca="1">CONCATENATE($B$51,"_appx","_Tmax",$R58)</f>
        <v>den_cam_appx_Tmax1</v>
      </c>
      <c r="K58" s="21" t="str">
        <f ca="1">CONCATENATE($B$51,"_appx","_drain",$R58)</f>
        <v>den_cam_appx_drain1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den_cam_appx_year2</v>
      </c>
      <c r="B59" s="21" t="str">
        <f ca="1">CONCATENATE($B$51,"_appx","_Pexc",$R59)</f>
        <v>den_cam_appx_Pexc2</v>
      </c>
      <c r="C59" s="21" t="str">
        <f ca="1">CONCATENATE($B$51,"_appx","_Texc",$R59)</f>
        <v>den_cam_appx_Texc2</v>
      </c>
      <c r="I59" s="21" t="str">
        <f ca="1">CONCATENATE($B$51,"_appx","_Pmax",$R59)</f>
        <v>den_cam_appx_Pmax2</v>
      </c>
      <c r="J59" s="21" t="str">
        <f ca="1">CONCATENATE($B$51,"_appx","_Tmax",$R59)</f>
        <v>den_cam_appx_Tmax2</v>
      </c>
      <c r="K59" s="21" t="str">
        <f ca="1">CONCATENATE($B$51,"_appx","_drain",$R59)</f>
        <v>den_cam_appx_drain2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den_cam_appx_year3</v>
      </c>
      <c r="B60" s="21" t="str">
        <f ca="1">CONCATENATE($B$51,"_appx","_Pexc",$R60)</f>
        <v>den_cam_appx_Pexc3</v>
      </c>
      <c r="C60" s="21" t="str">
        <f ca="1">CONCATENATE($B$51,"_appx","_Texc",$R60)</f>
        <v>den_cam_appx_Texc3</v>
      </c>
      <c r="I60" s="21" t="str">
        <f ca="1">CONCATENATE($B$51,"_appx","_Pmax",$R60)</f>
        <v>den_cam_appx_Pmax3</v>
      </c>
      <c r="J60" s="21" t="str">
        <f ca="1">CONCATENATE($B$51,"_appx","_Tmax",$R60)</f>
        <v>den_cam_appx_Tmax3</v>
      </c>
      <c r="K60" s="21" t="str">
        <f ca="1">CONCATENATE($B$51,"_appx","_drain",$R60)</f>
        <v>den_cam_appx_drain3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den_cam_appx_year1@den_cam_appx_year2@den_cam_appx_year3@</v>
      </c>
      <c r="B64" s="21" t="str">
        <f ca="1">CONCATENATE(B58,Delimiter,B59,Delimiter,B60,Delimiter)</f>
        <v>den_cam_appx_Pexc1@den_cam_appx_Pexc2@den_cam_appx_Pexc3@</v>
      </c>
      <c r="C64" s="21" t="str">
        <f ca="1">CONCATENATE(C58,Delimiter,C59,Delimiter,C60,Delimiter)</f>
        <v>den_cam_appx_Texc1@den_cam_appx_Texc2@den_cam_appx_Texc3@</v>
      </c>
      <c r="I64" s="21" t="str">
        <f ca="1">CONCATENATE(I58,Delimiter,I59,Delimiter,I60,Delimiter)</f>
        <v>den_cam_appx_Pmax1@den_cam_appx_Pmax2@den_cam_appx_Pmax3@</v>
      </c>
      <c r="J64" s="21" t="str">
        <f ca="1">CONCATENATE(J58,Delimiter,J59,Delimiter,J60,Delimiter)</f>
        <v>den_cam_appx_Tmax1@den_cam_appx_Tmax2@den_cam_appx_Tmax3@</v>
      </c>
      <c r="K64" s="21" t="str">
        <f ca="1">CONCATENATE(K58,Delimiter,K59,Delimiter,K60,Delimiter)</f>
        <v>den_cam_appx_drain1@den_cam_appx_drain2@den_cam_appx_drain3@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den_cam_appx_year1@den_cam_appx_year2@den_cam_appx_year3@den_cam_appx_Pexc1@den_cam_appx_Pexc2@den_cam_appx_Pexc3@den_cam_appx_Texc1@den_cam_appx_Texc2@den_cam_appx_Texc3@den_cam_appx_Pmax1@den_cam_appx_Pmax2@den_cam_appx_Pmax3@den_cam_appx_Tmax1@den_cam_appx_Tmax2@den_cam_appx_Tmax3@den_cam_appx_drain1@den_cam_appx_drain2@den_cam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den_cam_appx_filename@den_cam_nexc_PEC@den_cam_fexc_PEC@den_cam_nexc_TWA@den_cam_fexc_TWA@den_cam_PECmin@den_cam_TWAmin@den_cam_PECmax@den_cam_TWAmax@den_cam_drain@den_cam_drainmin@den_cam_drainmax@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C:\\temp\\ukht\\par\\den_cam.gif@-@-@-@-@-@-@-@-@-@-@-@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den_cam_tot_rain@den_cam_tot_iri@den_cam_tot_runoff@den_cam_tot_perc@den_cam_tot_evap@den_cam_ann_rain@den_cam_ann_iri@den_cam_ann_runoff@den_cam_ann_perc@den_cam_ann_evap@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den_cam_appx_year1@den_cam_appx_year2@den_cam_appx_year3@den_cam_appx_Pexc1@den_cam_appx_Pexc2@den_cam_appx_Pexc3@den_cam_appx_Texc1@den_cam_appx_Texc2@den_cam_appx_Texc3@den_cam_appx_Pmax1@den_cam_appx_Pmax2@den_cam_appx_Pmax3@den_cam_appx_Tmax1@den_cam_appx_Tmax2@den_cam_appx_Tmax3@den_cam_appx_drain1@den_cam_appx_drain2@den_cam_appx_drain3@den_cam_appx_filename@den_cam_nexc_PEC@den_cam_fexc_PEC@den_cam_nexc_TWA@den_cam_fexc_TWA@den_cam_PECmin@den_cam_TWAmin@den_cam_PECmax@den_cam_TWAmax@den_cam_drain@den_cam_drainmin@den_cam_drainmax@den_cam_tot_rain@den_cam_tot_iri@den_cam_tot_runoff@den_cam_tot_perc@den_cam_tot_evap@den_cam_ann_rain@den_cam_ann_iri@den_cam_ann_runoff@den_cam_ann_perc@den_cam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-@C:\\temp\\ukht\\par\\den_cam.gif@-@-@-@-@-@-@-@-@-@-@-@-@-@-@-@-@-@-@-@-@-@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47" priority="1" stopIfTrue="1">
      <formula>Z$1&gt;no_mixture_partners</formula>
    </cfRule>
  </conditionalFormatting>
  <conditionalFormatting sqref="D1">
    <cfRule type="cellIs" dxfId="46" priority="2" stopIfTrue="1" operator="equal">
      <formula>"OK"</formula>
    </cfRule>
    <cfRule type="cellIs" dxfId="45" priority="3" stopIfTrue="1" operator="equal">
      <formula>"failed"</formula>
    </cfRule>
    <cfRule type="cellIs" dxfId="44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26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7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8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9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0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1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S78"/>
  <sheetViews>
    <sheetView workbookViewId="0"/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0" width="9" style="2"/>
    <col min="21" max="21" width="9.375" style="2" bestFit="1" customWidth="1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Denchworth wet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den_hil_nexc_PEC</v>
      </c>
      <c r="F37" s="46" t="str">
        <f ca="1">CONCATENATE($B$51,"_nexc_TWA")</f>
        <v>den_hil_nexc_TWA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den_hil_fexc_PEC</v>
      </c>
      <c r="F38" s="46" t="str">
        <f ca="1">CONCATENATE($B$51,"_fexc_TWA")</f>
        <v>den_hil_fexc_TWA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den_hil_PECmin</v>
      </c>
      <c r="F39" s="46" t="str">
        <f ca="1">CONCATENATE($B$51,"_TWAmin")</f>
        <v>den_hil_TWAmin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den_hil_PECmax</v>
      </c>
      <c r="F40" s="46" t="str">
        <f ca="1">CONCATENATE($B$51,"_TWAmax")</f>
        <v>den_hil_TWAmax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den_hil_drain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den_hil_drainmin</v>
      </c>
      <c r="F42" s="46" t="str">
        <f ca="1">CONCATENATE($B$51,"_drainmax")</f>
        <v>den_hil_drainmax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den_hil_tot_rain</v>
      </c>
      <c r="F45" s="46" t="str">
        <f ca="1">CONCATENATE($B$51,"_ann_rain")</f>
        <v>den_hil_ann_rain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den_hil_tot_iri</v>
      </c>
      <c r="F46" s="46" t="str">
        <f ca="1">CONCATENATE($B$51,"_ann_iri")</f>
        <v>den_hil_ann_iri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den_hil_tot_runoff</v>
      </c>
      <c r="F47" s="46" t="str">
        <f ca="1">CONCATENATE($B$51,"_ann_runoff")</f>
        <v>den_hil_ann_runoff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den_hil_tot_perc</v>
      </c>
      <c r="F48" s="46" t="str">
        <f ca="1">CONCATENATE($B$51,"_ann_perc")</f>
        <v>den_hil_ann_perc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den_hil_tot_evap</v>
      </c>
      <c r="F49" s="46" t="str">
        <f ca="1">CONCATENATE($B$51,"_ann_evap")</f>
        <v>den_hil_ann_evap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den_hil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10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den_hil</v>
      </c>
      <c r="C53" s="4"/>
      <c r="D53" s="4"/>
      <c r="E53" s="21" t="str">
        <f ca="1">CONCATENATE($B$51,"_appx","_filename")</f>
        <v>den_hil_appx_filename</v>
      </c>
      <c r="F53" s="21" t="str">
        <f ca="1">SUBSTITUTE(CONCATENATE(project_path,"\",B51,".gif"),"\","\\")</f>
        <v>C:\\temp\\ukht\\par\\den_hil.gif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den_hil_appx_year1</v>
      </c>
      <c r="B58" s="21" t="str">
        <f ca="1">CONCATENATE($B$51,"_appx","_Pexc",$R58)</f>
        <v>den_hil_appx_Pexc1</v>
      </c>
      <c r="C58" s="21" t="str">
        <f ca="1">CONCATENATE($B$51,"_appx","_Texc",$R58)</f>
        <v>den_hil_appx_Texc1</v>
      </c>
      <c r="D58" s="21"/>
      <c r="H58" s="21"/>
      <c r="I58" s="21" t="str">
        <f ca="1">CONCATENATE($B$51,"_appx","_Pmax",$R58)</f>
        <v>den_hil_appx_Pmax1</v>
      </c>
      <c r="J58" s="21" t="str">
        <f ca="1">CONCATENATE($B$51,"_appx","_Tmax",$R58)</f>
        <v>den_hil_appx_Tmax1</v>
      </c>
      <c r="K58" s="21" t="str">
        <f ca="1">CONCATENATE($B$51,"_appx","_drain",$R58)</f>
        <v>den_hil_appx_drain1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den_hil_appx_year2</v>
      </c>
      <c r="B59" s="21" t="str">
        <f ca="1">CONCATENATE($B$51,"_appx","_Pexc",$R59)</f>
        <v>den_hil_appx_Pexc2</v>
      </c>
      <c r="C59" s="21" t="str">
        <f ca="1">CONCATENATE($B$51,"_appx","_Texc",$R59)</f>
        <v>den_hil_appx_Texc2</v>
      </c>
      <c r="I59" s="21" t="str">
        <f ca="1">CONCATENATE($B$51,"_appx","_Pmax",$R59)</f>
        <v>den_hil_appx_Pmax2</v>
      </c>
      <c r="J59" s="21" t="str">
        <f ca="1">CONCATENATE($B$51,"_appx","_Tmax",$R59)</f>
        <v>den_hil_appx_Tmax2</v>
      </c>
      <c r="K59" s="21" t="str">
        <f ca="1">CONCATENATE($B$51,"_appx","_drain",$R59)</f>
        <v>den_hil_appx_drain2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den_hil_appx_year3</v>
      </c>
      <c r="B60" s="21" t="str">
        <f ca="1">CONCATENATE($B$51,"_appx","_Pexc",$R60)</f>
        <v>den_hil_appx_Pexc3</v>
      </c>
      <c r="C60" s="21" t="str">
        <f ca="1">CONCATENATE($B$51,"_appx","_Texc",$R60)</f>
        <v>den_hil_appx_Texc3</v>
      </c>
      <c r="I60" s="21" t="str">
        <f ca="1">CONCATENATE($B$51,"_appx","_Pmax",$R60)</f>
        <v>den_hil_appx_Pmax3</v>
      </c>
      <c r="J60" s="21" t="str">
        <f ca="1">CONCATENATE($B$51,"_appx","_Tmax",$R60)</f>
        <v>den_hil_appx_Tmax3</v>
      </c>
      <c r="K60" s="21" t="str">
        <f ca="1">CONCATENATE($B$51,"_appx","_drain",$R60)</f>
        <v>den_hil_appx_drain3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den_hil_appx_year1@den_hil_appx_year2@den_hil_appx_year3@</v>
      </c>
      <c r="B64" s="21" t="str">
        <f ca="1">CONCATENATE(B58,Delimiter,B59,Delimiter,B60,Delimiter)</f>
        <v>den_hil_appx_Pexc1@den_hil_appx_Pexc2@den_hil_appx_Pexc3@</v>
      </c>
      <c r="C64" s="21" t="str">
        <f ca="1">CONCATENATE(C58,Delimiter,C59,Delimiter,C60,Delimiter)</f>
        <v>den_hil_appx_Texc1@den_hil_appx_Texc2@den_hil_appx_Texc3@</v>
      </c>
      <c r="I64" s="21" t="str">
        <f ca="1">CONCATENATE(I58,Delimiter,I59,Delimiter,I60,Delimiter)</f>
        <v>den_hil_appx_Pmax1@den_hil_appx_Pmax2@den_hil_appx_Pmax3@</v>
      </c>
      <c r="J64" s="21" t="str">
        <f ca="1">CONCATENATE(J58,Delimiter,J59,Delimiter,J60,Delimiter)</f>
        <v>den_hil_appx_Tmax1@den_hil_appx_Tmax2@den_hil_appx_Tmax3@</v>
      </c>
      <c r="K64" s="21" t="str">
        <f ca="1">CONCATENATE(K58,Delimiter,K59,Delimiter,K60,Delimiter)</f>
        <v>den_hil_appx_drain1@den_hil_appx_drain2@den_hil_appx_drain3@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den_hil_appx_year1@den_hil_appx_year2@den_hil_appx_year3@den_hil_appx_Pexc1@den_hil_appx_Pexc2@den_hil_appx_Pexc3@den_hil_appx_Texc1@den_hil_appx_Texc2@den_hil_appx_Texc3@den_hil_appx_Pmax1@den_hil_appx_Pmax2@den_hil_appx_Pmax3@den_hil_appx_Tmax1@den_hil_appx_Tmax2@den_hil_appx_Tmax3@den_hil_appx_drain1@den_hil_appx_drain2@den_hil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den_hil_appx_filename@den_hil_nexc_PEC@den_hil_fexc_PEC@den_hil_nexc_TWA@den_hil_fexc_TWA@den_hil_PECmin@den_hil_TWAmin@den_hil_PECmax@den_hil_TWAmax@den_hil_drain@den_hil_drainmin@den_hil_drainmax@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C:\\temp\\ukht\\par\\den_hil.gif@-@-@-@-@-@-@-@-@-@-@-@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den_hil_tot_rain@den_hil_tot_iri@den_hil_tot_runoff@den_hil_tot_perc@den_hil_tot_evap@den_hil_ann_rain@den_hil_ann_iri@den_hil_ann_runoff@den_hil_ann_perc@den_hil_ann_evap@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den_hil_appx_year1@den_hil_appx_year2@den_hil_appx_year3@den_hil_appx_Pexc1@den_hil_appx_Pexc2@den_hil_appx_Pexc3@den_hil_appx_Texc1@den_hil_appx_Texc2@den_hil_appx_Texc3@den_hil_appx_Pmax1@den_hil_appx_Pmax2@den_hil_appx_Pmax3@den_hil_appx_Tmax1@den_hil_appx_Tmax2@den_hil_appx_Tmax3@den_hil_appx_drain1@den_hil_appx_drain2@den_hil_appx_drain3@den_hil_appx_filename@den_hil_nexc_PEC@den_hil_fexc_PEC@den_hil_nexc_TWA@den_hil_fexc_TWA@den_hil_PECmin@den_hil_TWAmin@den_hil_PECmax@den_hil_TWAmax@den_hil_drain@den_hil_drainmin@den_hil_drainmax@den_hil_tot_rain@den_hil_tot_iri@den_hil_tot_runoff@den_hil_tot_perc@den_hil_tot_evap@den_hil_ann_rain@den_hil_ann_iri@den_hil_ann_runoff@den_hil_ann_perc@den_hil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-@C:\\temp\\ukht\\par\\den_hil.gif@-@-@-@-@-@-@-@-@-@-@-@-@-@-@-@-@-@-@-@-@-@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43" priority="1" stopIfTrue="1">
      <formula>Z$1&gt;no_mixture_partners</formula>
    </cfRule>
  </conditionalFormatting>
  <conditionalFormatting sqref="D1">
    <cfRule type="cellIs" dxfId="42" priority="2" stopIfTrue="1" operator="equal">
      <formula>"OK"</formula>
    </cfRule>
    <cfRule type="cellIs" dxfId="41" priority="3" stopIfTrue="1" operator="equal">
      <formula>"failed"</formula>
    </cfRule>
    <cfRule type="cellIs" dxfId="40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650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1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2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3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4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5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S78"/>
  <sheetViews>
    <sheetView workbookViewId="0">
      <selection activeCell="U2" sqref="U2"/>
    </sheetView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0" width="9" style="2"/>
    <col min="21" max="21" width="9.375" style="2" bestFit="1" customWidth="1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Denchworth Rosewarne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den_ros_nexc_PEC</v>
      </c>
      <c r="F37" s="46" t="str">
        <f ca="1">CONCATENATE($B$51,"_nexc_TWA")</f>
        <v>den_ros_nexc_TWA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den_ros_fexc_PEC</v>
      </c>
      <c r="F38" s="46" t="str">
        <f ca="1">CONCATENATE($B$51,"_fexc_TWA")</f>
        <v>den_ros_fexc_TWA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den_ros_PECmin</v>
      </c>
      <c r="F39" s="46" t="str">
        <f ca="1">CONCATENATE($B$51,"_TWAmin")</f>
        <v>den_ros_TWAmin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den_ros_PECmax</v>
      </c>
      <c r="F40" s="46" t="str">
        <f ca="1">CONCATENATE($B$51,"_TWAmax")</f>
        <v>den_ros_TWAmax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den_ros_drain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den_ros_drainmin</v>
      </c>
      <c r="F42" s="46" t="str">
        <f ca="1">CONCATENATE($B$51,"_drainmax")</f>
        <v>den_ros_drainmax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den_ros_tot_rain</v>
      </c>
      <c r="F45" s="46" t="str">
        <f ca="1">CONCATENATE($B$51,"_ann_rain")</f>
        <v>den_ros_ann_rain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den_ros_tot_iri</v>
      </c>
      <c r="F46" s="46" t="str">
        <f ca="1">CONCATENATE($B$51,"_ann_iri")</f>
        <v>den_ros_ann_iri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den_ros_tot_runoff</v>
      </c>
      <c r="F47" s="46" t="str">
        <f ca="1">CONCATENATE($B$51,"_ann_runoff")</f>
        <v>den_ros_ann_runoff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den_ros_tot_perc</v>
      </c>
      <c r="F48" s="46" t="str">
        <f ca="1">CONCATENATE($B$51,"_ann_perc")</f>
        <v>den_ros_ann_perc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den_ros_tot_evap</v>
      </c>
      <c r="F49" s="46" t="str">
        <f ca="1">CONCATENATE($B$51,"_ann_evap")</f>
        <v>den_ros_ann_evap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den_ros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11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den_ros</v>
      </c>
      <c r="C53" s="4"/>
      <c r="D53" s="4"/>
      <c r="E53" s="21" t="str">
        <f ca="1">CONCATENATE($B$51,"_appx","_filename")</f>
        <v>den_ros_appx_filename</v>
      </c>
      <c r="F53" s="21" t="str">
        <f ca="1">SUBSTITUTE(CONCATENATE(project_path,"\",B51,".gif"),"\","\\")</f>
        <v>C:\\temp\\ukht\\par\\den_ros.gif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den_ros_appx_year1</v>
      </c>
      <c r="B58" s="21" t="str">
        <f ca="1">CONCATENATE($B$51,"_appx","_Pexc",$R58)</f>
        <v>den_ros_appx_Pexc1</v>
      </c>
      <c r="C58" s="21" t="str">
        <f ca="1">CONCATENATE($B$51,"_appx","_Texc",$R58)</f>
        <v>den_ros_appx_Texc1</v>
      </c>
      <c r="D58" s="21"/>
      <c r="H58" s="21"/>
      <c r="I58" s="21" t="str">
        <f ca="1">CONCATENATE($B$51,"_appx","_Pmax",$R58)</f>
        <v>den_ros_appx_Pmax1</v>
      </c>
      <c r="J58" s="21" t="str">
        <f ca="1">CONCATENATE($B$51,"_appx","_Tmax",$R58)</f>
        <v>den_ros_appx_Tmax1</v>
      </c>
      <c r="K58" s="21" t="str">
        <f ca="1">CONCATENATE($B$51,"_appx","_drain",$R58)</f>
        <v>den_ros_appx_drain1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den_ros_appx_year2</v>
      </c>
      <c r="B59" s="21" t="str">
        <f ca="1">CONCATENATE($B$51,"_appx","_Pexc",$R59)</f>
        <v>den_ros_appx_Pexc2</v>
      </c>
      <c r="C59" s="21" t="str">
        <f ca="1">CONCATENATE($B$51,"_appx","_Texc",$R59)</f>
        <v>den_ros_appx_Texc2</v>
      </c>
      <c r="I59" s="21" t="str">
        <f ca="1">CONCATENATE($B$51,"_appx","_Pmax",$R59)</f>
        <v>den_ros_appx_Pmax2</v>
      </c>
      <c r="J59" s="21" t="str">
        <f ca="1">CONCATENATE($B$51,"_appx","_Tmax",$R59)</f>
        <v>den_ros_appx_Tmax2</v>
      </c>
      <c r="K59" s="21" t="str">
        <f ca="1">CONCATENATE($B$51,"_appx","_drain",$R59)</f>
        <v>den_ros_appx_drain2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den_ros_appx_year3</v>
      </c>
      <c r="B60" s="21" t="str">
        <f ca="1">CONCATENATE($B$51,"_appx","_Pexc",$R60)</f>
        <v>den_ros_appx_Pexc3</v>
      </c>
      <c r="C60" s="21" t="str">
        <f ca="1">CONCATENATE($B$51,"_appx","_Texc",$R60)</f>
        <v>den_ros_appx_Texc3</v>
      </c>
      <c r="I60" s="21" t="str">
        <f ca="1">CONCATENATE($B$51,"_appx","_Pmax",$R60)</f>
        <v>den_ros_appx_Pmax3</v>
      </c>
      <c r="J60" s="21" t="str">
        <f ca="1">CONCATENATE($B$51,"_appx","_Tmax",$R60)</f>
        <v>den_ros_appx_Tmax3</v>
      </c>
      <c r="K60" s="21" t="str">
        <f ca="1">CONCATENATE($B$51,"_appx","_drain",$R60)</f>
        <v>den_ros_appx_drain3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den_ros_appx_year1@den_ros_appx_year2@den_ros_appx_year3@</v>
      </c>
      <c r="B64" s="21" t="str">
        <f ca="1">CONCATENATE(B58,Delimiter,B59,Delimiter,B60,Delimiter)</f>
        <v>den_ros_appx_Pexc1@den_ros_appx_Pexc2@den_ros_appx_Pexc3@</v>
      </c>
      <c r="C64" s="21" t="str">
        <f ca="1">CONCATENATE(C58,Delimiter,C59,Delimiter,C60,Delimiter)</f>
        <v>den_ros_appx_Texc1@den_ros_appx_Texc2@den_ros_appx_Texc3@</v>
      </c>
      <c r="I64" s="21" t="str">
        <f ca="1">CONCATENATE(I58,Delimiter,I59,Delimiter,I60,Delimiter)</f>
        <v>den_ros_appx_Pmax1@den_ros_appx_Pmax2@den_ros_appx_Pmax3@</v>
      </c>
      <c r="J64" s="21" t="str">
        <f ca="1">CONCATENATE(J58,Delimiter,J59,Delimiter,J60,Delimiter)</f>
        <v>den_ros_appx_Tmax1@den_ros_appx_Tmax2@den_ros_appx_Tmax3@</v>
      </c>
      <c r="K64" s="21" t="str">
        <f ca="1">CONCATENATE(K58,Delimiter,K59,Delimiter,K60,Delimiter)</f>
        <v>den_ros_appx_drain1@den_ros_appx_drain2@den_ros_appx_drain3@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den_ros_appx_year1@den_ros_appx_year2@den_ros_appx_year3@den_ros_appx_Pexc1@den_ros_appx_Pexc2@den_ros_appx_Pexc3@den_ros_appx_Texc1@den_ros_appx_Texc2@den_ros_appx_Texc3@den_ros_appx_Pmax1@den_ros_appx_Pmax2@den_ros_appx_Pmax3@den_ros_appx_Tmax1@den_ros_appx_Tmax2@den_ros_appx_Tmax3@den_ros_appx_drain1@den_ros_appx_drain2@den_ros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den_ros_appx_filename@den_ros_nexc_PEC@den_ros_fexc_PEC@den_ros_nexc_TWA@den_ros_fexc_TWA@den_ros_PECmin@den_ros_TWAmin@den_ros_PECmax@den_ros_TWAmax@den_ros_drain@den_ros_drainmin@den_ros_drainmax@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C:\\temp\\ukht\\par\\den_ros.gif@-@-@-@-@-@-@-@-@-@-@-@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den_ros_tot_rain@den_ros_tot_iri@den_ros_tot_runoff@den_ros_tot_perc@den_ros_tot_evap@den_ros_ann_rain@den_ros_ann_iri@den_ros_ann_runoff@den_ros_ann_perc@den_ros_ann_evap@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den_ros_appx_year1@den_ros_appx_year2@den_ros_appx_year3@den_ros_appx_Pexc1@den_ros_appx_Pexc2@den_ros_appx_Pexc3@den_ros_appx_Texc1@den_ros_appx_Texc2@den_ros_appx_Texc3@den_ros_appx_Pmax1@den_ros_appx_Pmax2@den_ros_appx_Pmax3@den_ros_appx_Tmax1@den_ros_appx_Tmax2@den_ros_appx_Tmax3@den_ros_appx_drain1@den_ros_appx_drain2@den_ros_appx_drain3@den_ros_appx_filename@den_ros_nexc_PEC@den_ros_fexc_PEC@den_ros_nexc_TWA@den_ros_fexc_TWA@den_ros_PECmin@den_ros_TWAmin@den_ros_PECmax@den_ros_TWAmax@den_ros_drain@den_ros_drainmin@den_ros_drainmax@den_ros_tot_rain@den_ros_tot_iri@den_ros_tot_runoff@den_ros_tot_perc@den_ros_tot_evap@den_ros_ann_rain@den_ros_ann_iri@den_ros_ann_runoff@den_ros_ann_perc@den_ros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-@C:\\temp\\ukht\\par\\den_ros.gif@-@-@-@-@-@-@-@-@-@-@-@-@-@-@-@-@-@-@-@-@-@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39" priority="1" stopIfTrue="1">
      <formula>Z$1&gt;no_mixture_partners</formula>
    </cfRule>
  </conditionalFormatting>
  <conditionalFormatting sqref="D1">
    <cfRule type="cellIs" dxfId="38" priority="2" stopIfTrue="1" operator="equal">
      <formula>"OK"</formula>
    </cfRule>
    <cfRule type="cellIs" dxfId="37" priority="3" stopIfTrue="1" operator="equal">
      <formula>"failed"</formula>
    </cfRule>
    <cfRule type="cellIs" dxfId="36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674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75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76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77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78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79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S78"/>
  <sheetViews>
    <sheetView workbookViewId="0">
      <selection activeCell="S5" sqref="S5"/>
    </sheetView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0" width="9" style="2"/>
    <col min="21" max="21" width="9.375" style="2" bestFit="1" customWidth="1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Denchworth medium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den_yeo_nexc_PEC</v>
      </c>
      <c r="F37" s="46" t="str">
        <f ca="1">CONCATENATE($B$51,"_nexc_TWA")</f>
        <v>den_yeo_nexc_TWA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den_yeo_fexc_PEC</v>
      </c>
      <c r="F38" s="46" t="str">
        <f ca="1">CONCATENATE($B$51,"_fexc_TWA")</f>
        <v>den_yeo_fexc_TWA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den_yeo_PECmin</v>
      </c>
      <c r="F39" s="46" t="str">
        <f ca="1">CONCATENATE($B$51,"_TWAmin")</f>
        <v>den_yeo_TWAmin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den_yeo_PECmax</v>
      </c>
      <c r="F40" s="46" t="str">
        <f ca="1">CONCATENATE($B$51,"_TWAmax")</f>
        <v>den_yeo_TWAmax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den_yeo_drain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den_yeo_drainmin</v>
      </c>
      <c r="F42" s="46" t="str">
        <f ca="1">CONCATENATE($B$51,"_drainmax")</f>
        <v>den_yeo_drainmax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den_yeo_tot_rain</v>
      </c>
      <c r="F45" s="46" t="str">
        <f ca="1">CONCATENATE($B$51,"_ann_rain")</f>
        <v>den_yeo_ann_rain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den_yeo_tot_iri</v>
      </c>
      <c r="F46" s="46" t="str">
        <f ca="1">CONCATENATE($B$51,"_ann_iri")</f>
        <v>den_yeo_ann_iri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den_yeo_tot_runoff</v>
      </c>
      <c r="F47" s="46" t="str">
        <f ca="1">CONCATENATE($B$51,"_ann_runoff")</f>
        <v>den_yeo_ann_runoff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den_yeo_tot_perc</v>
      </c>
      <c r="F48" s="46" t="str">
        <f ca="1">CONCATENATE($B$51,"_ann_perc")</f>
        <v>den_yeo_ann_perc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den_yeo_tot_evap</v>
      </c>
      <c r="F49" s="46" t="str">
        <f ca="1">CONCATENATE($B$51,"_ann_evap")</f>
        <v>den_yeo_ann_evap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den_yeo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12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den_yeo</v>
      </c>
      <c r="C53" s="4"/>
      <c r="D53" s="4"/>
      <c r="E53" s="21" t="str">
        <f ca="1">CONCATENATE($B$51,"_appx","_filename")</f>
        <v>den_yeo_appx_filename</v>
      </c>
      <c r="F53" s="21" t="str">
        <f ca="1">SUBSTITUTE(CONCATENATE(project_path,"\",B51,".gif"),"\","\\")</f>
        <v>C:\\temp\\ukht\\par\\den_yeo.gif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den_yeo_appx_year1</v>
      </c>
      <c r="B58" s="21" t="str">
        <f ca="1">CONCATENATE($B$51,"_appx","_Pexc",$R58)</f>
        <v>den_yeo_appx_Pexc1</v>
      </c>
      <c r="C58" s="21" t="str">
        <f ca="1">CONCATENATE($B$51,"_appx","_Texc",$R58)</f>
        <v>den_yeo_appx_Texc1</v>
      </c>
      <c r="D58" s="21"/>
      <c r="H58" s="21"/>
      <c r="I58" s="21" t="str">
        <f ca="1">CONCATENATE($B$51,"_appx","_Pmax",$R58)</f>
        <v>den_yeo_appx_Pmax1</v>
      </c>
      <c r="J58" s="21" t="str">
        <f ca="1">CONCATENATE($B$51,"_appx","_Tmax",$R58)</f>
        <v>den_yeo_appx_Tmax1</v>
      </c>
      <c r="K58" s="21" t="str">
        <f ca="1">CONCATENATE($B$51,"_appx","_drain",$R58)</f>
        <v>den_yeo_appx_drain1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den_yeo_appx_year2</v>
      </c>
      <c r="B59" s="21" t="str">
        <f ca="1">CONCATENATE($B$51,"_appx","_Pexc",$R59)</f>
        <v>den_yeo_appx_Pexc2</v>
      </c>
      <c r="C59" s="21" t="str">
        <f ca="1">CONCATENATE($B$51,"_appx","_Texc",$R59)</f>
        <v>den_yeo_appx_Texc2</v>
      </c>
      <c r="I59" s="21" t="str">
        <f ca="1">CONCATENATE($B$51,"_appx","_Pmax",$R59)</f>
        <v>den_yeo_appx_Pmax2</v>
      </c>
      <c r="J59" s="21" t="str">
        <f ca="1">CONCATENATE($B$51,"_appx","_Tmax",$R59)</f>
        <v>den_yeo_appx_Tmax2</v>
      </c>
      <c r="K59" s="21" t="str">
        <f ca="1">CONCATENATE($B$51,"_appx","_drain",$R59)</f>
        <v>den_yeo_appx_drain2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den_yeo_appx_year3</v>
      </c>
      <c r="B60" s="21" t="str">
        <f ca="1">CONCATENATE($B$51,"_appx","_Pexc",$R60)</f>
        <v>den_yeo_appx_Pexc3</v>
      </c>
      <c r="C60" s="21" t="str">
        <f ca="1">CONCATENATE($B$51,"_appx","_Texc",$R60)</f>
        <v>den_yeo_appx_Texc3</v>
      </c>
      <c r="I60" s="21" t="str">
        <f ca="1">CONCATENATE($B$51,"_appx","_Pmax",$R60)</f>
        <v>den_yeo_appx_Pmax3</v>
      </c>
      <c r="J60" s="21" t="str">
        <f ca="1">CONCATENATE($B$51,"_appx","_Tmax",$R60)</f>
        <v>den_yeo_appx_Tmax3</v>
      </c>
      <c r="K60" s="21" t="str">
        <f ca="1">CONCATENATE($B$51,"_appx","_drain",$R60)</f>
        <v>den_yeo_appx_drain3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den_yeo_appx_year1@den_yeo_appx_year2@den_yeo_appx_year3@</v>
      </c>
      <c r="B64" s="21" t="str">
        <f ca="1">CONCATENATE(B58,Delimiter,B59,Delimiter,B60,Delimiter)</f>
        <v>den_yeo_appx_Pexc1@den_yeo_appx_Pexc2@den_yeo_appx_Pexc3@</v>
      </c>
      <c r="C64" s="21" t="str">
        <f ca="1">CONCATENATE(C58,Delimiter,C59,Delimiter,C60,Delimiter)</f>
        <v>den_yeo_appx_Texc1@den_yeo_appx_Texc2@den_yeo_appx_Texc3@</v>
      </c>
      <c r="I64" s="21" t="str">
        <f ca="1">CONCATENATE(I58,Delimiter,I59,Delimiter,I60,Delimiter)</f>
        <v>den_yeo_appx_Pmax1@den_yeo_appx_Pmax2@den_yeo_appx_Pmax3@</v>
      </c>
      <c r="J64" s="21" t="str">
        <f ca="1">CONCATENATE(J58,Delimiter,J59,Delimiter,J60,Delimiter)</f>
        <v>den_yeo_appx_Tmax1@den_yeo_appx_Tmax2@den_yeo_appx_Tmax3@</v>
      </c>
      <c r="K64" s="21" t="str">
        <f ca="1">CONCATENATE(K58,Delimiter,K59,Delimiter,K60,Delimiter)</f>
        <v>den_yeo_appx_drain1@den_yeo_appx_drain2@den_yeo_appx_drain3@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den_yeo_appx_year1@den_yeo_appx_year2@den_yeo_appx_year3@den_yeo_appx_Pexc1@den_yeo_appx_Pexc2@den_yeo_appx_Pexc3@den_yeo_appx_Texc1@den_yeo_appx_Texc2@den_yeo_appx_Texc3@den_yeo_appx_Pmax1@den_yeo_appx_Pmax2@den_yeo_appx_Pmax3@den_yeo_appx_Tmax1@den_yeo_appx_Tmax2@den_yeo_appx_Tmax3@den_yeo_appx_drain1@den_yeo_appx_drain2@den_yeo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den_yeo_appx_filename@den_yeo_nexc_PEC@den_yeo_fexc_PEC@den_yeo_nexc_TWA@den_yeo_fexc_TWA@den_yeo_PECmin@den_yeo_TWAmin@den_yeo_PECmax@den_yeo_TWAmax@den_yeo_drain@den_yeo_drainmin@den_yeo_drainmax@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C:\\temp\\ukht\\par\\den_yeo.gif@-@-@-@-@-@-@-@-@-@-@-@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den_yeo_tot_rain@den_yeo_tot_iri@den_yeo_tot_runoff@den_yeo_tot_perc@den_yeo_tot_evap@den_yeo_ann_rain@den_yeo_ann_iri@den_yeo_ann_runoff@den_yeo_ann_perc@den_yeo_ann_evap@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den_yeo_appx_year1@den_yeo_appx_year2@den_yeo_appx_year3@den_yeo_appx_Pexc1@den_yeo_appx_Pexc2@den_yeo_appx_Pexc3@den_yeo_appx_Texc1@den_yeo_appx_Texc2@den_yeo_appx_Texc3@den_yeo_appx_Pmax1@den_yeo_appx_Pmax2@den_yeo_appx_Pmax3@den_yeo_appx_Tmax1@den_yeo_appx_Tmax2@den_yeo_appx_Tmax3@den_yeo_appx_drain1@den_yeo_appx_drain2@den_yeo_appx_drain3@den_yeo_appx_filename@den_yeo_nexc_PEC@den_yeo_fexc_PEC@den_yeo_nexc_TWA@den_yeo_fexc_TWA@den_yeo_PECmin@den_yeo_TWAmin@den_yeo_PECmax@den_yeo_TWAmax@den_yeo_drain@den_yeo_drainmin@den_yeo_drainmax@den_yeo_tot_rain@den_yeo_tot_iri@den_yeo_tot_runoff@den_yeo_tot_perc@den_yeo_tot_evap@den_yeo_ann_rain@den_yeo_ann_iri@den_yeo_ann_runoff@den_yeo_ann_perc@den_yeo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-@C:\\temp\\ukht\\par\\den_yeo.gif@-@-@-@-@-@-@-@-@-@-@-@-@-@-@-@-@-@-@-@-@-@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35" priority="1" stopIfTrue="1">
      <formula>Z$1&gt;no_mixture_partners</formula>
    </cfRule>
  </conditionalFormatting>
  <conditionalFormatting sqref="D1">
    <cfRule type="cellIs" dxfId="34" priority="2" stopIfTrue="1" operator="equal">
      <formula>"OK"</formula>
    </cfRule>
    <cfRule type="cellIs" dxfId="33" priority="3" stopIfTrue="1" operator="equal">
      <formula>"failed"</formula>
    </cfRule>
    <cfRule type="cellIs" dxfId="32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8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1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2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3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S78"/>
  <sheetViews>
    <sheetView workbookViewId="0"/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1" width="9" style="2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Hanslope dry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han_cam_nexc_PEC</v>
      </c>
      <c r="F37" s="46" t="str">
        <f ca="1">CONCATENATE($B$51,"_nexc_TWA")</f>
        <v>han_cam_nexc_TWA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han_cam_fexc_PEC</v>
      </c>
      <c r="F38" s="46" t="str">
        <f ca="1">CONCATENATE($B$51,"_fexc_TWA")</f>
        <v>han_cam_fexc_TWA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han_cam_PECmin</v>
      </c>
      <c r="F39" s="46" t="str">
        <f ca="1">CONCATENATE($B$51,"_TWAmin")</f>
        <v>han_cam_TWAmin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han_cam_PECmax</v>
      </c>
      <c r="F40" s="46" t="str">
        <f ca="1">CONCATENATE($B$51,"_TWAmax")</f>
        <v>han_cam_TWAmax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han_cam_drain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han_cam_drainmin</v>
      </c>
      <c r="F42" s="46" t="str">
        <f ca="1">CONCATENATE($B$51,"_drainmax")</f>
        <v>han_cam_drainmax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han_cam_tot_rain</v>
      </c>
      <c r="F45" s="46" t="str">
        <f ca="1">CONCATENATE($B$51,"_ann_rain")</f>
        <v>han_cam_ann_rain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han_cam_tot_iri</v>
      </c>
      <c r="F46" s="46" t="str">
        <f ca="1">CONCATENATE($B$51,"_ann_iri")</f>
        <v>han_cam_ann_iri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han_cam_tot_runoff</v>
      </c>
      <c r="F47" s="46" t="str">
        <f ca="1">CONCATENATE($B$51,"_ann_runoff")</f>
        <v>han_cam_ann_runoff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han_cam_tot_perc</v>
      </c>
      <c r="F48" s="46" t="str">
        <f ca="1">CONCATENATE($B$51,"_ann_perc")</f>
        <v>han_cam_ann_perc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han_cam_tot_evap</v>
      </c>
      <c r="F49" s="46" t="str">
        <f ca="1">CONCATENATE($B$51,"_ann_evap")</f>
        <v>han_cam_ann_evap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han_cam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13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han_cam</v>
      </c>
      <c r="C53" s="4"/>
      <c r="D53" s="4"/>
      <c r="E53" s="21" t="str">
        <f ca="1">CONCATENATE($B$51,"_appx","_filename")</f>
        <v>han_cam_appx_filename</v>
      </c>
      <c r="F53" s="21" t="str">
        <f ca="1">SUBSTITUTE(CONCATENATE(project_path,"\",B51,".gif"),"\","\\")</f>
        <v>C:\\temp\\ukht\\par\\han_cam.gif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han_cam_appx_year1</v>
      </c>
      <c r="B58" s="21" t="str">
        <f ca="1">CONCATENATE($B$51,"_appx","_Pexc",$R58)</f>
        <v>han_cam_appx_Pexc1</v>
      </c>
      <c r="C58" s="21" t="str">
        <f ca="1">CONCATENATE($B$51,"_appx","_Texc",$R58)</f>
        <v>han_cam_appx_Texc1</v>
      </c>
      <c r="D58" s="21"/>
      <c r="H58" s="21"/>
      <c r="I58" s="21" t="str">
        <f ca="1">CONCATENATE($B$51,"_appx","_Pmax",$R58)</f>
        <v>han_cam_appx_Pmax1</v>
      </c>
      <c r="J58" s="21" t="str">
        <f ca="1">CONCATENATE($B$51,"_appx","_Tmax",$R58)</f>
        <v>han_cam_appx_Tmax1</v>
      </c>
      <c r="K58" s="21" t="str">
        <f ca="1">CONCATENATE($B$51,"_appx","_drain",$R58)</f>
        <v>han_cam_appx_drain1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han_cam_appx_year2</v>
      </c>
      <c r="B59" s="21" t="str">
        <f ca="1">CONCATENATE($B$51,"_appx","_Pexc",$R59)</f>
        <v>han_cam_appx_Pexc2</v>
      </c>
      <c r="C59" s="21" t="str">
        <f ca="1">CONCATENATE($B$51,"_appx","_Texc",$R59)</f>
        <v>han_cam_appx_Texc2</v>
      </c>
      <c r="I59" s="21" t="str">
        <f ca="1">CONCATENATE($B$51,"_appx","_Pmax",$R59)</f>
        <v>han_cam_appx_Pmax2</v>
      </c>
      <c r="J59" s="21" t="str">
        <f ca="1">CONCATENATE($B$51,"_appx","_Tmax",$R59)</f>
        <v>han_cam_appx_Tmax2</v>
      </c>
      <c r="K59" s="21" t="str">
        <f ca="1">CONCATENATE($B$51,"_appx","_drain",$R59)</f>
        <v>han_cam_appx_drain2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han_cam_appx_year3</v>
      </c>
      <c r="B60" s="21" t="str">
        <f ca="1">CONCATENATE($B$51,"_appx","_Pexc",$R60)</f>
        <v>han_cam_appx_Pexc3</v>
      </c>
      <c r="C60" s="21" t="str">
        <f ca="1">CONCATENATE($B$51,"_appx","_Texc",$R60)</f>
        <v>han_cam_appx_Texc3</v>
      </c>
      <c r="I60" s="21" t="str">
        <f ca="1">CONCATENATE($B$51,"_appx","_Pmax",$R60)</f>
        <v>han_cam_appx_Pmax3</v>
      </c>
      <c r="J60" s="21" t="str">
        <f ca="1">CONCATENATE($B$51,"_appx","_Tmax",$R60)</f>
        <v>han_cam_appx_Tmax3</v>
      </c>
      <c r="K60" s="21" t="str">
        <f ca="1">CONCATENATE($B$51,"_appx","_drain",$R60)</f>
        <v>han_cam_appx_drain3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han_cam_appx_year1@han_cam_appx_year2@han_cam_appx_year3@</v>
      </c>
      <c r="B64" s="21" t="str">
        <f ca="1">CONCATENATE(B58,Delimiter,B59,Delimiter,B60,Delimiter)</f>
        <v>han_cam_appx_Pexc1@han_cam_appx_Pexc2@han_cam_appx_Pexc3@</v>
      </c>
      <c r="C64" s="21" t="str">
        <f ca="1">CONCATENATE(C58,Delimiter,C59,Delimiter,C60,Delimiter)</f>
        <v>han_cam_appx_Texc1@han_cam_appx_Texc2@han_cam_appx_Texc3@</v>
      </c>
      <c r="I64" s="21" t="str">
        <f ca="1">CONCATENATE(I58,Delimiter,I59,Delimiter,I60,Delimiter)</f>
        <v>han_cam_appx_Pmax1@han_cam_appx_Pmax2@han_cam_appx_Pmax3@</v>
      </c>
      <c r="J64" s="21" t="str">
        <f ca="1">CONCATENATE(J58,Delimiter,J59,Delimiter,J60,Delimiter)</f>
        <v>han_cam_appx_Tmax1@han_cam_appx_Tmax2@han_cam_appx_Tmax3@</v>
      </c>
      <c r="K64" s="21" t="str">
        <f ca="1">CONCATENATE(K58,Delimiter,K59,Delimiter,K60,Delimiter)</f>
        <v>han_cam_appx_drain1@han_cam_appx_drain2@han_cam_appx_drain3@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han_cam_appx_year1@han_cam_appx_year2@han_cam_appx_year3@han_cam_appx_Pexc1@han_cam_appx_Pexc2@han_cam_appx_Pexc3@han_cam_appx_Texc1@han_cam_appx_Texc2@han_cam_appx_Texc3@han_cam_appx_Pmax1@han_cam_appx_Pmax2@han_cam_appx_Pmax3@han_cam_appx_Tmax1@han_cam_appx_Tmax2@han_cam_appx_Tmax3@han_cam_appx_drain1@han_cam_appx_drain2@han_cam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han_cam_appx_filename@han_cam_nexc_PEC@han_cam_fexc_PEC@han_cam_nexc_TWA@han_cam_fexc_TWA@han_cam_PECmin@han_cam_TWAmin@han_cam_PECmax@han_cam_TWAmax@han_cam_drain@han_cam_drainmin@han_cam_drainmax@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C:\\temp\\ukht\\par\\han_cam.gif@-@-@-@-@-@-@-@-@-@-@-@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han_cam_tot_rain@han_cam_tot_iri@han_cam_tot_runoff@han_cam_tot_perc@han_cam_tot_evap@han_cam_ann_rain@han_cam_ann_iri@han_cam_ann_runoff@han_cam_ann_perc@han_cam_ann_evap@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han_cam_appx_year1@han_cam_appx_year2@han_cam_appx_year3@han_cam_appx_Pexc1@han_cam_appx_Pexc2@han_cam_appx_Pexc3@han_cam_appx_Texc1@han_cam_appx_Texc2@han_cam_appx_Texc3@han_cam_appx_Pmax1@han_cam_appx_Pmax2@han_cam_appx_Pmax3@han_cam_appx_Tmax1@han_cam_appx_Tmax2@han_cam_appx_Tmax3@han_cam_appx_drain1@han_cam_appx_drain2@han_cam_appx_drain3@han_cam_appx_filename@han_cam_nexc_PEC@han_cam_fexc_PEC@han_cam_nexc_TWA@han_cam_fexc_TWA@han_cam_PECmin@han_cam_TWAmin@han_cam_PECmax@han_cam_TWAmax@han_cam_drain@han_cam_drainmin@han_cam_drainmax@han_cam_tot_rain@han_cam_tot_iri@han_cam_tot_runoff@han_cam_tot_perc@han_cam_tot_evap@han_cam_ann_rain@han_cam_ann_iri@han_cam_ann_runoff@han_cam_ann_perc@han_cam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-@C:\\temp\\ukht\\par\\han_cam.gif@-@-@-@-@-@-@-@-@-@-@-@-@-@-@-@-@-@-@-@-@-@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31" priority="1" stopIfTrue="1">
      <formula>Z$1&gt;no_mixture_partners</formula>
    </cfRule>
  </conditionalFormatting>
  <conditionalFormatting sqref="D1">
    <cfRule type="cellIs" dxfId="30" priority="2" stopIfTrue="1" operator="equal">
      <formula>"OK"</formula>
    </cfRule>
    <cfRule type="cellIs" dxfId="29" priority="3" stopIfTrue="1" operator="equal">
      <formula>"failed"</formula>
    </cfRule>
    <cfRule type="cellIs" dxfId="28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4722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23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24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25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26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27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S78"/>
  <sheetViews>
    <sheetView workbookViewId="0"/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0" width="9" style="2"/>
    <col min="21" max="21" width="9.375" style="2" bestFit="1" customWidth="1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Hanslope wet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han_hil_nexc_PEC</v>
      </c>
      <c r="F37" s="46" t="str">
        <f ca="1">CONCATENATE($B$51,"_nexc_TWA")</f>
        <v>han_hil_nexc_TWA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han_hil_fexc_PEC</v>
      </c>
      <c r="F38" s="46" t="str">
        <f ca="1">CONCATENATE($B$51,"_fexc_TWA")</f>
        <v>han_hil_fexc_TWA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han_hil_PECmin</v>
      </c>
      <c r="F39" s="46" t="str">
        <f ca="1">CONCATENATE($B$51,"_TWAmin")</f>
        <v>han_hil_TWAmin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han_hil_PECmax</v>
      </c>
      <c r="F40" s="46" t="str">
        <f ca="1">CONCATENATE($B$51,"_TWAmax")</f>
        <v>han_hil_TWAmax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han_hil_drain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han_hil_drainmin</v>
      </c>
      <c r="F42" s="46" t="str">
        <f ca="1">CONCATENATE($B$51,"_drainmax")</f>
        <v>han_hil_drainmax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han_hil_tot_rain</v>
      </c>
      <c r="F45" s="46" t="str">
        <f ca="1">CONCATENATE($B$51,"_ann_rain")</f>
        <v>han_hil_ann_rain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han_hil_tot_iri</v>
      </c>
      <c r="F46" s="46" t="str">
        <f ca="1">CONCATENATE($B$51,"_ann_iri")</f>
        <v>han_hil_ann_iri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han_hil_tot_runoff</v>
      </c>
      <c r="F47" s="46" t="str">
        <f ca="1">CONCATENATE($B$51,"_ann_runoff")</f>
        <v>han_hil_ann_runoff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han_hil_tot_perc</v>
      </c>
      <c r="F48" s="46" t="str">
        <f ca="1">CONCATENATE($B$51,"_ann_perc")</f>
        <v>han_hil_ann_perc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han_hil_tot_evap</v>
      </c>
      <c r="F49" s="46" t="str">
        <f ca="1">CONCATENATE($B$51,"_ann_evap")</f>
        <v>han_hil_ann_evap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han_hil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14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han_hil</v>
      </c>
      <c r="C53" s="4"/>
      <c r="D53" s="4"/>
      <c r="E53" s="21" t="str">
        <f ca="1">CONCATENATE($B$51,"_appx","_filename")</f>
        <v>han_hil_appx_filename</v>
      </c>
      <c r="F53" s="21" t="str">
        <f ca="1">SUBSTITUTE(CONCATENATE(project_path,"\",B51,".gif"),"\","\\")</f>
        <v>C:\\temp\\ukht\\par\\han_hil.gif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han_hil_appx_year1</v>
      </c>
      <c r="B58" s="21" t="str">
        <f ca="1">CONCATENATE($B$51,"_appx","_Pexc",$R58)</f>
        <v>han_hil_appx_Pexc1</v>
      </c>
      <c r="C58" s="21" t="str">
        <f ca="1">CONCATENATE($B$51,"_appx","_Texc",$R58)</f>
        <v>han_hil_appx_Texc1</v>
      </c>
      <c r="D58" s="21"/>
      <c r="H58" s="21"/>
      <c r="I58" s="21" t="str">
        <f ca="1">CONCATENATE($B$51,"_appx","_Pmax",$R58)</f>
        <v>han_hil_appx_Pmax1</v>
      </c>
      <c r="J58" s="21" t="str">
        <f ca="1">CONCATENATE($B$51,"_appx","_Tmax",$R58)</f>
        <v>han_hil_appx_Tmax1</v>
      </c>
      <c r="K58" s="21" t="str">
        <f ca="1">CONCATENATE($B$51,"_appx","_drain",$R58)</f>
        <v>han_hil_appx_drain1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han_hil_appx_year2</v>
      </c>
      <c r="B59" s="21" t="str">
        <f ca="1">CONCATENATE($B$51,"_appx","_Pexc",$R59)</f>
        <v>han_hil_appx_Pexc2</v>
      </c>
      <c r="C59" s="21" t="str">
        <f ca="1">CONCATENATE($B$51,"_appx","_Texc",$R59)</f>
        <v>han_hil_appx_Texc2</v>
      </c>
      <c r="I59" s="21" t="str">
        <f ca="1">CONCATENATE($B$51,"_appx","_Pmax",$R59)</f>
        <v>han_hil_appx_Pmax2</v>
      </c>
      <c r="J59" s="21" t="str">
        <f ca="1">CONCATENATE($B$51,"_appx","_Tmax",$R59)</f>
        <v>han_hil_appx_Tmax2</v>
      </c>
      <c r="K59" s="21" t="str">
        <f ca="1">CONCATENATE($B$51,"_appx","_drain",$R59)</f>
        <v>han_hil_appx_drain2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han_hil_appx_year3</v>
      </c>
      <c r="B60" s="21" t="str">
        <f ca="1">CONCATENATE($B$51,"_appx","_Pexc",$R60)</f>
        <v>han_hil_appx_Pexc3</v>
      </c>
      <c r="C60" s="21" t="str">
        <f ca="1">CONCATENATE($B$51,"_appx","_Texc",$R60)</f>
        <v>han_hil_appx_Texc3</v>
      </c>
      <c r="I60" s="21" t="str">
        <f ca="1">CONCATENATE($B$51,"_appx","_Pmax",$R60)</f>
        <v>han_hil_appx_Pmax3</v>
      </c>
      <c r="J60" s="21" t="str">
        <f ca="1">CONCATENATE($B$51,"_appx","_Tmax",$R60)</f>
        <v>han_hil_appx_Tmax3</v>
      </c>
      <c r="K60" s="21" t="str">
        <f ca="1">CONCATENATE($B$51,"_appx","_drain",$R60)</f>
        <v>han_hil_appx_drain3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han_hil_appx_year1@han_hil_appx_year2@han_hil_appx_year3@</v>
      </c>
      <c r="B64" s="21" t="str">
        <f ca="1">CONCATENATE(B58,Delimiter,B59,Delimiter,B60,Delimiter)</f>
        <v>han_hil_appx_Pexc1@han_hil_appx_Pexc2@han_hil_appx_Pexc3@</v>
      </c>
      <c r="C64" s="21" t="str">
        <f ca="1">CONCATENATE(C58,Delimiter,C59,Delimiter,C60,Delimiter)</f>
        <v>han_hil_appx_Texc1@han_hil_appx_Texc2@han_hil_appx_Texc3@</v>
      </c>
      <c r="I64" s="21" t="str">
        <f ca="1">CONCATENATE(I58,Delimiter,I59,Delimiter,I60,Delimiter)</f>
        <v>han_hil_appx_Pmax1@han_hil_appx_Pmax2@han_hil_appx_Pmax3@</v>
      </c>
      <c r="J64" s="21" t="str">
        <f ca="1">CONCATENATE(J58,Delimiter,J59,Delimiter,J60,Delimiter)</f>
        <v>han_hil_appx_Tmax1@han_hil_appx_Tmax2@han_hil_appx_Tmax3@</v>
      </c>
      <c r="K64" s="21" t="str">
        <f ca="1">CONCATENATE(K58,Delimiter,K59,Delimiter,K60,Delimiter)</f>
        <v>han_hil_appx_drain1@han_hil_appx_drain2@han_hil_appx_drain3@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han_hil_appx_year1@han_hil_appx_year2@han_hil_appx_year3@han_hil_appx_Pexc1@han_hil_appx_Pexc2@han_hil_appx_Pexc3@han_hil_appx_Texc1@han_hil_appx_Texc2@han_hil_appx_Texc3@han_hil_appx_Pmax1@han_hil_appx_Pmax2@han_hil_appx_Pmax3@han_hil_appx_Tmax1@han_hil_appx_Tmax2@han_hil_appx_Tmax3@han_hil_appx_drain1@han_hil_appx_drain2@han_hil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han_hil_appx_filename@han_hil_nexc_PEC@han_hil_fexc_PEC@han_hil_nexc_TWA@han_hil_fexc_TWA@han_hil_PECmin@han_hil_TWAmin@han_hil_PECmax@han_hil_TWAmax@han_hil_drain@han_hil_drainmin@han_hil_drainmax@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C:\\temp\\ukht\\par\\han_hil.gif@-@-@-@-@-@-@-@-@-@-@-@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han_hil_tot_rain@han_hil_tot_iri@han_hil_tot_runoff@han_hil_tot_perc@han_hil_tot_evap@han_hil_ann_rain@han_hil_ann_iri@han_hil_ann_runoff@han_hil_ann_perc@han_hil_ann_evap@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han_hil_appx_year1@han_hil_appx_year2@han_hil_appx_year3@han_hil_appx_Pexc1@han_hil_appx_Pexc2@han_hil_appx_Pexc3@han_hil_appx_Texc1@han_hil_appx_Texc2@han_hil_appx_Texc3@han_hil_appx_Pmax1@han_hil_appx_Pmax2@han_hil_appx_Pmax3@han_hil_appx_Tmax1@han_hil_appx_Tmax2@han_hil_appx_Tmax3@han_hil_appx_drain1@han_hil_appx_drain2@han_hil_appx_drain3@han_hil_appx_filename@han_hil_nexc_PEC@han_hil_fexc_PEC@han_hil_nexc_TWA@han_hil_fexc_TWA@han_hil_PECmin@han_hil_TWAmin@han_hil_PECmax@han_hil_TWAmax@han_hil_drain@han_hil_drainmin@han_hil_drainmax@han_hil_tot_rain@han_hil_tot_iri@han_hil_tot_runoff@han_hil_tot_perc@han_hil_tot_evap@han_hil_ann_rain@han_hil_ann_iri@han_hil_ann_runoff@han_hil_ann_perc@han_hil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-@C:\\temp\\ukht\\par\\han_hil.gif@-@-@-@-@-@-@-@-@-@-@-@-@-@-@-@-@-@-@-@-@-@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27" priority="1" stopIfTrue="1">
      <formula>Z$1&gt;no_mixture_partners</formula>
    </cfRule>
  </conditionalFormatting>
  <conditionalFormatting sqref="D1">
    <cfRule type="cellIs" dxfId="26" priority="2" stopIfTrue="1" operator="equal">
      <formula>"OK"</formula>
    </cfRule>
    <cfRule type="cellIs" dxfId="25" priority="3" stopIfTrue="1" operator="equal">
      <formula>"failed"</formula>
    </cfRule>
    <cfRule type="cellIs" dxfId="24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746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47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48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49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50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51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S78"/>
  <sheetViews>
    <sheetView workbookViewId="0">
      <selection activeCell="U2" sqref="U2"/>
    </sheetView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0" width="9" style="2"/>
    <col min="21" max="21" width="9.375" style="2" bestFit="1" customWidth="1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Hanslope Rosewarne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han_ros_nexc_PEC</v>
      </c>
      <c r="F37" s="46" t="str">
        <f ca="1">CONCATENATE($B$51,"_nexc_TWA")</f>
        <v>han_ros_nexc_TWA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han_ros_fexc_PEC</v>
      </c>
      <c r="F38" s="46" t="str">
        <f ca="1">CONCATENATE($B$51,"_fexc_TWA")</f>
        <v>han_ros_fexc_TWA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han_ros_PECmin</v>
      </c>
      <c r="F39" s="46" t="str">
        <f ca="1">CONCATENATE($B$51,"_TWAmin")</f>
        <v>han_ros_TWAmin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han_ros_PECmax</v>
      </c>
      <c r="F40" s="46" t="str">
        <f ca="1">CONCATENATE($B$51,"_TWAmax")</f>
        <v>han_ros_TWAmax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han_ros_drain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han_ros_drainmin</v>
      </c>
      <c r="F42" s="46" t="str">
        <f ca="1">CONCATENATE($B$51,"_drainmax")</f>
        <v>han_ros_drainmax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han_ros_tot_rain</v>
      </c>
      <c r="F45" s="46" t="str">
        <f ca="1">CONCATENATE($B$51,"_ann_rain")</f>
        <v>han_ros_ann_rain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han_ros_tot_iri</v>
      </c>
      <c r="F46" s="46" t="str">
        <f ca="1">CONCATENATE($B$51,"_ann_iri")</f>
        <v>han_ros_ann_iri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han_ros_tot_runoff</v>
      </c>
      <c r="F47" s="46" t="str">
        <f ca="1">CONCATENATE($B$51,"_ann_runoff")</f>
        <v>han_ros_ann_runoff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han_ros_tot_perc</v>
      </c>
      <c r="F48" s="46" t="str">
        <f ca="1">CONCATENATE($B$51,"_ann_perc")</f>
        <v>han_ros_ann_perc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han_ros_tot_evap</v>
      </c>
      <c r="F49" s="46" t="str">
        <f ca="1">CONCATENATE($B$51,"_ann_evap")</f>
        <v>han_ros_ann_evap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han_ros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15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han_ros</v>
      </c>
      <c r="C53" s="4"/>
      <c r="D53" s="4"/>
      <c r="E53" s="21" t="str">
        <f ca="1">CONCATENATE($B$51,"_appx","_filename")</f>
        <v>han_ros_appx_filename</v>
      </c>
      <c r="F53" s="21" t="str">
        <f ca="1">SUBSTITUTE(CONCATENATE(project_path,"\",B51,".gif"),"\","\\")</f>
        <v>C:\\temp\\ukht\\par\\han_ros.gif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han_ros_appx_year1</v>
      </c>
      <c r="B58" s="21" t="str">
        <f ca="1">CONCATENATE($B$51,"_appx","_Pexc",$R58)</f>
        <v>han_ros_appx_Pexc1</v>
      </c>
      <c r="C58" s="21" t="str">
        <f ca="1">CONCATENATE($B$51,"_appx","_Texc",$R58)</f>
        <v>han_ros_appx_Texc1</v>
      </c>
      <c r="D58" s="21"/>
      <c r="H58" s="21"/>
      <c r="I58" s="21" t="str">
        <f ca="1">CONCATENATE($B$51,"_appx","_Pmax",$R58)</f>
        <v>han_ros_appx_Pmax1</v>
      </c>
      <c r="J58" s="21" t="str">
        <f ca="1">CONCATENATE($B$51,"_appx","_Tmax",$R58)</f>
        <v>han_ros_appx_Tmax1</v>
      </c>
      <c r="K58" s="21" t="str">
        <f ca="1">CONCATENATE($B$51,"_appx","_drain",$R58)</f>
        <v>han_ros_appx_drain1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han_ros_appx_year2</v>
      </c>
      <c r="B59" s="21" t="str">
        <f ca="1">CONCATENATE($B$51,"_appx","_Pexc",$R59)</f>
        <v>han_ros_appx_Pexc2</v>
      </c>
      <c r="C59" s="21" t="str">
        <f ca="1">CONCATENATE($B$51,"_appx","_Texc",$R59)</f>
        <v>han_ros_appx_Texc2</v>
      </c>
      <c r="I59" s="21" t="str">
        <f ca="1">CONCATENATE($B$51,"_appx","_Pmax",$R59)</f>
        <v>han_ros_appx_Pmax2</v>
      </c>
      <c r="J59" s="21" t="str">
        <f ca="1">CONCATENATE($B$51,"_appx","_Tmax",$R59)</f>
        <v>han_ros_appx_Tmax2</v>
      </c>
      <c r="K59" s="21" t="str">
        <f ca="1">CONCATENATE($B$51,"_appx","_drain",$R59)</f>
        <v>han_ros_appx_drain2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han_ros_appx_year3</v>
      </c>
      <c r="B60" s="21" t="str">
        <f ca="1">CONCATENATE($B$51,"_appx","_Pexc",$R60)</f>
        <v>han_ros_appx_Pexc3</v>
      </c>
      <c r="C60" s="21" t="str">
        <f ca="1">CONCATENATE($B$51,"_appx","_Texc",$R60)</f>
        <v>han_ros_appx_Texc3</v>
      </c>
      <c r="I60" s="21" t="str">
        <f ca="1">CONCATENATE($B$51,"_appx","_Pmax",$R60)</f>
        <v>han_ros_appx_Pmax3</v>
      </c>
      <c r="J60" s="21" t="str">
        <f ca="1">CONCATENATE($B$51,"_appx","_Tmax",$R60)</f>
        <v>han_ros_appx_Tmax3</v>
      </c>
      <c r="K60" s="21" t="str">
        <f ca="1">CONCATENATE($B$51,"_appx","_drain",$R60)</f>
        <v>han_ros_appx_drain3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han_ros_appx_year1@han_ros_appx_year2@han_ros_appx_year3@</v>
      </c>
      <c r="B64" s="21" t="str">
        <f ca="1">CONCATENATE(B58,Delimiter,B59,Delimiter,B60,Delimiter)</f>
        <v>han_ros_appx_Pexc1@han_ros_appx_Pexc2@han_ros_appx_Pexc3@</v>
      </c>
      <c r="C64" s="21" t="str">
        <f ca="1">CONCATENATE(C58,Delimiter,C59,Delimiter,C60,Delimiter)</f>
        <v>han_ros_appx_Texc1@han_ros_appx_Texc2@han_ros_appx_Texc3@</v>
      </c>
      <c r="I64" s="21" t="str">
        <f ca="1">CONCATENATE(I58,Delimiter,I59,Delimiter,I60,Delimiter)</f>
        <v>han_ros_appx_Pmax1@han_ros_appx_Pmax2@han_ros_appx_Pmax3@</v>
      </c>
      <c r="J64" s="21" t="str">
        <f ca="1">CONCATENATE(J58,Delimiter,J59,Delimiter,J60,Delimiter)</f>
        <v>han_ros_appx_Tmax1@han_ros_appx_Tmax2@han_ros_appx_Tmax3@</v>
      </c>
      <c r="K64" s="21" t="str">
        <f ca="1">CONCATENATE(K58,Delimiter,K59,Delimiter,K60,Delimiter)</f>
        <v>han_ros_appx_drain1@han_ros_appx_drain2@han_ros_appx_drain3@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han_ros_appx_year1@han_ros_appx_year2@han_ros_appx_year3@han_ros_appx_Pexc1@han_ros_appx_Pexc2@han_ros_appx_Pexc3@han_ros_appx_Texc1@han_ros_appx_Texc2@han_ros_appx_Texc3@han_ros_appx_Pmax1@han_ros_appx_Pmax2@han_ros_appx_Pmax3@han_ros_appx_Tmax1@han_ros_appx_Tmax2@han_ros_appx_Tmax3@han_ros_appx_drain1@han_ros_appx_drain2@han_ros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han_ros_appx_filename@han_ros_nexc_PEC@han_ros_fexc_PEC@han_ros_nexc_TWA@han_ros_fexc_TWA@han_ros_PECmin@han_ros_TWAmin@han_ros_PECmax@han_ros_TWAmax@han_ros_drain@han_ros_drainmin@han_ros_drainmax@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C:\\temp\\ukht\\par\\han_ros.gif@-@-@-@-@-@-@-@-@-@-@-@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han_ros_tot_rain@han_ros_tot_iri@han_ros_tot_runoff@han_ros_tot_perc@han_ros_tot_evap@han_ros_ann_rain@han_ros_ann_iri@han_ros_ann_runoff@han_ros_ann_perc@han_ros_ann_evap@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han_ros_appx_year1@han_ros_appx_year2@han_ros_appx_year3@han_ros_appx_Pexc1@han_ros_appx_Pexc2@han_ros_appx_Pexc3@han_ros_appx_Texc1@han_ros_appx_Texc2@han_ros_appx_Texc3@han_ros_appx_Pmax1@han_ros_appx_Pmax2@han_ros_appx_Pmax3@han_ros_appx_Tmax1@han_ros_appx_Tmax2@han_ros_appx_Tmax3@han_ros_appx_drain1@han_ros_appx_drain2@han_ros_appx_drain3@han_ros_appx_filename@han_ros_nexc_PEC@han_ros_fexc_PEC@han_ros_nexc_TWA@han_ros_fexc_TWA@han_ros_PECmin@han_ros_TWAmin@han_ros_PECmax@han_ros_TWAmax@han_ros_drain@han_ros_drainmin@han_ros_drainmax@han_ros_tot_rain@han_ros_tot_iri@han_ros_tot_runoff@han_ros_tot_perc@han_ros_tot_evap@han_ros_ann_rain@han_ros_ann_iri@han_ros_ann_runoff@han_ros_ann_perc@han_ros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-@C:\\temp\\ukht\\par\\han_ros.gif@-@-@-@-@-@-@-@-@-@-@-@-@-@-@-@-@-@-@-@-@-@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23" priority="1" stopIfTrue="1">
      <formula>Z$1&gt;no_mixture_partners</formula>
    </cfRule>
  </conditionalFormatting>
  <conditionalFormatting sqref="D1">
    <cfRule type="cellIs" dxfId="22" priority="2" stopIfTrue="1" operator="equal">
      <formula>"OK"</formula>
    </cfRule>
    <cfRule type="cellIs" dxfId="21" priority="3" stopIfTrue="1" operator="equal">
      <formula>"failed"</formula>
    </cfRule>
    <cfRule type="cellIs" dxfId="20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6770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1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2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3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4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5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S78"/>
  <sheetViews>
    <sheetView workbookViewId="0"/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0" width="9" style="2"/>
    <col min="21" max="21" width="9.375" style="2" bestFit="1" customWidth="1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Hanslope medium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han_yeo_nexc_PEC</v>
      </c>
      <c r="F37" s="46" t="str">
        <f ca="1">CONCATENATE($B$51,"_nexc_TWA")</f>
        <v>han_yeo_nexc_TWA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han_yeo_fexc_PEC</v>
      </c>
      <c r="F38" s="46" t="str">
        <f ca="1">CONCATENATE($B$51,"_fexc_TWA")</f>
        <v>han_yeo_fexc_TWA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han_yeo_PECmin</v>
      </c>
      <c r="F39" s="46" t="str">
        <f ca="1">CONCATENATE($B$51,"_TWAmin")</f>
        <v>han_yeo_TWAmin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han_yeo_PECmax</v>
      </c>
      <c r="F40" s="46" t="str">
        <f ca="1">CONCATENATE($B$51,"_TWAmax")</f>
        <v>han_yeo_TWAmax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han_yeo_drain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han_yeo_drainmin</v>
      </c>
      <c r="F42" s="46" t="str">
        <f ca="1">CONCATENATE($B$51,"_drainmax")</f>
        <v>han_yeo_drainmax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han_yeo_tot_rain</v>
      </c>
      <c r="F45" s="46" t="str">
        <f ca="1">CONCATENATE($B$51,"_ann_rain")</f>
        <v>han_yeo_ann_rain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han_yeo_tot_iri</v>
      </c>
      <c r="F46" s="46" t="str">
        <f ca="1">CONCATENATE($B$51,"_ann_iri")</f>
        <v>han_yeo_ann_iri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han_yeo_tot_runoff</v>
      </c>
      <c r="F47" s="46" t="str">
        <f ca="1">CONCATENATE($B$51,"_ann_runoff")</f>
        <v>han_yeo_ann_runoff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han_yeo_tot_perc</v>
      </c>
      <c r="F48" s="46" t="str">
        <f ca="1">CONCATENATE($B$51,"_ann_perc")</f>
        <v>han_yeo_ann_perc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han_yeo_tot_evap</v>
      </c>
      <c r="F49" s="46" t="str">
        <f ca="1">CONCATENATE($B$51,"_ann_evap")</f>
        <v>han_yeo_ann_evap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han_yeo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16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han_yeo</v>
      </c>
      <c r="C53" s="4"/>
      <c r="D53" s="4"/>
      <c r="E53" s="21" t="str">
        <f ca="1">CONCATENATE($B$51,"_appx","_filename")</f>
        <v>han_yeo_appx_filename</v>
      </c>
      <c r="F53" s="21" t="str">
        <f ca="1">SUBSTITUTE(CONCATENATE(project_path,"\",B51,".gif"),"\","\\")</f>
        <v>C:\\temp\\ukht\\par\\han_yeo.gif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han_yeo_appx_year1</v>
      </c>
      <c r="B58" s="21" t="str">
        <f ca="1">CONCATENATE($B$51,"_appx","_Pexc",$R58)</f>
        <v>han_yeo_appx_Pexc1</v>
      </c>
      <c r="C58" s="21" t="str">
        <f ca="1">CONCATENATE($B$51,"_appx","_Texc",$R58)</f>
        <v>han_yeo_appx_Texc1</v>
      </c>
      <c r="D58" s="21"/>
      <c r="H58" s="21"/>
      <c r="I58" s="21" t="str">
        <f ca="1">CONCATENATE($B$51,"_appx","_Pmax",$R58)</f>
        <v>han_yeo_appx_Pmax1</v>
      </c>
      <c r="J58" s="21" t="str">
        <f ca="1">CONCATENATE($B$51,"_appx","_Tmax",$R58)</f>
        <v>han_yeo_appx_Tmax1</v>
      </c>
      <c r="K58" s="21" t="str">
        <f ca="1">CONCATENATE($B$51,"_appx","_drain",$R58)</f>
        <v>han_yeo_appx_drain1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han_yeo_appx_year2</v>
      </c>
      <c r="B59" s="21" t="str">
        <f ca="1">CONCATENATE($B$51,"_appx","_Pexc",$R59)</f>
        <v>han_yeo_appx_Pexc2</v>
      </c>
      <c r="C59" s="21" t="str">
        <f ca="1">CONCATENATE($B$51,"_appx","_Texc",$R59)</f>
        <v>han_yeo_appx_Texc2</v>
      </c>
      <c r="I59" s="21" t="str">
        <f ca="1">CONCATENATE($B$51,"_appx","_Pmax",$R59)</f>
        <v>han_yeo_appx_Pmax2</v>
      </c>
      <c r="J59" s="21" t="str">
        <f ca="1">CONCATENATE($B$51,"_appx","_Tmax",$R59)</f>
        <v>han_yeo_appx_Tmax2</v>
      </c>
      <c r="K59" s="21" t="str">
        <f ca="1">CONCATENATE($B$51,"_appx","_drain",$R59)</f>
        <v>han_yeo_appx_drain2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han_yeo_appx_year3</v>
      </c>
      <c r="B60" s="21" t="str">
        <f ca="1">CONCATENATE($B$51,"_appx","_Pexc",$R60)</f>
        <v>han_yeo_appx_Pexc3</v>
      </c>
      <c r="C60" s="21" t="str">
        <f ca="1">CONCATENATE($B$51,"_appx","_Texc",$R60)</f>
        <v>han_yeo_appx_Texc3</v>
      </c>
      <c r="I60" s="21" t="str">
        <f ca="1">CONCATENATE($B$51,"_appx","_Pmax",$R60)</f>
        <v>han_yeo_appx_Pmax3</v>
      </c>
      <c r="J60" s="21" t="str">
        <f ca="1">CONCATENATE($B$51,"_appx","_Tmax",$R60)</f>
        <v>han_yeo_appx_Tmax3</v>
      </c>
      <c r="K60" s="21" t="str">
        <f ca="1">CONCATENATE($B$51,"_appx","_drain",$R60)</f>
        <v>han_yeo_appx_drain3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han_yeo_appx_year1@han_yeo_appx_year2@han_yeo_appx_year3@</v>
      </c>
      <c r="B64" s="21" t="str">
        <f ca="1">CONCATENATE(B58,Delimiter,B59,Delimiter,B60,Delimiter)</f>
        <v>han_yeo_appx_Pexc1@han_yeo_appx_Pexc2@han_yeo_appx_Pexc3@</v>
      </c>
      <c r="C64" s="21" t="str">
        <f ca="1">CONCATENATE(C58,Delimiter,C59,Delimiter,C60,Delimiter)</f>
        <v>han_yeo_appx_Texc1@han_yeo_appx_Texc2@han_yeo_appx_Texc3@</v>
      </c>
      <c r="I64" s="21" t="str">
        <f ca="1">CONCATENATE(I58,Delimiter,I59,Delimiter,I60,Delimiter)</f>
        <v>han_yeo_appx_Pmax1@han_yeo_appx_Pmax2@han_yeo_appx_Pmax3@</v>
      </c>
      <c r="J64" s="21" t="str">
        <f ca="1">CONCATENATE(J58,Delimiter,J59,Delimiter,J60,Delimiter)</f>
        <v>han_yeo_appx_Tmax1@han_yeo_appx_Tmax2@han_yeo_appx_Tmax3@</v>
      </c>
      <c r="K64" s="21" t="str">
        <f ca="1">CONCATENATE(K58,Delimiter,K59,Delimiter,K60,Delimiter)</f>
        <v>han_yeo_appx_drain1@han_yeo_appx_drain2@han_yeo_appx_drain3@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han_yeo_appx_year1@han_yeo_appx_year2@han_yeo_appx_year3@han_yeo_appx_Pexc1@han_yeo_appx_Pexc2@han_yeo_appx_Pexc3@han_yeo_appx_Texc1@han_yeo_appx_Texc2@han_yeo_appx_Texc3@han_yeo_appx_Pmax1@han_yeo_appx_Pmax2@han_yeo_appx_Pmax3@han_yeo_appx_Tmax1@han_yeo_appx_Tmax2@han_yeo_appx_Tmax3@han_yeo_appx_drain1@han_yeo_appx_drain2@han_yeo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han_yeo_appx_filename@han_yeo_nexc_PEC@han_yeo_fexc_PEC@han_yeo_nexc_TWA@han_yeo_fexc_TWA@han_yeo_PECmin@han_yeo_TWAmin@han_yeo_PECmax@han_yeo_TWAmax@han_yeo_drain@han_yeo_drainmin@han_yeo_drainmax@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C:\\temp\\ukht\\par\\han_yeo.gif@-@-@-@-@-@-@-@-@-@-@-@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han_yeo_tot_rain@han_yeo_tot_iri@han_yeo_tot_runoff@han_yeo_tot_perc@han_yeo_tot_evap@han_yeo_ann_rain@han_yeo_ann_iri@han_yeo_ann_runoff@han_yeo_ann_perc@han_yeo_ann_evap@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han_yeo_appx_year1@han_yeo_appx_year2@han_yeo_appx_year3@han_yeo_appx_Pexc1@han_yeo_appx_Pexc2@han_yeo_appx_Pexc3@han_yeo_appx_Texc1@han_yeo_appx_Texc2@han_yeo_appx_Texc3@han_yeo_appx_Pmax1@han_yeo_appx_Pmax2@han_yeo_appx_Pmax3@han_yeo_appx_Tmax1@han_yeo_appx_Tmax2@han_yeo_appx_Tmax3@han_yeo_appx_drain1@han_yeo_appx_drain2@han_yeo_appx_drain3@han_yeo_appx_filename@han_yeo_nexc_PEC@han_yeo_fexc_PEC@han_yeo_nexc_TWA@han_yeo_fexc_TWA@han_yeo_PECmin@han_yeo_TWAmin@han_yeo_PECmax@han_yeo_TWAmax@han_yeo_drain@han_yeo_drainmin@han_yeo_drainmax@han_yeo_tot_rain@han_yeo_tot_iri@han_yeo_tot_runoff@han_yeo_tot_perc@han_yeo_tot_evap@han_yeo_ann_rain@han_yeo_ann_iri@han_yeo_ann_runoff@han_yeo_ann_perc@han_yeo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-@C:\\temp\\ukht\\par\\han_yeo.gif@-@-@-@-@-@-@-@-@-@-@-@-@-@-@-@-@-@-@-@-@-@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19" priority="1" stopIfTrue="1">
      <formula>Z$1&gt;no_mixture_partners</formula>
    </cfRule>
  </conditionalFormatting>
  <conditionalFormatting sqref="D1">
    <cfRule type="cellIs" dxfId="18" priority="2" stopIfTrue="1" operator="equal">
      <formula>"OK"</formula>
    </cfRule>
    <cfRule type="cellIs" dxfId="17" priority="3" stopIfTrue="1" operator="equal">
      <formula>"failed"</formula>
    </cfRule>
    <cfRule type="cellIs" dxfId="16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94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5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6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7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8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9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S78"/>
  <sheetViews>
    <sheetView workbookViewId="0">
      <selection activeCell="U2" sqref="U2"/>
    </sheetView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1" width="9" style="2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Quorndon Cambridge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quo_cam_nexc_PEC</v>
      </c>
      <c r="F37" s="46" t="str">
        <f ca="1">CONCATENATE($B$51,"_nexc_TWA")</f>
        <v>quo_cam_nexc_TWA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quo_cam_fexc_PEC</v>
      </c>
      <c r="F38" s="46" t="str">
        <f ca="1">CONCATENATE($B$51,"_fexc_TWA")</f>
        <v>quo_cam_fexc_TWA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quo_cam_PECmin</v>
      </c>
      <c r="F39" s="46" t="str">
        <f ca="1">CONCATENATE($B$51,"_TWAmin")</f>
        <v>quo_cam_TWAmin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quo_cam_PECmax</v>
      </c>
      <c r="F40" s="46" t="str">
        <f ca="1">CONCATENATE($B$51,"_TWAmax")</f>
        <v>quo_cam_TWAmax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quo_cam_drain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quo_cam_drainmin</v>
      </c>
      <c r="F42" s="46" t="str">
        <f ca="1">CONCATENATE($B$51,"_drainmax")</f>
        <v>quo_cam_drainmax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quo_cam_tot_rain</v>
      </c>
      <c r="F45" s="46" t="str">
        <f ca="1">CONCATENATE($B$51,"_ann_rain")</f>
        <v>quo_cam_ann_rain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quo_cam_tot_iri</v>
      </c>
      <c r="F46" s="46" t="str">
        <f ca="1">CONCATENATE($B$51,"_ann_iri")</f>
        <v>quo_cam_ann_iri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quo_cam_tot_runoff</v>
      </c>
      <c r="F47" s="46" t="str">
        <f ca="1">CONCATENATE($B$51,"_ann_runoff")</f>
        <v>quo_cam_ann_runoff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quo_cam_tot_perc</v>
      </c>
      <c r="F48" s="46" t="str">
        <f ca="1">CONCATENATE($B$51,"_ann_perc")</f>
        <v>quo_cam_ann_perc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quo_cam_tot_evap</v>
      </c>
      <c r="F49" s="46" t="str">
        <f ca="1">CONCATENATE($B$51,"_ann_evap")</f>
        <v>quo_cam_ann_evap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quo_cam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17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quo_cam</v>
      </c>
      <c r="C53" s="4"/>
      <c r="D53" s="4"/>
      <c r="E53" s="21" t="str">
        <f ca="1">CONCATENATE($B$51,"_appx","_filename")</f>
        <v>quo_cam_appx_filename</v>
      </c>
      <c r="F53" s="21" t="str">
        <f ca="1">SUBSTITUTE(CONCATENATE(project_path,"\",B51,".gif"),"\","\\")</f>
        <v>C:\\temp\\ukht\\par\\quo_cam.gif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quo_cam_appx_year1</v>
      </c>
      <c r="B58" s="21" t="str">
        <f ca="1">CONCATENATE($B$51,"_appx","_Pexc",$R58)</f>
        <v>quo_cam_appx_Pexc1</v>
      </c>
      <c r="C58" s="21" t="str">
        <f ca="1">CONCATENATE($B$51,"_appx","_Texc",$R58)</f>
        <v>quo_cam_appx_Texc1</v>
      </c>
      <c r="D58" s="21"/>
      <c r="H58" s="21"/>
      <c r="I58" s="21" t="str">
        <f ca="1">CONCATENATE($B$51,"_appx","_Pmax",$R58)</f>
        <v>quo_cam_appx_Pmax1</v>
      </c>
      <c r="J58" s="21" t="str">
        <f ca="1">CONCATENATE($B$51,"_appx","_Tmax",$R58)</f>
        <v>quo_cam_appx_Tmax1</v>
      </c>
      <c r="K58" s="21" t="str">
        <f ca="1">CONCATENATE($B$51,"_appx","_drain",$R58)</f>
        <v>quo_cam_appx_drain1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quo_cam_appx_year2</v>
      </c>
      <c r="B59" s="21" t="str">
        <f ca="1">CONCATENATE($B$51,"_appx","_Pexc",$R59)</f>
        <v>quo_cam_appx_Pexc2</v>
      </c>
      <c r="C59" s="21" t="str">
        <f ca="1">CONCATENATE($B$51,"_appx","_Texc",$R59)</f>
        <v>quo_cam_appx_Texc2</v>
      </c>
      <c r="I59" s="21" t="str">
        <f ca="1">CONCATENATE($B$51,"_appx","_Pmax",$R59)</f>
        <v>quo_cam_appx_Pmax2</v>
      </c>
      <c r="J59" s="21" t="str">
        <f ca="1">CONCATENATE($B$51,"_appx","_Tmax",$R59)</f>
        <v>quo_cam_appx_Tmax2</v>
      </c>
      <c r="K59" s="21" t="str">
        <f ca="1">CONCATENATE($B$51,"_appx","_drain",$R59)</f>
        <v>quo_cam_appx_drain2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quo_cam_appx_year3</v>
      </c>
      <c r="B60" s="21" t="str">
        <f ca="1">CONCATENATE($B$51,"_appx","_Pexc",$R60)</f>
        <v>quo_cam_appx_Pexc3</v>
      </c>
      <c r="C60" s="21" t="str">
        <f ca="1">CONCATENATE($B$51,"_appx","_Texc",$R60)</f>
        <v>quo_cam_appx_Texc3</v>
      </c>
      <c r="I60" s="21" t="str">
        <f ca="1">CONCATENATE($B$51,"_appx","_Pmax",$R60)</f>
        <v>quo_cam_appx_Pmax3</v>
      </c>
      <c r="J60" s="21" t="str">
        <f ca="1">CONCATENATE($B$51,"_appx","_Tmax",$R60)</f>
        <v>quo_cam_appx_Tmax3</v>
      </c>
      <c r="K60" s="21" t="str">
        <f ca="1">CONCATENATE($B$51,"_appx","_drain",$R60)</f>
        <v>quo_cam_appx_drain3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quo_cam_appx_year1@quo_cam_appx_year2@quo_cam_appx_year3@</v>
      </c>
      <c r="B64" s="21" t="str">
        <f ca="1">CONCATENATE(B58,Delimiter,B59,Delimiter,B60,Delimiter)</f>
        <v>quo_cam_appx_Pexc1@quo_cam_appx_Pexc2@quo_cam_appx_Pexc3@</v>
      </c>
      <c r="C64" s="21" t="str">
        <f ca="1">CONCATENATE(C58,Delimiter,C59,Delimiter,C60,Delimiter)</f>
        <v>quo_cam_appx_Texc1@quo_cam_appx_Texc2@quo_cam_appx_Texc3@</v>
      </c>
      <c r="I64" s="21" t="str">
        <f ca="1">CONCATENATE(I58,Delimiter,I59,Delimiter,I60,Delimiter)</f>
        <v>quo_cam_appx_Pmax1@quo_cam_appx_Pmax2@quo_cam_appx_Pmax3@</v>
      </c>
      <c r="J64" s="21" t="str">
        <f ca="1">CONCATENATE(J58,Delimiter,J59,Delimiter,J60,Delimiter)</f>
        <v>quo_cam_appx_Tmax1@quo_cam_appx_Tmax2@quo_cam_appx_Tmax3@</v>
      </c>
      <c r="K64" s="21" t="str">
        <f ca="1">CONCATENATE(K58,Delimiter,K59,Delimiter,K60,Delimiter)</f>
        <v>quo_cam_appx_drain1@quo_cam_appx_drain2@quo_cam_appx_drain3@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quo_cam_appx_year1@quo_cam_appx_year2@quo_cam_appx_year3@quo_cam_appx_Pexc1@quo_cam_appx_Pexc2@quo_cam_appx_Pexc3@quo_cam_appx_Texc1@quo_cam_appx_Texc2@quo_cam_appx_Texc3@quo_cam_appx_Pmax1@quo_cam_appx_Pmax2@quo_cam_appx_Pmax3@quo_cam_appx_Tmax1@quo_cam_appx_Tmax2@quo_cam_appx_Tmax3@quo_cam_appx_drain1@quo_cam_appx_drain2@quo_cam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quo_cam_appx_filename@quo_cam_nexc_PEC@quo_cam_fexc_PEC@quo_cam_nexc_TWA@quo_cam_fexc_TWA@quo_cam_PECmin@quo_cam_TWAmin@quo_cam_PECmax@quo_cam_TWAmax@quo_cam_drain@quo_cam_drainmin@quo_cam_drainmax@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C:\\temp\\ukht\\par\\quo_cam.gif@-@-@-@-@-@-@-@-@-@-@-@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quo_cam_tot_rain@quo_cam_tot_iri@quo_cam_tot_runoff@quo_cam_tot_perc@quo_cam_tot_evap@quo_cam_ann_rain@quo_cam_ann_iri@quo_cam_ann_runoff@quo_cam_ann_perc@quo_cam_ann_evap@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quo_cam_appx_year1@quo_cam_appx_year2@quo_cam_appx_year3@quo_cam_appx_Pexc1@quo_cam_appx_Pexc2@quo_cam_appx_Pexc3@quo_cam_appx_Texc1@quo_cam_appx_Texc2@quo_cam_appx_Texc3@quo_cam_appx_Pmax1@quo_cam_appx_Pmax2@quo_cam_appx_Pmax3@quo_cam_appx_Tmax1@quo_cam_appx_Tmax2@quo_cam_appx_Tmax3@quo_cam_appx_drain1@quo_cam_appx_drain2@quo_cam_appx_drain3@quo_cam_appx_filename@quo_cam_nexc_PEC@quo_cam_fexc_PEC@quo_cam_nexc_TWA@quo_cam_fexc_TWA@quo_cam_PECmin@quo_cam_TWAmin@quo_cam_PECmax@quo_cam_TWAmax@quo_cam_drain@quo_cam_drainmin@quo_cam_drainmax@quo_cam_tot_rain@quo_cam_tot_iri@quo_cam_tot_runoff@quo_cam_tot_perc@quo_cam_tot_evap@quo_cam_ann_rain@quo_cam_ann_iri@quo_cam_ann_runoff@quo_cam_ann_perc@quo_cam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-@C:\\temp\\ukht\\par\\quo_cam.gif@-@-@-@-@-@-@-@-@-@-@-@-@-@-@-@-@-@-@-@-@-@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15" priority="1" stopIfTrue="1">
      <formula>Z$1&gt;no_mixture_partners</formula>
    </cfRule>
  </conditionalFormatting>
  <conditionalFormatting sqref="D1">
    <cfRule type="cellIs" dxfId="14" priority="2" stopIfTrue="1" operator="equal">
      <formula>"OK"</formula>
    </cfRule>
    <cfRule type="cellIs" dxfId="13" priority="3" stopIfTrue="1" operator="equal">
      <formula>"failed"</formula>
    </cfRule>
    <cfRule type="cellIs" dxfId="12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8818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19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20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21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22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23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S78"/>
  <sheetViews>
    <sheetView workbookViewId="0">
      <selection activeCell="U2" sqref="U2"/>
    </sheetView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0" width="9" style="2"/>
    <col min="21" max="21" width="9.375" style="2" bestFit="1" customWidth="1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Quorndon Hillsborough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quo_hil_nexc_PEC</v>
      </c>
      <c r="F37" s="46" t="str">
        <f ca="1">CONCATENATE($B$51,"_nexc_TWA")</f>
        <v>quo_hil_nexc_TWA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quo_hil_fexc_PEC</v>
      </c>
      <c r="F38" s="46" t="str">
        <f ca="1">CONCATENATE($B$51,"_fexc_TWA")</f>
        <v>quo_hil_fexc_TWA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quo_hil_PECmin</v>
      </c>
      <c r="F39" s="46" t="str">
        <f ca="1">CONCATENATE($B$51,"_TWAmin")</f>
        <v>quo_hil_TWAmin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quo_hil_PECmax</v>
      </c>
      <c r="F40" s="46" t="str">
        <f ca="1">CONCATENATE($B$51,"_TWAmax")</f>
        <v>quo_hil_TWAmax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quo_hil_drain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quo_hil_drainmin</v>
      </c>
      <c r="F42" s="46" t="str">
        <f ca="1">CONCATENATE($B$51,"_drainmax")</f>
        <v>quo_hil_drainmax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quo_hil_tot_rain</v>
      </c>
      <c r="F45" s="46" t="str">
        <f ca="1">CONCATENATE($B$51,"_ann_rain")</f>
        <v>quo_hil_ann_rain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quo_hil_tot_iri</v>
      </c>
      <c r="F46" s="46" t="str">
        <f ca="1">CONCATENATE($B$51,"_ann_iri")</f>
        <v>quo_hil_ann_iri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quo_hil_tot_runoff</v>
      </c>
      <c r="F47" s="46" t="str">
        <f ca="1">CONCATENATE($B$51,"_ann_runoff")</f>
        <v>quo_hil_ann_runoff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quo_hil_tot_perc</v>
      </c>
      <c r="F48" s="46" t="str">
        <f ca="1">CONCATENATE($B$51,"_ann_perc")</f>
        <v>quo_hil_ann_perc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quo_hil_tot_evap</v>
      </c>
      <c r="F49" s="46" t="str">
        <f ca="1">CONCATENATE($B$51,"_ann_evap")</f>
        <v>quo_hil_ann_evap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quo_hil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18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quo_hil</v>
      </c>
      <c r="C53" s="4"/>
      <c r="D53" s="4"/>
      <c r="E53" s="21" t="str">
        <f ca="1">CONCATENATE($B$51,"_appx","_filename")</f>
        <v>quo_hil_appx_filename</v>
      </c>
      <c r="F53" s="21" t="str">
        <f ca="1">SUBSTITUTE(CONCATENATE(project_path,"\",B51,".gif"),"\","\\")</f>
        <v>C:\\temp\\ukht\\par\\quo_hil.gif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quo_hil_appx_year1</v>
      </c>
      <c r="B58" s="21" t="str">
        <f ca="1">CONCATENATE($B$51,"_appx","_Pexc",$R58)</f>
        <v>quo_hil_appx_Pexc1</v>
      </c>
      <c r="C58" s="21" t="str">
        <f ca="1">CONCATENATE($B$51,"_appx","_Texc",$R58)</f>
        <v>quo_hil_appx_Texc1</v>
      </c>
      <c r="D58" s="21"/>
      <c r="H58" s="21"/>
      <c r="I58" s="21" t="str">
        <f ca="1">CONCATENATE($B$51,"_appx","_Pmax",$R58)</f>
        <v>quo_hil_appx_Pmax1</v>
      </c>
      <c r="J58" s="21" t="str">
        <f ca="1">CONCATENATE($B$51,"_appx","_Tmax",$R58)</f>
        <v>quo_hil_appx_Tmax1</v>
      </c>
      <c r="K58" s="21" t="str">
        <f ca="1">CONCATENATE($B$51,"_appx","_drain",$R58)</f>
        <v>quo_hil_appx_drain1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quo_hil_appx_year2</v>
      </c>
      <c r="B59" s="21" t="str">
        <f ca="1">CONCATENATE($B$51,"_appx","_Pexc",$R59)</f>
        <v>quo_hil_appx_Pexc2</v>
      </c>
      <c r="C59" s="21" t="str">
        <f ca="1">CONCATENATE($B$51,"_appx","_Texc",$R59)</f>
        <v>quo_hil_appx_Texc2</v>
      </c>
      <c r="I59" s="21" t="str">
        <f ca="1">CONCATENATE($B$51,"_appx","_Pmax",$R59)</f>
        <v>quo_hil_appx_Pmax2</v>
      </c>
      <c r="J59" s="21" t="str">
        <f ca="1">CONCATENATE($B$51,"_appx","_Tmax",$R59)</f>
        <v>quo_hil_appx_Tmax2</v>
      </c>
      <c r="K59" s="21" t="str">
        <f ca="1">CONCATENATE($B$51,"_appx","_drain",$R59)</f>
        <v>quo_hil_appx_drain2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quo_hil_appx_year3</v>
      </c>
      <c r="B60" s="21" t="str">
        <f ca="1">CONCATENATE($B$51,"_appx","_Pexc",$R60)</f>
        <v>quo_hil_appx_Pexc3</v>
      </c>
      <c r="C60" s="21" t="str">
        <f ca="1">CONCATENATE($B$51,"_appx","_Texc",$R60)</f>
        <v>quo_hil_appx_Texc3</v>
      </c>
      <c r="I60" s="21" t="str">
        <f ca="1">CONCATENATE($B$51,"_appx","_Pmax",$R60)</f>
        <v>quo_hil_appx_Pmax3</v>
      </c>
      <c r="J60" s="21" t="str">
        <f ca="1">CONCATENATE($B$51,"_appx","_Tmax",$R60)</f>
        <v>quo_hil_appx_Tmax3</v>
      </c>
      <c r="K60" s="21" t="str">
        <f ca="1">CONCATENATE($B$51,"_appx","_drain",$R60)</f>
        <v>quo_hil_appx_drain3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quo_hil_appx_year1@quo_hil_appx_year2@quo_hil_appx_year3@</v>
      </c>
      <c r="B64" s="21" t="str">
        <f ca="1">CONCATENATE(B58,Delimiter,B59,Delimiter,B60,Delimiter)</f>
        <v>quo_hil_appx_Pexc1@quo_hil_appx_Pexc2@quo_hil_appx_Pexc3@</v>
      </c>
      <c r="C64" s="21" t="str">
        <f ca="1">CONCATENATE(C58,Delimiter,C59,Delimiter,C60,Delimiter)</f>
        <v>quo_hil_appx_Texc1@quo_hil_appx_Texc2@quo_hil_appx_Texc3@</v>
      </c>
      <c r="I64" s="21" t="str">
        <f ca="1">CONCATENATE(I58,Delimiter,I59,Delimiter,I60,Delimiter)</f>
        <v>quo_hil_appx_Pmax1@quo_hil_appx_Pmax2@quo_hil_appx_Pmax3@</v>
      </c>
      <c r="J64" s="21" t="str">
        <f ca="1">CONCATENATE(J58,Delimiter,J59,Delimiter,J60,Delimiter)</f>
        <v>quo_hil_appx_Tmax1@quo_hil_appx_Tmax2@quo_hil_appx_Tmax3@</v>
      </c>
      <c r="K64" s="21" t="str">
        <f ca="1">CONCATENATE(K58,Delimiter,K59,Delimiter,K60,Delimiter)</f>
        <v>quo_hil_appx_drain1@quo_hil_appx_drain2@quo_hil_appx_drain3@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quo_hil_appx_year1@quo_hil_appx_year2@quo_hil_appx_year3@quo_hil_appx_Pexc1@quo_hil_appx_Pexc2@quo_hil_appx_Pexc3@quo_hil_appx_Texc1@quo_hil_appx_Texc2@quo_hil_appx_Texc3@quo_hil_appx_Pmax1@quo_hil_appx_Pmax2@quo_hil_appx_Pmax3@quo_hil_appx_Tmax1@quo_hil_appx_Tmax2@quo_hil_appx_Tmax3@quo_hil_appx_drain1@quo_hil_appx_drain2@quo_hil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quo_hil_appx_filename@quo_hil_nexc_PEC@quo_hil_fexc_PEC@quo_hil_nexc_TWA@quo_hil_fexc_TWA@quo_hil_PECmin@quo_hil_TWAmin@quo_hil_PECmax@quo_hil_TWAmax@quo_hil_drain@quo_hil_drainmin@quo_hil_drainmax@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C:\\temp\\ukht\\par\\quo_hil.gif@-@-@-@-@-@-@-@-@-@-@-@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quo_hil_tot_rain@quo_hil_tot_iri@quo_hil_tot_runoff@quo_hil_tot_perc@quo_hil_tot_evap@quo_hil_ann_rain@quo_hil_ann_iri@quo_hil_ann_runoff@quo_hil_ann_perc@quo_hil_ann_evap@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quo_hil_appx_year1@quo_hil_appx_year2@quo_hil_appx_year3@quo_hil_appx_Pexc1@quo_hil_appx_Pexc2@quo_hil_appx_Pexc3@quo_hil_appx_Texc1@quo_hil_appx_Texc2@quo_hil_appx_Texc3@quo_hil_appx_Pmax1@quo_hil_appx_Pmax2@quo_hil_appx_Pmax3@quo_hil_appx_Tmax1@quo_hil_appx_Tmax2@quo_hil_appx_Tmax3@quo_hil_appx_drain1@quo_hil_appx_drain2@quo_hil_appx_drain3@quo_hil_appx_filename@quo_hil_nexc_PEC@quo_hil_fexc_PEC@quo_hil_nexc_TWA@quo_hil_fexc_TWA@quo_hil_PECmin@quo_hil_TWAmin@quo_hil_PECmax@quo_hil_TWAmax@quo_hil_drain@quo_hil_drainmin@quo_hil_drainmax@quo_hil_tot_rain@quo_hil_tot_iri@quo_hil_tot_runoff@quo_hil_tot_perc@quo_hil_tot_evap@quo_hil_ann_rain@quo_hil_ann_iri@quo_hil_ann_runoff@quo_hil_ann_perc@quo_hil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-@C:\\temp\\ukht\\par\\quo_hil.gif@-@-@-@-@-@-@-@-@-@-@-@-@-@-@-@-@-@-@-@-@-@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11" priority="1" stopIfTrue="1">
      <formula>Z$1&gt;no_mixture_partners</formula>
    </cfRule>
  </conditionalFormatting>
  <conditionalFormatting sqref="D1">
    <cfRule type="cellIs" dxfId="10" priority="2" stopIfTrue="1" operator="equal">
      <formula>"OK"</formula>
    </cfRule>
    <cfRule type="cellIs" dxfId="9" priority="3" stopIfTrue="1" operator="equal">
      <formula>"failed"</formula>
    </cfRule>
    <cfRule type="cellIs" dxfId="8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42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43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44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45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46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47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S78"/>
  <sheetViews>
    <sheetView workbookViewId="0">
      <selection activeCell="U2" sqref="U2"/>
    </sheetView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0" width="9" style="2"/>
    <col min="21" max="21" width="9.375" style="2" bestFit="1" customWidth="1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Quorndon Rosewarne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quo_ros_nexc_PEC</v>
      </c>
      <c r="F37" s="46" t="str">
        <f ca="1">CONCATENATE($B$51,"_nexc_TWA")</f>
        <v>quo_ros_nexc_TWA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quo_ros_fexc_PEC</v>
      </c>
      <c r="F38" s="46" t="str">
        <f ca="1">CONCATENATE($B$51,"_fexc_TWA")</f>
        <v>quo_ros_fexc_TWA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quo_ros_PECmin</v>
      </c>
      <c r="F39" s="46" t="str">
        <f ca="1">CONCATENATE($B$51,"_TWAmin")</f>
        <v>quo_ros_TWAmin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quo_ros_PECmax</v>
      </c>
      <c r="F40" s="46" t="str">
        <f ca="1">CONCATENATE($B$51,"_TWAmax")</f>
        <v>quo_ros_TWAmax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quo_ros_drain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quo_ros_drainmin</v>
      </c>
      <c r="F42" s="46" t="str">
        <f ca="1">CONCATENATE($B$51,"_drainmax")</f>
        <v>quo_ros_drainmax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quo_ros_tot_rain</v>
      </c>
      <c r="F45" s="46" t="str">
        <f ca="1">CONCATENATE($B$51,"_ann_rain")</f>
        <v>quo_ros_ann_rain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quo_ros_tot_iri</v>
      </c>
      <c r="F46" s="46" t="str">
        <f ca="1">CONCATENATE($B$51,"_ann_iri")</f>
        <v>quo_ros_ann_iri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quo_ros_tot_runoff</v>
      </c>
      <c r="F47" s="46" t="str">
        <f ca="1">CONCATENATE($B$51,"_ann_runoff")</f>
        <v>quo_ros_ann_runoff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quo_ros_tot_perc</v>
      </c>
      <c r="F48" s="46" t="str">
        <f ca="1">CONCATENATE($B$51,"_ann_perc")</f>
        <v>quo_ros_ann_perc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quo_ros_tot_evap</v>
      </c>
      <c r="F49" s="46" t="str">
        <f ca="1">CONCATENATE($B$51,"_ann_evap")</f>
        <v>quo_ros_ann_evap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quo_ros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19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quo_ros</v>
      </c>
      <c r="C53" s="4"/>
      <c r="D53" s="4"/>
      <c r="E53" s="21" t="str">
        <f ca="1">CONCATENATE($B$51,"_appx","_filename")</f>
        <v>quo_ros_appx_filename</v>
      </c>
      <c r="F53" s="21" t="str">
        <f ca="1">SUBSTITUTE(CONCATENATE(project_path,"\",B51,".gif"),"\","\\")</f>
        <v>C:\\temp\\ukht\\par\\quo_ros.gif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quo_ros_appx_year1</v>
      </c>
      <c r="B58" s="21" t="str">
        <f ca="1">CONCATENATE($B$51,"_appx","_Pexc",$R58)</f>
        <v>quo_ros_appx_Pexc1</v>
      </c>
      <c r="C58" s="21" t="str">
        <f ca="1">CONCATENATE($B$51,"_appx","_Texc",$R58)</f>
        <v>quo_ros_appx_Texc1</v>
      </c>
      <c r="D58" s="21"/>
      <c r="H58" s="21"/>
      <c r="I58" s="21" t="str">
        <f ca="1">CONCATENATE($B$51,"_appx","_Pmax",$R58)</f>
        <v>quo_ros_appx_Pmax1</v>
      </c>
      <c r="J58" s="21" t="str">
        <f ca="1">CONCATENATE($B$51,"_appx","_Tmax",$R58)</f>
        <v>quo_ros_appx_Tmax1</v>
      </c>
      <c r="K58" s="21" t="str">
        <f ca="1">CONCATENATE($B$51,"_appx","_drain",$R58)</f>
        <v>quo_ros_appx_drain1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quo_ros_appx_year2</v>
      </c>
      <c r="B59" s="21" t="str">
        <f ca="1">CONCATENATE($B$51,"_appx","_Pexc",$R59)</f>
        <v>quo_ros_appx_Pexc2</v>
      </c>
      <c r="C59" s="21" t="str">
        <f ca="1">CONCATENATE($B$51,"_appx","_Texc",$R59)</f>
        <v>quo_ros_appx_Texc2</v>
      </c>
      <c r="I59" s="21" t="str">
        <f ca="1">CONCATENATE($B$51,"_appx","_Pmax",$R59)</f>
        <v>quo_ros_appx_Pmax2</v>
      </c>
      <c r="J59" s="21" t="str">
        <f ca="1">CONCATENATE($B$51,"_appx","_Tmax",$R59)</f>
        <v>quo_ros_appx_Tmax2</v>
      </c>
      <c r="K59" s="21" t="str">
        <f ca="1">CONCATENATE($B$51,"_appx","_drain",$R59)</f>
        <v>quo_ros_appx_drain2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quo_ros_appx_year3</v>
      </c>
      <c r="B60" s="21" t="str">
        <f ca="1">CONCATENATE($B$51,"_appx","_Pexc",$R60)</f>
        <v>quo_ros_appx_Pexc3</v>
      </c>
      <c r="C60" s="21" t="str">
        <f ca="1">CONCATENATE($B$51,"_appx","_Texc",$R60)</f>
        <v>quo_ros_appx_Texc3</v>
      </c>
      <c r="I60" s="21" t="str">
        <f ca="1">CONCATENATE($B$51,"_appx","_Pmax",$R60)</f>
        <v>quo_ros_appx_Pmax3</v>
      </c>
      <c r="J60" s="21" t="str">
        <f ca="1">CONCATENATE($B$51,"_appx","_Tmax",$R60)</f>
        <v>quo_ros_appx_Tmax3</v>
      </c>
      <c r="K60" s="21" t="str">
        <f ca="1">CONCATENATE($B$51,"_appx","_drain",$R60)</f>
        <v>quo_ros_appx_drain3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quo_ros_appx_year1@quo_ros_appx_year2@quo_ros_appx_year3@</v>
      </c>
      <c r="B64" s="21" t="str">
        <f ca="1">CONCATENATE(B58,Delimiter,B59,Delimiter,B60,Delimiter)</f>
        <v>quo_ros_appx_Pexc1@quo_ros_appx_Pexc2@quo_ros_appx_Pexc3@</v>
      </c>
      <c r="C64" s="21" t="str">
        <f ca="1">CONCATENATE(C58,Delimiter,C59,Delimiter,C60,Delimiter)</f>
        <v>quo_ros_appx_Texc1@quo_ros_appx_Texc2@quo_ros_appx_Texc3@</v>
      </c>
      <c r="I64" s="21" t="str">
        <f ca="1">CONCATENATE(I58,Delimiter,I59,Delimiter,I60,Delimiter)</f>
        <v>quo_ros_appx_Pmax1@quo_ros_appx_Pmax2@quo_ros_appx_Pmax3@</v>
      </c>
      <c r="J64" s="21" t="str">
        <f ca="1">CONCATENATE(J58,Delimiter,J59,Delimiter,J60,Delimiter)</f>
        <v>quo_ros_appx_Tmax1@quo_ros_appx_Tmax2@quo_ros_appx_Tmax3@</v>
      </c>
      <c r="K64" s="21" t="str">
        <f ca="1">CONCATENATE(K58,Delimiter,K59,Delimiter,K60,Delimiter)</f>
        <v>quo_ros_appx_drain1@quo_ros_appx_drain2@quo_ros_appx_drain3@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quo_ros_appx_year1@quo_ros_appx_year2@quo_ros_appx_year3@quo_ros_appx_Pexc1@quo_ros_appx_Pexc2@quo_ros_appx_Pexc3@quo_ros_appx_Texc1@quo_ros_appx_Texc2@quo_ros_appx_Texc3@quo_ros_appx_Pmax1@quo_ros_appx_Pmax2@quo_ros_appx_Pmax3@quo_ros_appx_Tmax1@quo_ros_appx_Tmax2@quo_ros_appx_Tmax3@quo_ros_appx_drain1@quo_ros_appx_drain2@quo_ros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quo_ros_appx_filename@quo_ros_nexc_PEC@quo_ros_fexc_PEC@quo_ros_nexc_TWA@quo_ros_fexc_TWA@quo_ros_PECmin@quo_ros_TWAmin@quo_ros_PECmax@quo_ros_TWAmax@quo_ros_drain@quo_ros_drainmin@quo_ros_drainmax@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C:\\temp\\ukht\\par\\quo_ros.gif@-@-@-@-@-@-@-@-@-@-@-@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quo_ros_tot_rain@quo_ros_tot_iri@quo_ros_tot_runoff@quo_ros_tot_perc@quo_ros_tot_evap@quo_ros_ann_rain@quo_ros_ann_iri@quo_ros_ann_runoff@quo_ros_ann_perc@quo_ros_ann_evap@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quo_ros_appx_year1@quo_ros_appx_year2@quo_ros_appx_year3@quo_ros_appx_Pexc1@quo_ros_appx_Pexc2@quo_ros_appx_Pexc3@quo_ros_appx_Texc1@quo_ros_appx_Texc2@quo_ros_appx_Texc3@quo_ros_appx_Pmax1@quo_ros_appx_Pmax2@quo_ros_appx_Pmax3@quo_ros_appx_Tmax1@quo_ros_appx_Tmax2@quo_ros_appx_Tmax3@quo_ros_appx_drain1@quo_ros_appx_drain2@quo_ros_appx_drain3@quo_ros_appx_filename@quo_ros_nexc_PEC@quo_ros_fexc_PEC@quo_ros_nexc_TWA@quo_ros_fexc_TWA@quo_ros_PECmin@quo_ros_TWAmin@quo_ros_PECmax@quo_ros_TWAmax@quo_ros_drain@quo_ros_drainmin@quo_ros_drainmax@quo_ros_tot_rain@quo_ros_tot_iri@quo_ros_tot_runoff@quo_ros_tot_perc@quo_ros_tot_evap@quo_ros_ann_rain@quo_ros_ann_iri@quo_ros_ann_runoff@quo_ros_ann_perc@quo_ros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-@C:\\temp\\ukht\\par\\quo_ros.gif@-@-@-@-@-@-@-@-@-@-@-@-@-@-@-@-@-@-@-@-@-@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7" priority="1" stopIfTrue="1">
      <formula>Z$1&gt;no_mixture_partners</formula>
    </cfRule>
  </conditionalFormatting>
  <conditionalFormatting sqref="D1">
    <cfRule type="cellIs" dxfId="6" priority="2" stopIfTrue="1" operator="equal">
      <formula>"OK"</formula>
    </cfRule>
    <cfRule type="cellIs" dxfId="5" priority="3" stopIfTrue="1" operator="equal">
      <formula>"failed"</formula>
    </cfRule>
    <cfRule type="cellIs" dxfId="4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866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7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8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9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0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1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S78"/>
  <sheetViews>
    <sheetView workbookViewId="0"/>
  </sheetViews>
  <sheetFormatPr baseColWidth="10" defaultColWidth="9" defaultRowHeight="11.25" outlineLevelCol="1" x14ac:dyDescent="0.2"/>
  <cols>
    <col min="1" max="1" width="17.375" style="2" customWidth="1"/>
    <col min="2" max="7" width="9.125" style="2" customWidth="1"/>
    <col min="8" max="8" width="2.625" style="2" customWidth="1"/>
    <col min="9" max="10" width="9.125" style="2" hidden="1" customWidth="1" outlineLevel="1"/>
    <col min="11" max="11" width="10.25" style="2" hidden="1" customWidth="1" outlineLevel="1"/>
    <col min="12" max="12" width="9" style="2" collapsed="1"/>
    <col min="13" max="13" width="9" style="2"/>
    <col min="14" max="14" width="2.625" style="2" customWidth="1"/>
    <col min="15" max="17" width="9" style="2"/>
    <col min="18" max="18" width="2.125" style="2" customWidth="1"/>
    <col min="19" max="20" width="9" style="2"/>
    <col min="21" max="21" width="9.375" style="2" bestFit="1" customWidth="1"/>
    <col min="22" max="23" width="9" style="4"/>
    <col min="24" max="16384" width="9" style="2"/>
  </cols>
  <sheetData>
    <row r="1" spans="1:45" x14ac:dyDescent="0.2">
      <c r="A1" s="8" t="str">
        <f ca="1">VLOOKUP(sheetname(B1),scen_select, 5,TRUE)</f>
        <v>Quorndon Yeowilton</v>
      </c>
      <c r="B1" s="4"/>
      <c r="C1" s="4" t="s">
        <v>14</v>
      </c>
      <c r="D1" s="14" t="s">
        <v>1356</v>
      </c>
      <c r="E1" s="4"/>
      <c r="F1" s="3" t="s">
        <v>0</v>
      </c>
      <c r="G1" s="4"/>
      <c r="H1" s="4"/>
      <c r="I1" s="4"/>
      <c r="J1" s="4"/>
      <c r="S1" s="4" t="s">
        <v>1</v>
      </c>
      <c r="T1" s="5" t="s">
        <v>2</v>
      </c>
      <c r="U1" s="4"/>
      <c r="W1" s="18" t="s">
        <v>704</v>
      </c>
      <c r="Y1" s="18" t="s">
        <v>704</v>
      </c>
      <c r="Z1" s="4">
        <v>1</v>
      </c>
      <c r="AA1" s="4">
        <v>2</v>
      </c>
      <c r="AB1" s="4">
        <v>3</v>
      </c>
      <c r="AC1" s="4">
        <v>4</v>
      </c>
      <c r="AD1" s="4">
        <v>5</v>
      </c>
      <c r="AE1" s="4">
        <v>6</v>
      </c>
      <c r="AF1" s="4">
        <v>7</v>
      </c>
      <c r="AG1" s="4">
        <v>8</v>
      </c>
      <c r="AH1" s="4">
        <v>9</v>
      </c>
      <c r="AI1" s="4">
        <v>10</v>
      </c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  <c r="AS1" s="4">
        <v>10</v>
      </c>
    </row>
    <row r="2" spans="1:45" ht="33.75" x14ac:dyDescent="0.2">
      <c r="A2" s="29" t="s">
        <v>4</v>
      </c>
      <c r="B2" s="29" t="s">
        <v>452</v>
      </c>
      <c r="C2" s="178" t="str">
        <f>CONCATENATE("exceedance per year",CHAR(10),"(TWA",TWA_int,")")</f>
        <v>exceedance per year
(TWA7)</v>
      </c>
      <c r="D2" s="29" t="s">
        <v>453</v>
      </c>
      <c r="E2" s="30" t="s">
        <v>454</v>
      </c>
      <c r="F2" s="176" t="str">
        <f>CONCATENATE("TWA", TWA_int, CHAR(10), "max", CHAR(10),"[ug/L]")</f>
        <v>TWA7
max
[ug/L]</v>
      </c>
      <c r="G2" s="29" t="s">
        <v>455</v>
      </c>
      <c r="H2" s="29"/>
      <c r="I2" s="166" t="s">
        <v>576</v>
      </c>
      <c r="J2" s="166" t="s">
        <v>576</v>
      </c>
      <c r="K2" s="166" t="s">
        <v>576</v>
      </c>
      <c r="L2" s="40"/>
      <c r="M2" s="40"/>
      <c r="N2" s="40"/>
      <c r="O2" s="40"/>
      <c r="P2" s="40"/>
      <c r="Q2" s="40"/>
      <c r="S2" s="6" t="s">
        <v>3</v>
      </c>
      <c r="T2" s="7" t="s">
        <v>4</v>
      </c>
      <c r="U2" s="6" t="s">
        <v>1394</v>
      </c>
      <c r="V2" s="6" t="s">
        <v>671</v>
      </c>
      <c r="W2" s="6" t="str">
        <f>CONCATENATE("TWA", TWA_int,"ditch",CHAR(10),"total",CHAR(10),"[µg/L]")</f>
        <v>TWA7ditch
total
[µg/L]</v>
      </c>
      <c r="X2" s="6" t="s">
        <v>672</v>
      </c>
      <c r="Y2" s="6" t="str">
        <f>CONCATENATE("TWA", TWA_int,"endpt",CHAR(10),"total",CHAR(10),"[µg/L]")</f>
        <v>TWA7endpt
total
[µg/L]</v>
      </c>
      <c r="Z2" s="165" t="s">
        <v>673</v>
      </c>
      <c r="AA2" s="165" t="s">
        <v>674</v>
      </c>
      <c r="AB2" s="165" t="s">
        <v>675</v>
      </c>
      <c r="AC2" s="165" t="s">
        <v>676</v>
      </c>
      <c r="AD2" s="165" t="s">
        <v>677</v>
      </c>
      <c r="AE2" s="165" t="s">
        <v>678</v>
      </c>
      <c r="AF2" s="165" t="s">
        <v>679</v>
      </c>
      <c r="AG2" s="165" t="s">
        <v>680</v>
      </c>
      <c r="AH2" s="165" t="s">
        <v>681</v>
      </c>
      <c r="AI2" s="165" t="s">
        <v>682</v>
      </c>
      <c r="AJ2" s="165" t="s">
        <v>683</v>
      </c>
      <c r="AK2" s="165" t="s">
        <v>684</v>
      </c>
      <c r="AL2" s="165" t="s">
        <v>685</v>
      </c>
      <c r="AM2" s="165" t="s">
        <v>686</v>
      </c>
      <c r="AN2" s="165" t="s">
        <v>687</v>
      </c>
      <c r="AO2" s="165" t="s">
        <v>688</v>
      </c>
      <c r="AP2" s="165" t="s">
        <v>689</v>
      </c>
      <c r="AQ2" s="165" t="s">
        <v>690</v>
      </c>
      <c r="AR2" s="165" t="s">
        <v>691</v>
      </c>
      <c r="AS2" s="165" t="s">
        <v>692</v>
      </c>
    </row>
    <row r="3" spans="1:45" x14ac:dyDescent="0.2">
      <c r="A3" s="5" t="s">
        <v>6</v>
      </c>
      <c r="B3" s="19" t="s">
        <v>711</v>
      </c>
      <c r="C3" s="19" t="s">
        <v>711</v>
      </c>
      <c r="D3" s="31" t="s">
        <v>711</v>
      </c>
      <c r="E3" s="32" t="s">
        <v>711</v>
      </c>
      <c r="F3" s="32" t="s">
        <v>711</v>
      </c>
      <c r="G3" s="33" t="str">
        <f>IF(D3="-","-",D3)</f>
        <v>-</v>
      </c>
      <c r="H3" s="33"/>
      <c r="I3" s="167" t="str">
        <f t="shared" ref="I3:I34" si="0">IF(ISERROR(TEXT(E3,digits_format)),E3,TEXT(E3,digits_format))</f>
        <v>-</v>
      </c>
      <c r="J3" s="167" t="str">
        <f t="shared" ref="J3:J34" si="1">IF(ISERROR(TEXT(F3,digits_format)),F3,TEXT(F3,digits_format))</f>
        <v>-</v>
      </c>
      <c r="K3" s="167" t="str">
        <f t="shared" ref="K3:K34" si="2">IF(ISERROR(TEXT(G3,"0.0")),G3,TEXT(G3,"0.0"))</f>
        <v>-</v>
      </c>
      <c r="L3" s="41"/>
      <c r="M3" s="4"/>
      <c r="N3" s="4"/>
      <c r="O3" s="4"/>
      <c r="P3" s="4"/>
      <c r="Q3" s="5"/>
      <c r="R3" s="39"/>
      <c r="S3" s="28"/>
      <c r="T3" s="5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</row>
    <row r="4" spans="1:45" x14ac:dyDescent="0.2">
      <c r="A4" s="5" t="s">
        <v>57</v>
      </c>
      <c r="B4" s="19" t="s">
        <v>711</v>
      </c>
      <c r="C4" s="19" t="s">
        <v>711</v>
      </c>
      <c r="D4" s="31" t="s">
        <v>711</v>
      </c>
      <c r="E4" s="32" t="s">
        <v>711</v>
      </c>
      <c r="F4" s="32" t="s">
        <v>711</v>
      </c>
      <c r="G4" s="33" t="str">
        <f>IF(D4="-","-",D4-D3)</f>
        <v>-</v>
      </c>
      <c r="H4" s="33"/>
      <c r="I4" s="167" t="str">
        <f t="shared" si="0"/>
        <v>-</v>
      </c>
      <c r="J4" s="167" t="str">
        <f t="shared" si="1"/>
        <v>-</v>
      </c>
      <c r="K4" s="167" t="str">
        <f t="shared" si="2"/>
        <v>-</v>
      </c>
      <c r="L4" s="4"/>
      <c r="M4" s="4"/>
      <c r="N4" s="4"/>
      <c r="O4" s="4"/>
      <c r="P4" s="4"/>
      <c r="Q4" s="5"/>
      <c r="R4" s="39"/>
      <c r="S4" s="28"/>
      <c r="T4" s="5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</row>
    <row r="5" spans="1:45" x14ac:dyDescent="0.2">
      <c r="A5" s="5" t="s">
        <v>58</v>
      </c>
      <c r="B5" s="19" t="s">
        <v>711</v>
      </c>
      <c r="C5" s="19" t="s">
        <v>711</v>
      </c>
      <c r="D5" s="31" t="s">
        <v>711</v>
      </c>
      <c r="E5" s="32" t="s">
        <v>711</v>
      </c>
      <c r="F5" s="32" t="s">
        <v>711</v>
      </c>
      <c r="G5" s="33" t="str">
        <f t="shared" ref="G5:G32" si="3">IF(D5="-","-",D5-D4)</f>
        <v>-</v>
      </c>
      <c r="H5" s="33"/>
      <c r="I5" s="167" t="str">
        <f t="shared" si="0"/>
        <v>-</v>
      </c>
      <c r="J5" s="167" t="str">
        <f t="shared" si="1"/>
        <v>-</v>
      </c>
      <c r="K5" s="167" t="str">
        <f t="shared" si="2"/>
        <v>-</v>
      </c>
      <c r="L5" s="4"/>
      <c r="M5" s="4"/>
      <c r="N5" s="4"/>
      <c r="O5" s="4"/>
      <c r="P5" s="4"/>
      <c r="Q5" s="5"/>
      <c r="R5" s="39"/>
      <c r="S5" s="28"/>
      <c r="T5" s="5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</row>
    <row r="6" spans="1:45" x14ac:dyDescent="0.2">
      <c r="A6" s="5" t="s">
        <v>59</v>
      </c>
      <c r="B6" s="19" t="s">
        <v>711</v>
      </c>
      <c r="C6" s="19" t="s">
        <v>711</v>
      </c>
      <c r="D6" s="31" t="s">
        <v>711</v>
      </c>
      <c r="E6" s="32" t="s">
        <v>711</v>
      </c>
      <c r="F6" s="32" t="s">
        <v>711</v>
      </c>
      <c r="G6" s="33" t="str">
        <f t="shared" si="3"/>
        <v>-</v>
      </c>
      <c r="H6" s="33"/>
      <c r="I6" s="167" t="str">
        <f t="shared" si="0"/>
        <v>-</v>
      </c>
      <c r="J6" s="167" t="str">
        <f t="shared" si="1"/>
        <v>-</v>
      </c>
      <c r="K6" s="167" t="str">
        <f t="shared" si="2"/>
        <v>-</v>
      </c>
      <c r="L6" s="4"/>
      <c r="M6" s="4"/>
      <c r="N6" s="4"/>
      <c r="O6" s="4"/>
      <c r="P6" s="4"/>
      <c r="Q6" s="5"/>
      <c r="R6" s="39"/>
      <c r="S6" s="28"/>
      <c r="T6" s="5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</row>
    <row r="7" spans="1:45" x14ac:dyDescent="0.2">
      <c r="A7" s="5" t="s">
        <v>60</v>
      </c>
      <c r="B7" s="19" t="s">
        <v>711</v>
      </c>
      <c r="C7" s="19" t="s">
        <v>711</v>
      </c>
      <c r="D7" s="31" t="s">
        <v>711</v>
      </c>
      <c r="E7" s="32" t="s">
        <v>711</v>
      </c>
      <c r="F7" s="32" t="s">
        <v>711</v>
      </c>
      <c r="G7" s="33" t="str">
        <f t="shared" si="3"/>
        <v>-</v>
      </c>
      <c r="H7" s="33"/>
      <c r="I7" s="167" t="str">
        <f t="shared" si="0"/>
        <v>-</v>
      </c>
      <c r="J7" s="167" t="str">
        <f t="shared" si="1"/>
        <v>-</v>
      </c>
      <c r="K7" s="167" t="str">
        <f t="shared" si="2"/>
        <v>-</v>
      </c>
      <c r="L7" s="4"/>
      <c r="M7" s="4"/>
      <c r="N7" s="4"/>
      <c r="O7" s="42" t="s">
        <v>475</v>
      </c>
      <c r="P7" s="12" t="s">
        <v>17</v>
      </c>
      <c r="Q7" s="22" t="s">
        <v>618</v>
      </c>
      <c r="R7" s="39"/>
      <c r="S7" s="28"/>
      <c r="T7" s="5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45" x14ac:dyDescent="0.2">
      <c r="A8" s="5" t="s">
        <v>61</v>
      </c>
      <c r="B8" s="19" t="s">
        <v>711</v>
      </c>
      <c r="C8" s="19" t="s">
        <v>711</v>
      </c>
      <c r="D8" s="31" t="s">
        <v>711</v>
      </c>
      <c r="E8" s="32" t="s">
        <v>711</v>
      </c>
      <c r="F8" s="32" t="s">
        <v>711</v>
      </c>
      <c r="G8" s="33" t="str">
        <f t="shared" si="3"/>
        <v>-</v>
      </c>
      <c r="H8" s="33"/>
      <c r="I8" s="167" t="str">
        <f t="shared" si="0"/>
        <v>-</v>
      </c>
      <c r="J8" s="167" t="str">
        <f t="shared" si="1"/>
        <v>-</v>
      </c>
      <c r="K8" s="167" t="str">
        <f t="shared" si="2"/>
        <v>-</v>
      </c>
      <c r="L8" s="4"/>
      <c r="M8" s="4"/>
      <c r="N8" s="4"/>
      <c r="O8" s="42" t="s">
        <v>476</v>
      </c>
      <c r="P8" s="4"/>
      <c r="Q8" s="22" t="s">
        <v>17</v>
      </c>
      <c r="R8" s="39"/>
      <c r="S8" s="28"/>
      <c r="T8" s="5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45" x14ac:dyDescent="0.2">
      <c r="A9" s="5" t="s">
        <v>62</v>
      </c>
      <c r="B9" s="19" t="s">
        <v>711</v>
      </c>
      <c r="C9" s="19" t="s">
        <v>711</v>
      </c>
      <c r="D9" s="31" t="s">
        <v>711</v>
      </c>
      <c r="E9" s="32" t="s">
        <v>711</v>
      </c>
      <c r="F9" s="32" t="s">
        <v>711</v>
      </c>
      <c r="G9" s="33" t="str">
        <f t="shared" si="3"/>
        <v>-</v>
      </c>
      <c r="H9" s="33"/>
      <c r="I9" s="167" t="str">
        <f t="shared" si="0"/>
        <v>-</v>
      </c>
      <c r="J9" s="167" t="str">
        <f t="shared" si="1"/>
        <v>-</v>
      </c>
      <c r="K9" s="167" t="str">
        <f t="shared" si="2"/>
        <v>-</v>
      </c>
      <c r="L9" s="4"/>
      <c r="M9" s="4"/>
      <c r="N9" s="4"/>
      <c r="O9" s="4"/>
      <c r="P9" s="4"/>
      <c r="Q9" s="22"/>
      <c r="R9" s="39"/>
      <c r="S9" s="28"/>
      <c r="T9" s="5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45" x14ac:dyDescent="0.2">
      <c r="A10" s="5" t="s">
        <v>63</v>
      </c>
      <c r="B10" s="19" t="s">
        <v>711</v>
      </c>
      <c r="C10" s="19" t="s">
        <v>711</v>
      </c>
      <c r="D10" s="31" t="s">
        <v>711</v>
      </c>
      <c r="E10" s="32" t="s">
        <v>711</v>
      </c>
      <c r="F10" s="32" t="s">
        <v>711</v>
      </c>
      <c r="G10" s="33" t="str">
        <f t="shared" si="3"/>
        <v>-</v>
      </c>
      <c r="H10" s="33"/>
      <c r="I10" s="167" t="str">
        <f t="shared" si="0"/>
        <v>-</v>
      </c>
      <c r="J10" s="167" t="str">
        <f t="shared" si="1"/>
        <v>-</v>
      </c>
      <c r="K10" s="167" t="str">
        <f t="shared" si="2"/>
        <v>-</v>
      </c>
      <c r="L10" s="4"/>
      <c r="M10" s="4"/>
      <c r="N10" s="4"/>
      <c r="O10" s="4"/>
      <c r="P10" s="4"/>
      <c r="R10" s="39"/>
      <c r="S10" s="28"/>
      <c r="T10" s="5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45" x14ac:dyDescent="0.2">
      <c r="A11" s="5" t="s">
        <v>64</v>
      </c>
      <c r="B11" s="19" t="s">
        <v>711</v>
      </c>
      <c r="C11" s="19" t="s">
        <v>711</v>
      </c>
      <c r="D11" s="31" t="s">
        <v>711</v>
      </c>
      <c r="E11" s="32" t="s">
        <v>711</v>
      </c>
      <c r="F11" s="32" t="s">
        <v>711</v>
      </c>
      <c r="G11" s="33" t="str">
        <f t="shared" si="3"/>
        <v>-</v>
      </c>
      <c r="H11" s="33"/>
      <c r="I11" s="167" t="str">
        <f t="shared" si="0"/>
        <v>-</v>
      </c>
      <c r="J11" s="167" t="str">
        <f t="shared" si="1"/>
        <v>-</v>
      </c>
      <c r="K11" s="167" t="str">
        <f t="shared" si="2"/>
        <v>-</v>
      </c>
      <c r="L11" s="4"/>
      <c r="M11" s="4"/>
      <c r="N11" s="4"/>
      <c r="O11" s="16" t="s">
        <v>544</v>
      </c>
      <c r="P11" s="4"/>
      <c r="Q11" s="5"/>
      <c r="R11" s="39"/>
      <c r="S11" s="28"/>
      <c r="T11" s="5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45" x14ac:dyDescent="0.2">
      <c r="A12" s="5" t="s">
        <v>65</v>
      </c>
      <c r="B12" s="19" t="s">
        <v>711</v>
      </c>
      <c r="C12" s="19" t="s">
        <v>711</v>
      </c>
      <c r="D12" s="31" t="s">
        <v>711</v>
      </c>
      <c r="E12" s="32" t="s">
        <v>711</v>
      </c>
      <c r="F12" s="32" t="s">
        <v>711</v>
      </c>
      <c r="G12" s="33" t="str">
        <f t="shared" si="3"/>
        <v>-</v>
      </c>
      <c r="H12" s="33"/>
      <c r="I12" s="167" t="str">
        <f t="shared" si="0"/>
        <v>-</v>
      </c>
      <c r="J12" s="167" t="str">
        <f t="shared" si="1"/>
        <v>-</v>
      </c>
      <c r="K12" s="167" t="str">
        <f t="shared" si="2"/>
        <v>-</v>
      </c>
      <c r="L12" s="4"/>
      <c r="M12" s="4"/>
      <c r="N12" s="4"/>
      <c r="O12" s="4"/>
      <c r="P12" s="4"/>
      <c r="Q12" s="5"/>
      <c r="R12" s="39"/>
      <c r="S12" s="28"/>
      <c r="T12" s="5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45" x14ac:dyDescent="0.2">
      <c r="A13" s="5" t="s">
        <v>66</v>
      </c>
      <c r="B13" s="19" t="s">
        <v>711</v>
      </c>
      <c r="C13" s="19" t="s">
        <v>711</v>
      </c>
      <c r="D13" s="31" t="s">
        <v>711</v>
      </c>
      <c r="E13" s="32" t="s">
        <v>711</v>
      </c>
      <c r="F13" s="32" t="s">
        <v>711</v>
      </c>
      <c r="G13" s="33" t="str">
        <f t="shared" si="3"/>
        <v>-</v>
      </c>
      <c r="H13" s="33"/>
      <c r="I13" s="167" t="str">
        <f t="shared" si="0"/>
        <v>-</v>
      </c>
      <c r="J13" s="167" t="str">
        <f t="shared" si="1"/>
        <v>-</v>
      </c>
      <c r="K13" s="167" t="str">
        <f t="shared" si="2"/>
        <v>-</v>
      </c>
      <c r="L13" s="4"/>
      <c r="M13" s="4"/>
      <c r="N13" s="4"/>
      <c r="O13" s="4"/>
      <c r="Q13" s="5"/>
      <c r="R13" s="39"/>
      <c r="S13" s="28"/>
      <c r="T13" s="5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45" x14ac:dyDescent="0.2">
      <c r="A14" s="5" t="s">
        <v>67</v>
      </c>
      <c r="B14" s="19" t="s">
        <v>711</v>
      </c>
      <c r="C14" s="19" t="s">
        <v>711</v>
      </c>
      <c r="D14" s="31" t="s">
        <v>711</v>
      </c>
      <c r="E14" s="32" t="s">
        <v>711</v>
      </c>
      <c r="F14" s="32" t="s">
        <v>711</v>
      </c>
      <c r="G14" s="33" t="str">
        <f t="shared" si="3"/>
        <v>-</v>
      </c>
      <c r="H14" s="33"/>
      <c r="I14" s="167" t="str">
        <f t="shared" si="0"/>
        <v>-</v>
      </c>
      <c r="J14" s="167" t="str">
        <f t="shared" si="1"/>
        <v>-</v>
      </c>
      <c r="K14" s="167" t="str">
        <f t="shared" si="2"/>
        <v>-</v>
      </c>
      <c r="L14" s="4"/>
      <c r="M14" s="4"/>
      <c r="N14" s="4"/>
      <c r="O14" s="4"/>
      <c r="P14" s="4"/>
      <c r="Q14" s="5"/>
      <c r="R14" s="39"/>
      <c r="S14" s="28"/>
      <c r="T14" s="5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45" x14ac:dyDescent="0.2">
      <c r="A15" s="5" t="s">
        <v>68</v>
      </c>
      <c r="B15" s="19" t="s">
        <v>711</v>
      </c>
      <c r="C15" s="19" t="s">
        <v>711</v>
      </c>
      <c r="D15" s="31" t="s">
        <v>711</v>
      </c>
      <c r="E15" s="32" t="s">
        <v>711</v>
      </c>
      <c r="F15" s="32" t="s">
        <v>711</v>
      </c>
      <c r="G15" s="33" t="str">
        <f t="shared" si="3"/>
        <v>-</v>
      </c>
      <c r="H15" s="33"/>
      <c r="I15" s="167" t="str">
        <f t="shared" si="0"/>
        <v>-</v>
      </c>
      <c r="J15" s="167" t="str">
        <f t="shared" si="1"/>
        <v>-</v>
      </c>
      <c r="K15" s="167" t="str">
        <f t="shared" si="2"/>
        <v>-</v>
      </c>
      <c r="L15" s="4"/>
      <c r="M15" s="4"/>
      <c r="N15" s="4"/>
      <c r="O15" s="4"/>
      <c r="P15" s="4"/>
      <c r="Q15" s="5"/>
      <c r="R15" s="39"/>
      <c r="S15" s="28"/>
      <c r="T15" s="5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45" x14ac:dyDescent="0.2">
      <c r="A16" s="5" t="s">
        <v>69</v>
      </c>
      <c r="B16" s="19" t="s">
        <v>711</v>
      </c>
      <c r="C16" s="19" t="s">
        <v>711</v>
      </c>
      <c r="D16" s="31" t="s">
        <v>711</v>
      </c>
      <c r="E16" s="32" t="s">
        <v>711</v>
      </c>
      <c r="F16" s="32" t="s">
        <v>711</v>
      </c>
      <c r="G16" s="33" t="str">
        <f t="shared" si="3"/>
        <v>-</v>
      </c>
      <c r="H16" s="33"/>
      <c r="I16" s="167" t="str">
        <f t="shared" si="0"/>
        <v>-</v>
      </c>
      <c r="J16" s="167" t="str">
        <f t="shared" si="1"/>
        <v>-</v>
      </c>
      <c r="K16" s="167" t="str">
        <f t="shared" si="2"/>
        <v>-</v>
      </c>
      <c r="L16" s="4"/>
      <c r="M16" s="4"/>
      <c r="N16" s="4"/>
      <c r="O16" s="4"/>
      <c r="P16" s="4"/>
      <c r="Q16" s="5"/>
      <c r="R16" s="39"/>
      <c r="S16" s="28"/>
      <c r="T16" s="5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x14ac:dyDescent="0.2">
      <c r="A17" s="5" t="s">
        <v>70</v>
      </c>
      <c r="B17" s="19" t="s">
        <v>711</v>
      </c>
      <c r="C17" s="19" t="s">
        <v>711</v>
      </c>
      <c r="D17" s="31" t="s">
        <v>711</v>
      </c>
      <c r="E17" s="32" t="s">
        <v>711</v>
      </c>
      <c r="F17" s="32" t="s">
        <v>711</v>
      </c>
      <c r="G17" s="33" t="str">
        <f t="shared" si="3"/>
        <v>-</v>
      </c>
      <c r="H17" s="33"/>
      <c r="I17" s="167" t="str">
        <f t="shared" si="0"/>
        <v>-</v>
      </c>
      <c r="J17" s="167" t="str">
        <f t="shared" si="1"/>
        <v>-</v>
      </c>
      <c r="K17" s="167" t="str">
        <f t="shared" si="2"/>
        <v>-</v>
      </c>
      <c r="L17" s="4"/>
      <c r="M17" s="4"/>
      <c r="N17" s="4"/>
      <c r="O17" s="4"/>
      <c r="P17" s="4"/>
      <c r="Q17" s="5"/>
      <c r="R17" s="39"/>
      <c r="S17" s="28"/>
      <c r="T17" s="5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x14ac:dyDescent="0.2">
      <c r="A18" s="5" t="s">
        <v>71</v>
      </c>
      <c r="B18" s="19" t="s">
        <v>711</v>
      </c>
      <c r="C18" s="19" t="s">
        <v>711</v>
      </c>
      <c r="D18" s="31" t="s">
        <v>711</v>
      </c>
      <c r="E18" s="32" t="s">
        <v>711</v>
      </c>
      <c r="F18" s="32" t="s">
        <v>711</v>
      </c>
      <c r="G18" s="33" t="str">
        <f t="shared" si="3"/>
        <v>-</v>
      </c>
      <c r="H18" s="33"/>
      <c r="I18" s="167" t="str">
        <f t="shared" si="0"/>
        <v>-</v>
      </c>
      <c r="J18" s="167" t="str">
        <f t="shared" si="1"/>
        <v>-</v>
      </c>
      <c r="K18" s="167" t="str">
        <f t="shared" si="2"/>
        <v>-</v>
      </c>
      <c r="L18" s="4"/>
      <c r="M18" s="4"/>
      <c r="N18" s="4"/>
      <c r="O18" s="4"/>
      <c r="P18" s="4"/>
      <c r="Q18" s="5"/>
      <c r="R18" s="39"/>
      <c r="S18" s="28"/>
      <c r="T18" s="5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x14ac:dyDescent="0.2">
      <c r="A19" s="5" t="s">
        <v>72</v>
      </c>
      <c r="B19" s="19" t="s">
        <v>711</v>
      </c>
      <c r="C19" s="19" t="s">
        <v>711</v>
      </c>
      <c r="D19" s="31" t="s">
        <v>711</v>
      </c>
      <c r="E19" s="32" t="s">
        <v>711</v>
      </c>
      <c r="F19" s="32" t="s">
        <v>711</v>
      </c>
      <c r="G19" s="33" t="str">
        <f t="shared" si="3"/>
        <v>-</v>
      </c>
      <c r="H19" s="33"/>
      <c r="I19" s="167" t="str">
        <f t="shared" si="0"/>
        <v>-</v>
      </c>
      <c r="J19" s="167" t="str">
        <f t="shared" si="1"/>
        <v>-</v>
      </c>
      <c r="K19" s="167" t="str">
        <f t="shared" si="2"/>
        <v>-</v>
      </c>
      <c r="L19" s="4"/>
      <c r="M19" s="4"/>
      <c r="N19" s="4"/>
      <c r="O19" s="4"/>
      <c r="P19" s="4"/>
      <c r="Q19" s="5"/>
      <c r="R19" s="39"/>
      <c r="S19" s="28"/>
      <c r="T19" s="5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x14ac:dyDescent="0.2">
      <c r="A20" s="5" t="s">
        <v>73</v>
      </c>
      <c r="B20" s="19" t="s">
        <v>711</v>
      </c>
      <c r="C20" s="19" t="s">
        <v>711</v>
      </c>
      <c r="D20" s="31" t="s">
        <v>711</v>
      </c>
      <c r="E20" s="32" t="s">
        <v>711</v>
      </c>
      <c r="F20" s="32" t="s">
        <v>711</v>
      </c>
      <c r="G20" s="33" t="str">
        <f t="shared" si="3"/>
        <v>-</v>
      </c>
      <c r="H20" s="33"/>
      <c r="I20" s="167" t="str">
        <f t="shared" si="0"/>
        <v>-</v>
      </c>
      <c r="J20" s="167" t="str">
        <f t="shared" si="1"/>
        <v>-</v>
      </c>
      <c r="K20" s="167" t="str">
        <f t="shared" si="2"/>
        <v>-</v>
      </c>
      <c r="L20" s="4"/>
      <c r="M20" s="4"/>
      <c r="N20" s="4"/>
      <c r="O20" s="4"/>
      <c r="P20" s="4"/>
      <c r="Q20" s="5"/>
      <c r="R20" s="39"/>
      <c r="S20" s="28"/>
      <c r="T20" s="5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x14ac:dyDescent="0.2">
      <c r="A21" s="5" t="s">
        <v>74</v>
      </c>
      <c r="B21" s="19" t="s">
        <v>711</v>
      </c>
      <c r="C21" s="19" t="s">
        <v>711</v>
      </c>
      <c r="D21" s="31" t="s">
        <v>711</v>
      </c>
      <c r="E21" s="32" t="s">
        <v>711</v>
      </c>
      <c r="F21" s="32" t="s">
        <v>711</v>
      </c>
      <c r="G21" s="33" t="str">
        <f t="shared" si="3"/>
        <v>-</v>
      </c>
      <c r="H21" s="33"/>
      <c r="I21" s="167" t="str">
        <f t="shared" si="0"/>
        <v>-</v>
      </c>
      <c r="J21" s="167" t="str">
        <f t="shared" si="1"/>
        <v>-</v>
      </c>
      <c r="K21" s="167" t="str">
        <f t="shared" si="2"/>
        <v>-</v>
      </c>
      <c r="L21" s="4"/>
      <c r="M21" s="4"/>
      <c r="N21" s="4"/>
      <c r="O21" s="4"/>
      <c r="P21" s="4"/>
      <c r="Q21" s="5"/>
      <c r="R21" s="39"/>
      <c r="S21" s="28"/>
      <c r="T21" s="5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x14ac:dyDescent="0.2">
      <c r="A22" s="5" t="s">
        <v>75</v>
      </c>
      <c r="B22" s="19" t="s">
        <v>711</v>
      </c>
      <c r="C22" s="19" t="s">
        <v>711</v>
      </c>
      <c r="D22" s="31" t="s">
        <v>711</v>
      </c>
      <c r="E22" s="32" t="s">
        <v>711</v>
      </c>
      <c r="F22" s="32" t="s">
        <v>711</v>
      </c>
      <c r="G22" s="33" t="str">
        <f t="shared" si="3"/>
        <v>-</v>
      </c>
      <c r="H22" s="33"/>
      <c r="I22" s="167" t="str">
        <f t="shared" si="0"/>
        <v>-</v>
      </c>
      <c r="J22" s="167" t="str">
        <f t="shared" si="1"/>
        <v>-</v>
      </c>
      <c r="K22" s="167" t="str">
        <f t="shared" si="2"/>
        <v>-</v>
      </c>
      <c r="L22" s="4"/>
      <c r="M22" s="4"/>
      <c r="N22" s="4"/>
      <c r="O22" s="4"/>
      <c r="P22" s="4"/>
      <c r="Q22" s="5"/>
      <c r="R22" s="39"/>
      <c r="S22" s="28"/>
      <c r="T22" s="5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x14ac:dyDescent="0.2">
      <c r="A23" s="5" t="s">
        <v>76</v>
      </c>
      <c r="B23" s="19" t="s">
        <v>711</v>
      </c>
      <c r="C23" s="19" t="s">
        <v>711</v>
      </c>
      <c r="D23" s="31" t="s">
        <v>711</v>
      </c>
      <c r="E23" s="32" t="s">
        <v>711</v>
      </c>
      <c r="F23" s="32" t="s">
        <v>711</v>
      </c>
      <c r="G23" s="33" t="str">
        <f t="shared" si="3"/>
        <v>-</v>
      </c>
      <c r="H23" s="33"/>
      <c r="I23" s="167" t="str">
        <f t="shared" si="0"/>
        <v>-</v>
      </c>
      <c r="J23" s="167" t="str">
        <f t="shared" si="1"/>
        <v>-</v>
      </c>
      <c r="K23" s="167" t="str">
        <f t="shared" si="2"/>
        <v>-</v>
      </c>
      <c r="L23" s="4"/>
      <c r="M23" s="4"/>
      <c r="N23" s="4"/>
      <c r="O23" s="4"/>
      <c r="P23" s="4"/>
      <c r="Q23" s="5"/>
      <c r="R23" s="39"/>
      <c r="S23" s="28"/>
      <c r="T23" s="5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x14ac:dyDescent="0.2">
      <c r="A24" s="5" t="s">
        <v>77</v>
      </c>
      <c r="B24" s="19" t="s">
        <v>711</v>
      </c>
      <c r="C24" s="19" t="s">
        <v>711</v>
      </c>
      <c r="D24" s="31" t="s">
        <v>711</v>
      </c>
      <c r="E24" s="32" t="s">
        <v>711</v>
      </c>
      <c r="F24" s="32" t="s">
        <v>711</v>
      </c>
      <c r="G24" s="33" t="str">
        <f t="shared" si="3"/>
        <v>-</v>
      </c>
      <c r="H24" s="33"/>
      <c r="I24" s="167" t="str">
        <f t="shared" si="0"/>
        <v>-</v>
      </c>
      <c r="J24" s="167" t="str">
        <f t="shared" si="1"/>
        <v>-</v>
      </c>
      <c r="K24" s="167" t="str">
        <f t="shared" si="2"/>
        <v>-</v>
      </c>
      <c r="L24" s="4"/>
      <c r="M24" s="4"/>
      <c r="N24" s="4"/>
      <c r="O24" s="4"/>
      <c r="P24" s="4"/>
      <c r="Q24" s="5"/>
      <c r="R24" s="39"/>
      <c r="S24" s="28"/>
      <c r="T24" s="5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x14ac:dyDescent="0.2">
      <c r="A25" s="5" t="s">
        <v>78</v>
      </c>
      <c r="B25" s="19" t="s">
        <v>711</v>
      </c>
      <c r="C25" s="19" t="s">
        <v>711</v>
      </c>
      <c r="D25" s="31" t="s">
        <v>711</v>
      </c>
      <c r="E25" s="32" t="s">
        <v>711</v>
      </c>
      <c r="F25" s="32" t="s">
        <v>711</v>
      </c>
      <c r="G25" s="33" t="str">
        <f t="shared" si="3"/>
        <v>-</v>
      </c>
      <c r="H25" s="33"/>
      <c r="I25" s="167" t="str">
        <f t="shared" si="0"/>
        <v>-</v>
      </c>
      <c r="J25" s="167" t="str">
        <f t="shared" si="1"/>
        <v>-</v>
      </c>
      <c r="K25" s="167" t="str">
        <f t="shared" si="2"/>
        <v>-</v>
      </c>
      <c r="Q25" s="5"/>
      <c r="R25" s="39"/>
      <c r="S25" s="28"/>
      <c r="T25" s="5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x14ac:dyDescent="0.2">
      <c r="A26" s="5" t="s">
        <v>79</v>
      </c>
      <c r="B26" s="19" t="s">
        <v>711</v>
      </c>
      <c r="C26" s="19" t="s">
        <v>711</v>
      </c>
      <c r="D26" s="31" t="s">
        <v>711</v>
      </c>
      <c r="E26" s="32" t="s">
        <v>711</v>
      </c>
      <c r="F26" s="32" t="s">
        <v>711</v>
      </c>
      <c r="G26" s="33" t="str">
        <f t="shared" si="3"/>
        <v>-</v>
      </c>
      <c r="H26" s="33"/>
      <c r="I26" s="167" t="str">
        <f t="shared" si="0"/>
        <v>-</v>
      </c>
      <c r="J26" s="167" t="str">
        <f t="shared" si="1"/>
        <v>-</v>
      </c>
      <c r="K26" s="167" t="str">
        <f t="shared" si="2"/>
        <v>-</v>
      </c>
      <c r="Q26" s="5"/>
      <c r="R26" s="39"/>
      <c r="S26" s="28"/>
      <c r="T26" s="5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x14ac:dyDescent="0.2">
      <c r="A27" s="5" t="s">
        <v>80</v>
      </c>
      <c r="B27" s="19" t="s">
        <v>711</v>
      </c>
      <c r="C27" s="19" t="s">
        <v>711</v>
      </c>
      <c r="D27" s="31" t="s">
        <v>711</v>
      </c>
      <c r="E27" s="32" t="s">
        <v>711</v>
      </c>
      <c r="F27" s="32" t="s">
        <v>711</v>
      </c>
      <c r="G27" s="33" t="str">
        <f t="shared" si="3"/>
        <v>-</v>
      </c>
      <c r="H27" s="33"/>
      <c r="I27" s="167" t="str">
        <f t="shared" si="0"/>
        <v>-</v>
      </c>
      <c r="J27" s="167" t="str">
        <f t="shared" si="1"/>
        <v>-</v>
      </c>
      <c r="K27" s="167" t="str">
        <f t="shared" si="2"/>
        <v>-</v>
      </c>
      <c r="Q27" s="5"/>
      <c r="R27" s="39"/>
      <c r="S27" s="28"/>
      <c r="T27" s="5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x14ac:dyDescent="0.2">
      <c r="A28" s="5" t="s">
        <v>81</v>
      </c>
      <c r="B28" s="19" t="s">
        <v>711</v>
      </c>
      <c r="C28" s="19" t="s">
        <v>711</v>
      </c>
      <c r="D28" s="31" t="s">
        <v>711</v>
      </c>
      <c r="E28" s="32" t="s">
        <v>711</v>
      </c>
      <c r="F28" s="32" t="s">
        <v>711</v>
      </c>
      <c r="G28" s="33" t="str">
        <f t="shared" si="3"/>
        <v>-</v>
      </c>
      <c r="H28" s="33"/>
      <c r="I28" s="167" t="str">
        <f t="shared" si="0"/>
        <v>-</v>
      </c>
      <c r="J28" s="167" t="str">
        <f t="shared" si="1"/>
        <v>-</v>
      </c>
      <c r="K28" s="167" t="str">
        <f t="shared" si="2"/>
        <v>-</v>
      </c>
      <c r="Q28" s="5"/>
      <c r="R28" s="39"/>
      <c r="S28" s="28"/>
      <c r="T28" s="5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x14ac:dyDescent="0.2">
      <c r="A29" s="5" t="s">
        <v>82</v>
      </c>
      <c r="B29" s="19" t="s">
        <v>711</v>
      </c>
      <c r="C29" s="19" t="s">
        <v>711</v>
      </c>
      <c r="D29" s="31" t="s">
        <v>711</v>
      </c>
      <c r="E29" s="32" t="s">
        <v>711</v>
      </c>
      <c r="F29" s="32" t="s">
        <v>711</v>
      </c>
      <c r="G29" s="33" t="str">
        <f t="shared" si="3"/>
        <v>-</v>
      </c>
      <c r="H29" s="33"/>
      <c r="I29" s="167" t="str">
        <f t="shared" si="0"/>
        <v>-</v>
      </c>
      <c r="J29" s="167" t="str">
        <f t="shared" si="1"/>
        <v>-</v>
      </c>
      <c r="K29" s="167" t="str">
        <f t="shared" si="2"/>
        <v>-</v>
      </c>
      <c r="Q29" s="5"/>
      <c r="R29" s="39"/>
      <c r="S29" s="28"/>
      <c r="T29" s="5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x14ac:dyDescent="0.2">
      <c r="A30" s="5" t="s">
        <v>83</v>
      </c>
      <c r="B30" s="19" t="s">
        <v>711</v>
      </c>
      <c r="C30" s="19" t="s">
        <v>711</v>
      </c>
      <c r="D30" s="31" t="s">
        <v>711</v>
      </c>
      <c r="E30" s="32" t="s">
        <v>711</v>
      </c>
      <c r="F30" s="32" t="s">
        <v>711</v>
      </c>
      <c r="G30" s="33" t="str">
        <f t="shared" si="3"/>
        <v>-</v>
      </c>
      <c r="H30" s="33"/>
      <c r="I30" s="167" t="str">
        <f t="shared" si="0"/>
        <v>-</v>
      </c>
      <c r="J30" s="167" t="str">
        <f t="shared" si="1"/>
        <v>-</v>
      </c>
      <c r="K30" s="167" t="str">
        <f t="shared" si="2"/>
        <v>-</v>
      </c>
      <c r="Q30" s="5"/>
      <c r="R30" s="39"/>
      <c r="S30" s="28"/>
      <c r="T30" s="5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x14ac:dyDescent="0.2">
      <c r="A31" s="5" t="s">
        <v>84</v>
      </c>
      <c r="B31" s="19" t="s">
        <v>711</v>
      </c>
      <c r="C31" s="19" t="s">
        <v>711</v>
      </c>
      <c r="D31" s="31" t="s">
        <v>711</v>
      </c>
      <c r="E31" s="32" t="s">
        <v>711</v>
      </c>
      <c r="F31" s="32" t="s">
        <v>711</v>
      </c>
      <c r="G31" s="33" t="str">
        <f t="shared" si="3"/>
        <v>-</v>
      </c>
      <c r="H31" s="33"/>
      <c r="I31" s="167" t="str">
        <f t="shared" si="0"/>
        <v>-</v>
      </c>
      <c r="J31" s="167" t="str">
        <f t="shared" si="1"/>
        <v>-</v>
      </c>
      <c r="K31" s="167" t="str">
        <f t="shared" si="2"/>
        <v>-</v>
      </c>
      <c r="Q31" s="5"/>
      <c r="R31" s="39"/>
      <c r="S31" s="28"/>
      <c r="T31" s="5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x14ac:dyDescent="0.2">
      <c r="A32" s="5" t="s">
        <v>85</v>
      </c>
      <c r="B32" s="19" t="s">
        <v>711</v>
      </c>
      <c r="C32" s="19" t="s">
        <v>711</v>
      </c>
      <c r="D32" s="31" t="s">
        <v>711</v>
      </c>
      <c r="E32" s="32" t="s">
        <v>711</v>
      </c>
      <c r="F32" s="32" t="s">
        <v>711</v>
      </c>
      <c r="G32" s="33" t="str">
        <f t="shared" si="3"/>
        <v>-</v>
      </c>
      <c r="H32" s="33"/>
      <c r="I32" s="167" t="str">
        <f t="shared" si="0"/>
        <v>-</v>
      </c>
      <c r="J32" s="167" t="str">
        <f t="shared" si="1"/>
        <v>-</v>
      </c>
      <c r="K32" s="167" t="str">
        <f t="shared" si="2"/>
        <v>-</v>
      </c>
      <c r="Q32" s="5"/>
      <c r="R32" s="39"/>
      <c r="S32" s="28"/>
      <c r="T32" s="5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x14ac:dyDescent="0.2">
      <c r="A33" s="4"/>
      <c r="B33" s="4"/>
      <c r="C33" s="4"/>
      <c r="D33" s="34" t="s">
        <v>456</v>
      </c>
      <c r="E33" s="35" t="str">
        <f>IF(COUNTIF(E3:E32,"=&lt;"&amp;PEC_threshold)&lt;&gt;0,"&lt;"&amp;PEC_threshold,IF(MIN(E3:E32)=0,"-",MIN(E3:E32)))</f>
        <v>-</v>
      </c>
      <c r="F33" s="175" t="str">
        <f>IF(COUNTIF(F3:F32,"=&lt;"&amp;PEC_threshold)&lt;&gt;0,"&lt;"&amp;PEC_threshold,IF(MIN(F3:F32)=0,"-",MIN(F3:F32)))</f>
        <v>-</v>
      </c>
      <c r="G33" s="36" t="str">
        <f>IF(MIN(G$3:G$32)=0,"-",MIN(G$3:G$32))</f>
        <v>-</v>
      </c>
      <c r="H33" s="36"/>
      <c r="I33" s="167" t="str">
        <f t="shared" si="0"/>
        <v>-</v>
      </c>
      <c r="J33" s="167" t="str">
        <f t="shared" si="1"/>
        <v>-</v>
      </c>
      <c r="K33" s="167" t="str">
        <f t="shared" si="2"/>
        <v>-</v>
      </c>
      <c r="Q33" s="5"/>
      <c r="R33" s="39"/>
      <c r="S33" s="28"/>
      <c r="T33" s="5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x14ac:dyDescent="0.2">
      <c r="A34" s="4"/>
      <c r="B34" s="4"/>
      <c r="C34" s="4"/>
      <c r="D34" s="34" t="s">
        <v>457</v>
      </c>
      <c r="E34" s="35" t="str">
        <f>IF(COUNTIF(E3:E32,"=&lt;"&amp;PEC_threshold)=30,"&lt;"&amp;PEC_threshold,IF(MAX(E3:E32)=0,"-",MAX(E3:E32)))</f>
        <v>-</v>
      </c>
      <c r="F34" s="175" t="str">
        <f>IF(COUNTIF(F3:F32,"=&lt;"&amp;PEC_threshold)=30,"&lt;"&amp;PEC_threshold,IF(MAX(F3:F32)=0,"-",MAX(F3:F32)))</f>
        <v>-</v>
      </c>
      <c r="G34" s="36" t="str">
        <f>IF(MAX(G$3:G$32)=0,"-",MAX(G$3:G$32))</f>
        <v>-</v>
      </c>
      <c r="H34" s="36"/>
      <c r="I34" s="167" t="str">
        <f t="shared" si="0"/>
        <v>-</v>
      </c>
      <c r="J34" s="167" t="str">
        <f t="shared" si="1"/>
        <v>-</v>
      </c>
      <c r="K34" s="167" t="str">
        <f t="shared" si="2"/>
        <v>-</v>
      </c>
      <c r="Q34" s="5"/>
      <c r="R34" s="39"/>
      <c r="S34" s="28"/>
      <c r="T34" s="5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x14ac:dyDescent="0.2">
      <c r="A35" s="4"/>
      <c r="B35" s="4"/>
      <c r="C35" s="4"/>
      <c r="D35" s="4"/>
      <c r="E35" s="4"/>
      <c r="F35" s="37"/>
      <c r="G35" s="4"/>
      <c r="H35" s="4"/>
      <c r="I35" s="4"/>
      <c r="J35" s="4"/>
      <c r="Q35" s="5"/>
      <c r="R35" s="39"/>
      <c r="S35" s="28"/>
      <c r="T35" s="5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x14ac:dyDescent="0.2">
      <c r="A36" s="38" t="s">
        <v>458</v>
      </c>
      <c r="B36" s="4" t="s">
        <v>459</v>
      </c>
      <c r="C36" s="22" t="str">
        <f>CONCATENATE("TWAC",TWA_int)</f>
        <v>TWAC7</v>
      </c>
      <c r="D36" s="4"/>
      <c r="E36" s="4"/>
      <c r="F36" s="4"/>
      <c r="G36" s="4"/>
      <c r="H36" s="4"/>
      <c r="I36" s="4"/>
      <c r="J36" s="4"/>
      <c r="Q36" s="5"/>
      <c r="R36" s="39"/>
      <c r="S36" s="28"/>
      <c r="T36" s="5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x14ac:dyDescent="0.2">
      <c r="A37" s="15" t="s">
        <v>460</v>
      </c>
      <c r="B37" s="4" t="str">
        <f>IF(COUNTIF(B3:B32,"-") &lt;&gt; 0, "-", COUNTIF(B3:B32,"&gt;0"))</f>
        <v>-</v>
      </c>
      <c r="C37" s="22" t="str">
        <f>IF(COUNTIF(C3:C32,"-") &lt;&gt; 0, "-", COUNTIF(C3:C32,"&gt;0"))</f>
        <v>-</v>
      </c>
      <c r="D37" s="4"/>
      <c r="E37" s="46" t="str">
        <f ca="1">CONCATENATE($B$51,"_nexc_PEC")</f>
        <v>quo_yeo_nexc_PEC</v>
      </c>
      <c r="F37" s="46" t="str">
        <f ca="1">CONCATENATE($B$51,"_nexc_TWA")</f>
        <v>quo_yeo_nexc_TWA</v>
      </c>
      <c r="G37" s="4"/>
      <c r="H37" s="4"/>
      <c r="I37" s="39"/>
      <c r="J37" s="4"/>
      <c r="N37" s="8"/>
      <c r="Q37" s="5"/>
      <c r="R37" s="39"/>
      <c r="S37" s="28"/>
      <c r="T37" s="5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x14ac:dyDescent="0.2">
      <c r="A38" s="15" t="s">
        <v>461</v>
      </c>
      <c r="B38" s="33" t="str">
        <f>IF(B37="-","-",TEXT(ROUND(B37/no_of_years,1),"0.0"))</f>
        <v>-</v>
      </c>
      <c r="C38" s="174" t="str">
        <f>IF(C37="-","-",TEXT(ROUND(C37/no_of_years,1),"0.0"))</f>
        <v>-</v>
      </c>
      <c r="D38" s="4"/>
      <c r="E38" s="46" t="str">
        <f ca="1">CONCATENATE($B$51,"_fexc_PEC")</f>
        <v>quo_yeo_fexc_PEC</v>
      </c>
      <c r="F38" s="46" t="str">
        <f ca="1">CONCATENATE($B$51,"_fexc_TWA")</f>
        <v>quo_yeo_fexc_TWA</v>
      </c>
      <c r="G38" s="4"/>
      <c r="H38" s="4"/>
      <c r="I38" s="4"/>
      <c r="J38" s="4"/>
      <c r="L38" s="48"/>
      <c r="Q38" s="5"/>
      <c r="R38" s="39"/>
      <c r="S38" s="28"/>
      <c r="T38" s="5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x14ac:dyDescent="0.2">
      <c r="A39" s="17" t="s">
        <v>577</v>
      </c>
      <c r="B39" s="39" t="str">
        <f>TEXT(I33,digits_format)</f>
        <v>-</v>
      </c>
      <c r="C39" s="175" t="str">
        <f>TEXT(J33,digits_format)</f>
        <v>-</v>
      </c>
      <c r="D39" s="4" t="s">
        <v>48</v>
      </c>
      <c r="E39" s="46" t="str">
        <f ca="1">CONCATENATE($B$51,"_PECmin")</f>
        <v>quo_yeo_PECmin</v>
      </c>
      <c r="F39" s="46" t="str">
        <f ca="1">CONCATENATE($B$51,"_TWAmin")</f>
        <v>quo_yeo_TWAmin</v>
      </c>
      <c r="G39" s="4"/>
      <c r="H39" s="4"/>
      <c r="I39" s="4"/>
      <c r="J39" s="4"/>
      <c r="Q39" s="5"/>
      <c r="R39" s="39"/>
      <c r="S39" s="28"/>
      <c r="T39" s="5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x14ac:dyDescent="0.2">
      <c r="A40" s="15" t="s">
        <v>578</v>
      </c>
      <c r="B40" s="39" t="str">
        <f>TEXT(I34,digits_format)</f>
        <v>-</v>
      </c>
      <c r="C40" s="175" t="str">
        <f>TEXT(J34,digits_format)</f>
        <v>-</v>
      </c>
      <c r="D40" s="4" t="s">
        <v>48</v>
      </c>
      <c r="E40" s="46" t="str">
        <f ca="1">CONCATENATE($B$51,"_PECmax")</f>
        <v>quo_yeo_PECmax</v>
      </c>
      <c r="F40" s="46" t="str">
        <f ca="1">CONCATENATE($B$51,"_TWAmax")</f>
        <v>quo_yeo_TWAmax</v>
      </c>
      <c r="G40" s="4"/>
      <c r="H40" s="4"/>
      <c r="I40" s="4"/>
      <c r="J40" s="4"/>
      <c r="Q40" s="5"/>
      <c r="R40" s="39"/>
      <c r="S40" s="28"/>
      <c r="T40" s="5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x14ac:dyDescent="0.2">
      <c r="A41" s="15" t="s">
        <v>462</v>
      </c>
      <c r="B41" s="33" t="str">
        <f>IF(ISERROR(AVERAGE(G3:G32)),"-",TEXT(ROUND(AVERAGE(G3:G32),1),"0.0"))</f>
        <v>-</v>
      </c>
      <c r="C41" s="4" t="s">
        <v>463</v>
      </c>
      <c r="D41" s="4"/>
      <c r="E41" s="46" t="str">
        <f ca="1">CONCATENATE($B$51,"_drain")</f>
        <v>quo_yeo_drain</v>
      </c>
      <c r="F41" s="46"/>
      <c r="G41" s="4"/>
      <c r="H41" s="4"/>
      <c r="I41" s="20"/>
      <c r="J41" s="4"/>
      <c r="Q41" s="5"/>
      <c r="R41" s="39"/>
      <c r="S41" s="28"/>
      <c r="T41" s="5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x14ac:dyDescent="0.2">
      <c r="A42" s="4" t="s">
        <v>1166</v>
      </c>
      <c r="B42" s="39" t="str">
        <f>K33</f>
        <v>-</v>
      </c>
      <c r="C42" s="39" t="str">
        <f>K34</f>
        <v>-</v>
      </c>
      <c r="D42" s="4" t="s">
        <v>463</v>
      </c>
      <c r="E42" s="46" t="str">
        <f ca="1">CONCATENATE($B$51,"_drainmin")</f>
        <v>quo_yeo_drainmin</v>
      </c>
      <c r="F42" s="46" t="str">
        <f ca="1">CONCATENATE($B$51,"_drainmax")</f>
        <v>quo_yeo_drainmax</v>
      </c>
      <c r="G42" s="4"/>
      <c r="H42" s="4"/>
      <c r="I42" s="20"/>
      <c r="J42" s="20"/>
      <c r="Q42" s="5"/>
      <c r="R42" s="39"/>
      <c r="S42" s="28"/>
      <c r="T42" s="5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">
      <c r="S43" s="28"/>
      <c r="T43" s="5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">
      <c r="A44" s="38" t="s">
        <v>464</v>
      </c>
      <c r="B44" s="38" t="s">
        <v>465</v>
      </c>
      <c r="C44" s="38" t="s">
        <v>466</v>
      </c>
      <c r="D44" s="4"/>
      <c r="E44" s="4"/>
      <c r="F44" s="4"/>
      <c r="G44" s="4"/>
      <c r="H44" s="4"/>
      <c r="I44" s="20"/>
      <c r="J44" s="4"/>
      <c r="Q44" s="5"/>
      <c r="R44" s="39"/>
      <c r="S44" s="28"/>
      <c r="T44" s="5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">
      <c r="A45" s="17" t="s">
        <v>467</v>
      </c>
      <c r="B45" s="33" t="s">
        <v>711</v>
      </c>
      <c r="C45" s="33" t="str">
        <f>IF(B45="-","-",TEXT(ROUND(B45/no_of_years,1),"0.0"))</f>
        <v>-</v>
      </c>
      <c r="D45" s="4" t="s">
        <v>463</v>
      </c>
      <c r="E45" s="46" t="str">
        <f ca="1">CONCATENATE($B$51,"_tot_rain")</f>
        <v>quo_yeo_tot_rain</v>
      </c>
      <c r="F45" s="46" t="str">
        <f ca="1">CONCATENATE($B$51,"_ann_rain")</f>
        <v>quo_yeo_ann_rain</v>
      </c>
      <c r="G45" s="4"/>
      <c r="H45" s="4"/>
      <c r="I45" s="4"/>
      <c r="J45" s="4"/>
      <c r="Q45" s="5"/>
      <c r="R45" s="39"/>
      <c r="S45" s="28"/>
      <c r="T45" s="5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">
      <c r="A46" s="17" t="s">
        <v>468</v>
      </c>
      <c r="B46" s="33" t="s">
        <v>711</v>
      </c>
      <c r="C46" s="33" t="str">
        <f>IF(B46="-","-",TEXT(ROUND(B46/no_of_years,1),"0.0"))</f>
        <v>-</v>
      </c>
      <c r="D46" s="4" t="s">
        <v>463</v>
      </c>
      <c r="E46" s="46" t="str">
        <f ca="1">CONCATENATE($B$51,"_tot_iri")</f>
        <v>quo_yeo_tot_iri</v>
      </c>
      <c r="F46" s="46" t="str">
        <f ca="1">CONCATENATE($B$51,"_ann_iri")</f>
        <v>quo_yeo_ann_iri</v>
      </c>
      <c r="G46" s="4"/>
      <c r="H46" s="4"/>
      <c r="I46" s="4"/>
      <c r="J46" s="4"/>
      <c r="Q46" s="5"/>
      <c r="R46" s="39"/>
      <c r="S46" s="28"/>
      <c r="T46" s="5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">
      <c r="A47" s="17" t="s">
        <v>469</v>
      </c>
      <c r="B47" s="33" t="s">
        <v>711</v>
      </c>
      <c r="C47" s="33" t="str">
        <f>IF(B47="-","-",TEXT(ROUND(B47/no_of_years,1),"0.0"))</f>
        <v>-</v>
      </c>
      <c r="D47" s="4" t="s">
        <v>463</v>
      </c>
      <c r="E47" s="46" t="str">
        <f ca="1">CONCATENATE($B$51,"_tot_runoff")</f>
        <v>quo_yeo_tot_runoff</v>
      </c>
      <c r="F47" s="46" t="str">
        <f ca="1">CONCATENATE($B$51,"_ann_runoff")</f>
        <v>quo_yeo_ann_runoff</v>
      </c>
      <c r="G47" s="4"/>
      <c r="H47" s="4"/>
      <c r="I47" s="4"/>
      <c r="J47" s="4"/>
      <c r="Q47" s="5"/>
      <c r="R47" s="39"/>
      <c r="S47" s="28"/>
      <c r="T47" s="5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">
      <c r="A48" s="17" t="s">
        <v>470</v>
      </c>
      <c r="B48" s="33" t="s">
        <v>711</v>
      </c>
      <c r="C48" s="33" t="str">
        <f>IF(B48="-","-",TEXT(ROUND(B48/no_of_years,1),"0.0"))</f>
        <v>-</v>
      </c>
      <c r="D48" s="4" t="s">
        <v>463</v>
      </c>
      <c r="E48" s="46" t="str">
        <f ca="1">CONCATENATE($B$51,"_tot_perc")</f>
        <v>quo_yeo_tot_perc</v>
      </c>
      <c r="F48" s="46" t="str">
        <f ca="1">CONCATENATE($B$51,"_ann_perc")</f>
        <v>quo_yeo_ann_perc</v>
      </c>
      <c r="G48" s="4"/>
      <c r="H48" s="4"/>
      <c r="I48" s="4"/>
      <c r="J48" s="4"/>
      <c r="Q48" s="5"/>
      <c r="R48" s="39"/>
      <c r="S48" s="28"/>
      <c r="T48" s="5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">
      <c r="A49" s="17" t="s">
        <v>471</v>
      </c>
      <c r="B49" s="33" t="s">
        <v>711</v>
      </c>
      <c r="C49" s="33" t="str">
        <f>IF(B49="-","-",TEXT(ROUND(B49/no_of_years,1),"0.0"))</f>
        <v>-</v>
      </c>
      <c r="D49" s="4" t="s">
        <v>463</v>
      </c>
      <c r="E49" s="46" t="str">
        <f ca="1">CONCATENATE($B$51,"_tot_evap")</f>
        <v>quo_yeo_tot_evap</v>
      </c>
      <c r="F49" s="46" t="str">
        <f ca="1">CONCATENATE($B$51,"_ann_evap")</f>
        <v>quo_yeo_ann_evap</v>
      </c>
      <c r="G49" s="4"/>
      <c r="H49" s="4"/>
      <c r="I49" s="4"/>
      <c r="J49" s="4"/>
      <c r="Q49" s="5"/>
      <c r="R49" s="39"/>
      <c r="S49" s="28"/>
      <c r="T49" s="5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Q50" s="5"/>
      <c r="R50" s="39"/>
      <c r="S50" s="28"/>
      <c r="T50" s="5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">
      <c r="A51" s="22" t="s">
        <v>472</v>
      </c>
      <c r="B51" s="22" t="str">
        <f ca="1">sheetname($B$1)</f>
        <v>quo_yeo</v>
      </c>
      <c r="E51" s="4"/>
      <c r="F51" s="4"/>
      <c r="G51" s="4"/>
      <c r="H51" s="4"/>
      <c r="I51" s="4"/>
      <c r="J51" s="4"/>
      <c r="Q51" s="5"/>
      <c r="R51" s="39"/>
      <c r="S51" s="28"/>
      <c r="T51" s="5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">
      <c r="A52" s="22" t="s">
        <v>473</v>
      </c>
      <c r="B52" s="22">
        <f ca="1">MATCH(B51,setup!A5:A24)</f>
        <v>20</v>
      </c>
      <c r="C52" s="4"/>
      <c r="D52" s="4"/>
      <c r="G52" s="4"/>
      <c r="H52" s="4"/>
      <c r="I52" s="4"/>
      <c r="J52" s="4"/>
      <c r="Q52" s="5"/>
      <c r="R52" s="39"/>
      <c r="S52" s="28"/>
      <c r="T52" s="5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x14ac:dyDescent="0.2">
      <c r="A53" s="22" t="s">
        <v>474</v>
      </c>
      <c r="B53" s="22" t="str">
        <f ca="1">VLOOKUP(sheetname($A$1),scen_select, 4,TRUE)</f>
        <v>quo_yeo</v>
      </c>
      <c r="C53" s="4"/>
      <c r="D53" s="4"/>
      <c r="E53" s="21" t="str">
        <f ca="1">CONCATENATE($B$51,"_appx","_filename")</f>
        <v>quo_yeo_appx_filename</v>
      </c>
      <c r="F53" s="21" t="str">
        <f ca="1">SUBSTITUTE(CONCATENATE(project_path,"\",B51,".gif"),"\","\\")</f>
        <v>C:\\temp\\ukht\\par\\quo_yeo.gif</v>
      </c>
      <c r="G53" s="4"/>
      <c r="H53" s="4"/>
      <c r="I53" s="4"/>
      <c r="J53" s="4"/>
      <c r="Q53" s="5"/>
      <c r="R53" s="39"/>
      <c r="S53" s="28"/>
      <c r="T53" s="5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x14ac:dyDescent="0.2">
      <c r="A54" s="22" t="s">
        <v>12</v>
      </c>
      <c r="B54" s="22" t="str">
        <f ca="1">VLOOKUP(sheetname($A$1),scen_select, 6,TRUE)</f>
        <v>no</v>
      </c>
      <c r="C54" s="4"/>
      <c r="D54" s="4"/>
      <c r="E54" s="4"/>
      <c r="F54" s="4"/>
      <c r="G54" s="4"/>
      <c r="H54" s="4"/>
      <c r="I54" s="4"/>
      <c r="J54" s="4"/>
      <c r="Q54" s="5"/>
      <c r="R54" s="39"/>
      <c r="S54" s="28"/>
      <c r="T54" s="5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x14ac:dyDescent="0.2">
      <c r="A55" s="22" t="s">
        <v>475</v>
      </c>
      <c r="B55" s="22" t="str">
        <f ca="1">VLOOKUP(sheetname($A$1),scen_select, 7,TRUE)</f>
        <v>PEC</v>
      </c>
      <c r="Q55" s="5"/>
      <c r="R55" s="39"/>
      <c r="S55" s="28"/>
      <c r="T55" s="5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x14ac:dyDescent="0.2">
      <c r="Q56" s="5"/>
      <c r="R56" s="39"/>
      <c r="S56" s="28"/>
      <c r="T56" s="5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x14ac:dyDescent="0.2">
      <c r="A57" s="45" t="s">
        <v>563</v>
      </c>
      <c r="B57" s="21"/>
      <c r="C57" s="21"/>
      <c r="D57" s="21"/>
      <c r="E57" s="21"/>
      <c r="F57" s="21"/>
      <c r="G57" s="21"/>
      <c r="H57" s="21"/>
      <c r="I57" s="21"/>
      <c r="J57" s="21"/>
      <c r="Q57" s="5"/>
      <c r="R57" s="39"/>
      <c r="S57" s="28"/>
      <c r="T57" s="5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x14ac:dyDescent="0.2">
      <c r="A58" s="21" t="str">
        <f ca="1">CONCATENATE($B$51,"_appx","_year",$R58)</f>
        <v>quo_yeo_appx_year1</v>
      </c>
      <c r="B58" s="21" t="str">
        <f ca="1">CONCATENATE($B$51,"_appx","_Pexc",$R58)</f>
        <v>quo_yeo_appx_Pexc1</v>
      </c>
      <c r="C58" s="21" t="str">
        <f ca="1">CONCATENATE($B$51,"_appx","_Texc",$R58)</f>
        <v>quo_yeo_appx_Texc1</v>
      </c>
      <c r="D58" s="21"/>
      <c r="H58" s="21"/>
      <c r="I58" s="21" t="str">
        <f ca="1">CONCATENATE($B$51,"_appx","_Pmax",$R58)</f>
        <v>quo_yeo_appx_Pmax1</v>
      </c>
      <c r="J58" s="21" t="str">
        <f ca="1">CONCATENATE($B$51,"_appx","_Tmax",$R58)</f>
        <v>quo_yeo_appx_Tmax1</v>
      </c>
      <c r="K58" s="21" t="str">
        <f ca="1">CONCATENATE($B$51,"_appx","_drain",$R58)</f>
        <v>quo_yeo_appx_drain1</v>
      </c>
      <c r="Q58" s="5"/>
      <c r="R58" s="190">
        <v>1</v>
      </c>
      <c r="S58" s="28"/>
      <c r="T58" s="5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x14ac:dyDescent="0.2">
      <c r="A59" s="21" t="str">
        <f ca="1">CONCATENATE($B$51,"_appx","_year",$R59)</f>
        <v>quo_yeo_appx_year2</v>
      </c>
      <c r="B59" s="21" t="str">
        <f ca="1">CONCATENATE($B$51,"_appx","_Pexc",$R59)</f>
        <v>quo_yeo_appx_Pexc2</v>
      </c>
      <c r="C59" s="21" t="str">
        <f ca="1">CONCATENATE($B$51,"_appx","_Texc",$R59)</f>
        <v>quo_yeo_appx_Texc2</v>
      </c>
      <c r="I59" s="21" t="str">
        <f ca="1">CONCATENATE($B$51,"_appx","_Pmax",$R59)</f>
        <v>quo_yeo_appx_Pmax2</v>
      </c>
      <c r="J59" s="21" t="str">
        <f ca="1">CONCATENATE($B$51,"_appx","_Tmax",$R59)</f>
        <v>quo_yeo_appx_Tmax2</v>
      </c>
      <c r="K59" s="21" t="str">
        <f ca="1">CONCATENATE($B$51,"_appx","_drain",$R59)</f>
        <v>quo_yeo_appx_drain2</v>
      </c>
      <c r="R59" s="22">
        <v>2</v>
      </c>
      <c r="S59" s="28"/>
      <c r="T59" s="5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x14ac:dyDescent="0.2">
      <c r="A60" s="21" t="str">
        <f ca="1">CONCATENATE($B$51,"_appx","_year",$R60)</f>
        <v>quo_yeo_appx_year3</v>
      </c>
      <c r="B60" s="21" t="str">
        <f ca="1">CONCATENATE($B$51,"_appx","_Pexc",$R60)</f>
        <v>quo_yeo_appx_Pexc3</v>
      </c>
      <c r="C60" s="21" t="str">
        <f ca="1">CONCATENATE($B$51,"_appx","_Texc",$R60)</f>
        <v>quo_yeo_appx_Texc3</v>
      </c>
      <c r="I60" s="21" t="str">
        <f ca="1">CONCATENATE($B$51,"_appx","_Pmax",$R60)</f>
        <v>quo_yeo_appx_Pmax3</v>
      </c>
      <c r="J60" s="21" t="str">
        <f ca="1">CONCATENATE($B$51,"_appx","_Tmax",$R60)</f>
        <v>quo_yeo_appx_Tmax3</v>
      </c>
      <c r="K60" s="21" t="str">
        <f ca="1">CONCATENATE($B$51,"_appx","_drain",$R60)</f>
        <v>quo_yeo_appx_drain3</v>
      </c>
      <c r="R60" s="22">
        <v>3</v>
      </c>
      <c r="S60" s="28"/>
      <c r="T60" s="5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x14ac:dyDescent="0.2">
      <c r="A61" s="21" t="str">
        <f>CONCATENATE(A3,NextRow,A4,NextRow,A5,NextRow,A6,NextRow,A7,NextRow,A8,NextRow,A9,NextRow,A10,NextRow,A11,NextRow,A12,Delimiter)</f>
        <v>01
02
03
04
05
06
07
08
09
10@</v>
      </c>
      <c r="B61" s="21" t="str">
        <f>CONCATENATE(B3,NextRow,B4,NextRow,B5,NextRow,B6,NextRow,B7,NextRow,B8,NextRow,B9,NextRow,B10,NextRow,B11,NextRow,B12,Delimiter)</f>
        <v>-
-
-
-
-
-
-
-
-
-@</v>
      </c>
      <c r="C61" s="21" t="str">
        <f>CONCATENATE(C3,NextRow,C4,NextRow,C5,NextRow,C6,NextRow,C7,NextRow,C8,NextRow,C9,NextRow,C10,NextRow,C11,NextRow,C12,Delimiter)</f>
        <v>-
-
-
-
-
-
-
-
-
-@</v>
      </c>
      <c r="D61" s="21"/>
      <c r="G61" s="21"/>
      <c r="H61" s="21"/>
      <c r="I61" s="21" t="str">
        <f>CONCATENATE(I3,NextRow,I4,NextRow,I5,NextRow,I6,NextRow,I7,NextRow,I8,NextRow,I9,NextRow,I10,NextRow,I11,NextRow,I12,Delimiter)</f>
        <v>-
-
-
-
-
-
-
-
-
-@</v>
      </c>
      <c r="J61" s="21" t="str">
        <f>CONCATENATE(J3,NextRow,J4,NextRow,J5,NextRow,J6,NextRow,J7,NextRow,J8,NextRow,J9,NextRow,J10,NextRow,J11,NextRow,J12,Delimiter)</f>
        <v>-
-
-
-
-
-
-
-
-
-@</v>
      </c>
      <c r="K61" s="21" t="str">
        <f>CONCATENATE(K3,NextRow,K4,NextRow,K5,NextRow,K6,NextRow,K7,NextRow,K8,NextRow,K9,NextRow,K10,NextRow,K11,NextRow,K12,Delimiter)</f>
        <v>-
-
-
-
-
-
-
-
-
-@</v>
      </c>
      <c r="Q61" s="5"/>
      <c r="R61" s="39"/>
      <c r="S61" s="28"/>
      <c r="T61" s="5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x14ac:dyDescent="0.2">
      <c r="A62" s="21" t="str">
        <f>CONCATENATE(A13,NextRow,A14,NextRow,A15,NextRow,A16,NextRow,A17,NextRow,A18, NextRow,A19,NextRow,A20,NextRow,A21,NextRow,A22,Delimiter)</f>
        <v>11
12
13
14
15
16
17
18
19
20@</v>
      </c>
      <c r="B62" s="21" t="str">
        <f>CONCATENATE(B13,NextRow,B14,NextRow,B15,NextRow,B16,NextRow,B17,NextRow,B18, NextRow,B19,NextRow,B20,NextRow,B21,NextRow,B22,Delimiter)</f>
        <v>-
-
-
-
-
-
-
-
-
-@</v>
      </c>
      <c r="C62" s="21" t="str">
        <f>CONCATENATE(C13,NextRow,C14,NextRow,C15,NextRow,C16,NextRow,C17,NextRow,C18, NextRow,C19,NextRow,C20,NextRow,C21,NextRow,C22,Delimiter)</f>
        <v>-
-
-
-
-
-
-
-
-
-@</v>
      </c>
      <c r="D62" s="21"/>
      <c r="G62" s="21"/>
      <c r="H62" s="21"/>
      <c r="I62" s="21" t="str">
        <f>CONCATENATE(I13,NextRow,I14,NextRow,I15,NextRow,I16,NextRow,I17,NextRow,I18, NextRow,I19,NextRow,I20,NextRow,I21,NextRow,I22,Delimiter)</f>
        <v>-
-
-
-
-
-
-
-
-
-@</v>
      </c>
      <c r="J62" s="21" t="str">
        <f>CONCATENATE(J13,NextRow,J14,NextRow,J15,NextRow,J16,NextRow,J17,NextRow,J18, NextRow,J19,NextRow,J20,NextRow,J21,NextRow,J22,Delimiter)</f>
        <v>-
-
-
-
-
-
-
-
-
-@</v>
      </c>
      <c r="K62" s="21" t="str">
        <f>CONCATENATE(K13,NextRow,K14,NextRow,K15,NextRow,K16,NextRow,K17,NextRow,K18, NextRow,K19,NextRow,K20,NextRow,K21,NextRow,K22,Delimiter)</f>
        <v>-
-
-
-
-
-
-
-
-
-@</v>
      </c>
      <c r="Q62" s="5"/>
      <c r="R62" s="39"/>
      <c r="S62" s="28"/>
      <c r="T62" s="5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x14ac:dyDescent="0.2">
      <c r="A63" s="21" t="str">
        <f>CONCATENATE(A23,NextRow,A24,NextRow,A25,NextRow,A26,NextRow,A27,NextRow,A28,NextRow,A29,NextRow,A30,NextRow,A31,NextRow,A32,Delimiter)</f>
        <v>21
22
23
24
25
26
27
28
29
30@</v>
      </c>
      <c r="B63" s="21" t="str">
        <f>CONCATENATE(B23,NextRow,B24,NextRow,B25,NextRow,B26,NextRow,B27,NextRow,B28,NextRow,B29,NextRow,B30,NextRow,B31,NextRow,B32,Delimiter)</f>
        <v>-
-
-
-
-
-
-
-
-
-@</v>
      </c>
      <c r="C63" s="21" t="str">
        <f>CONCATENATE(C23,NextRow,C24,NextRow,C25,NextRow,C26,NextRow,C27,NextRow,C28,NextRow,C29,NextRow,C30,NextRow,C31,NextRow,C32,Delimiter)</f>
        <v>-
-
-
-
-
-
-
-
-
-@</v>
      </c>
      <c r="D63" s="21"/>
      <c r="G63" s="21"/>
      <c r="H63" s="21"/>
      <c r="I63" s="21" t="str">
        <f>CONCATENATE(I23,NextRow,I24,NextRow,I25,NextRow,I26,NextRow,I27,NextRow,I28,NextRow,I29,NextRow,I30,NextRow,I31,NextRow,I32,Delimiter)</f>
        <v>-
-
-
-
-
-
-
-
-
-@</v>
      </c>
      <c r="J63" s="21" t="str">
        <f>CONCATENATE(J23,NextRow,J24,NextRow,J25,NextRow,J26,NextRow,J27,NextRow,J28,NextRow,J29,NextRow,J30,NextRow,J31,NextRow,J32,Delimiter)</f>
        <v>-
-
-
-
-
-
-
-
-
-@</v>
      </c>
      <c r="K63" s="21" t="str">
        <f>CONCATENATE(K23,NextRow,K24,NextRow,K25,NextRow,K26,NextRow,K27,NextRow,K28,NextRow,K29,NextRow,K30,NextRow,K31,NextRow,K32,Delimiter)</f>
        <v>-
-
-
-
-
-
-
-
-
-@</v>
      </c>
      <c r="Q63" s="5"/>
      <c r="R63" s="39"/>
      <c r="S63" s="28"/>
      <c r="T63" s="5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x14ac:dyDescent="0.2">
      <c r="A64" s="21" t="str">
        <f ca="1">CONCATENATE(A58,Delimiter,A59,Delimiter,A60,Delimiter)</f>
        <v>quo_yeo_appx_year1@quo_yeo_appx_year2@quo_yeo_appx_year3@</v>
      </c>
      <c r="B64" s="21" t="str">
        <f ca="1">CONCATENATE(B58,Delimiter,B59,Delimiter,B60,Delimiter)</f>
        <v>quo_yeo_appx_Pexc1@quo_yeo_appx_Pexc2@quo_yeo_appx_Pexc3@</v>
      </c>
      <c r="C64" s="21" t="str">
        <f ca="1">CONCATENATE(C58,Delimiter,C59,Delimiter,C60,Delimiter)</f>
        <v>quo_yeo_appx_Texc1@quo_yeo_appx_Texc2@quo_yeo_appx_Texc3@</v>
      </c>
      <c r="I64" s="21" t="str">
        <f ca="1">CONCATENATE(I58,Delimiter,I59,Delimiter,I60,Delimiter)</f>
        <v>quo_yeo_appx_Pmax1@quo_yeo_appx_Pmax2@quo_yeo_appx_Pmax3@</v>
      </c>
      <c r="J64" s="21" t="str">
        <f ca="1">CONCATENATE(J58,Delimiter,J59,Delimiter,J60,Delimiter)</f>
        <v>quo_yeo_appx_Tmax1@quo_yeo_appx_Tmax2@quo_yeo_appx_Tmax3@</v>
      </c>
      <c r="K64" s="21" t="str">
        <f ca="1">CONCATENATE(K58,Delimiter,K59,Delimiter,K60,Delimiter)</f>
        <v>quo_yeo_appx_drain1@quo_yeo_appx_drain2@quo_yeo_appx_drain3@</v>
      </c>
      <c r="S64" s="28"/>
      <c r="T64" s="5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x14ac:dyDescent="0.2">
      <c r="A65" s="21" t="str">
        <f>CONCATENATE(A61,A62,A63)</f>
        <v>01
02
03
04
05
06
07
08
09
10@11
12
13
14
15
16
17
18
19
20@21
22
23
24
25
26
27
28
29
30@</v>
      </c>
      <c r="B65" s="21" t="str">
        <f>CONCATENATE(B61,B62,B63)</f>
        <v>-
-
-
-
-
-
-
-
-
-@-
-
-
-
-
-
-
-
-
-@-
-
-
-
-
-
-
-
-
-@</v>
      </c>
      <c r="C65" s="21" t="str">
        <f>CONCATENATE(C61,C62,C63)</f>
        <v>-
-
-
-
-
-
-
-
-
-@-
-
-
-
-
-
-
-
-
-@-
-
-
-
-
-
-
-
-
-@</v>
      </c>
      <c r="D65" s="21"/>
      <c r="G65" s="21"/>
      <c r="H65" s="21"/>
      <c r="I65" s="21" t="str">
        <f>CONCATENATE(I61,I62,I63)</f>
        <v>-
-
-
-
-
-
-
-
-
-@-
-
-
-
-
-
-
-
-
-@-
-
-
-
-
-
-
-
-
-@</v>
      </c>
      <c r="J65" s="21" t="str">
        <f>CONCATENATE(J61,J62,J63)</f>
        <v>-
-
-
-
-
-
-
-
-
-@-
-
-
-
-
-
-
-
-
-@-
-
-
-
-
-
-
-
-
-@</v>
      </c>
      <c r="K65" s="21" t="str">
        <f>CONCATENATE(K61,K62,K63)</f>
        <v>-
-
-
-
-
-
-
-
-
-@-
-
-
-
-
-
-
-
-
-@-
-
-
-
-
-
-
-
-
-@</v>
      </c>
      <c r="Q65" s="5"/>
      <c r="R65" s="39"/>
      <c r="S65" s="28"/>
      <c r="T65" s="5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x14ac:dyDescent="0.2">
      <c r="Q66" s="5"/>
      <c r="R66" s="39"/>
      <c r="S66" s="28"/>
      <c r="T66" s="5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x14ac:dyDescent="0.2">
      <c r="A67" s="49" t="str">
        <f ca="1">CONCATENATE(A64,B64,C64,I64,J64,K64)</f>
        <v>quo_yeo_appx_year1@quo_yeo_appx_year2@quo_yeo_appx_year3@quo_yeo_appx_Pexc1@quo_yeo_appx_Pexc2@quo_yeo_appx_Pexc3@quo_yeo_appx_Texc1@quo_yeo_appx_Texc2@quo_yeo_appx_Texc3@quo_yeo_appx_Pmax1@quo_yeo_appx_Pmax2@quo_yeo_appx_Pmax3@quo_yeo_appx_Tmax1@quo_yeo_appx_Tmax2@quo_yeo_appx_Tmax3@quo_yeo_appx_drain1@quo_yeo_appx_drain2@quo_yeo_appx_drain3@</v>
      </c>
      <c r="Q67" s="5"/>
      <c r="R67" s="39"/>
      <c r="S67" s="28"/>
      <c r="T67" s="5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x14ac:dyDescent="0.2">
      <c r="A68" s="49" t="str">
        <f>CONCATENATE(A65,B65,C65,I65,J65,K65)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</v>
      </c>
      <c r="Q68" s="5"/>
      <c r="R68" s="39"/>
      <c r="S68" s="28"/>
      <c r="T68" s="5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x14ac:dyDescent="0.2">
      <c r="A69" s="21"/>
      <c r="Q69" s="5"/>
      <c r="R69" s="39"/>
      <c r="S69" s="28"/>
      <c r="T69" s="5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x14ac:dyDescent="0.2">
      <c r="A70" s="49" t="str">
        <f ca="1">CONCATENATE(E53,Delimiter,E37,Delimiter,E38,Delimiter,F37,Delimiter,F38,Delimiter,E39,Delimiter,F39,Delimiter,E40,Delimiter,F40,Delimiter,E41,Delimiter,E42,Delimiter,F42,Delimiter)</f>
        <v>quo_yeo_appx_filename@quo_yeo_nexc_PEC@quo_yeo_fexc_PEC@quo_yeo_nexc_TWA@quo_yeo_fexc_TWA@quo_yeo_PECmin@quo_yeo_TWAmin@quo_yeo_PECmax@quo_yeo_TWAmax@quo_yeo_drain@quo_yeo_drainmin@quo_yeo_drainmax@</v>
      </c>
      <c r="B70" s="47"/>
      <c r="Q70" s="5"/>
      <c r="R70" s="39"/>
      <c r="S70" s="28"/>
      <c r="T70" s="5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x14ac:dyDescent="0.2">
      <c r="A71" s="21" t="str">
        <f ca="1">CONCATENATE(F53,Delimiter,B37,Delimiter,B38,Delimiter,C37,Delimiter,C38,Delimiter,B39,Delimiter,C39,Delimiter,B40,Delimiter,C40,Delimiter,B41,Delimiter,B42,Delimiter,C42,Delimiter)</f>
        <v>C:\\temp\\ukht\\par\\quo_yeo.gif@-@-@-@-@-@-@-@-@-@-@-@</v>
      </c>
      <c r="Q71" s="5"/>
      <c r="R71" s="39"/>
      <c r="S71" s="28"/>
      <c r="T71" s="5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x14ac:dyDescent="0.2">
      <c r="A72" s="21"/>
      <c r="Q72" s="5"/>
      <c r="R72" s="39"/>
      <c r="S72" s="28"/>
      <c r="T72" s="5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x14ac:dyDescent="0.2">
      <c r="A73" s="49" t="str">
        <f ca="1">CONCATENATE(E45,Delimiter,E46,Delimiter,E47,Delimiter,E48,Delimiter,E49,Delimiter,F45,Delimiter,F46,Delimiter,F47,Delimiter,F48,Delimiter,F49,Delimiter)</f>
        <v>quo_yeo_tot_rain@quo_yeo_tot_iri@quo_yeo_tot_runoff@quo_yeo_tot_perc@quo_yeo_tot_evap@quo_yeo_ann_rain@quo_yeo_ann_iri@quo_yeo_ann_runoff@quo_yeo_ann_perc@quo_yeo_ann_evap@</v>
      </c>
      <c r="Q73" s="5"/>
      <c r="R73" s="39"/>
      <c r="S73" s="28"/>
      <c r="T73" s="5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x14ac:dyDescent="0.2">
      <c r="A74" s="21" t="str">
        <f>CONCATENATE(B45,Delimiter,B46,Delimiter,B47,Delimiter,B48,Delimiter,B49,Delimiter,C45,Delimiter,C46,Delimiter,C47,Delimiter,C48,Delimiter,C49,Delimiter)</f>
        <v>-@-@-@-@-@-@-@-@-@-@</v>
      </c>
      <c r="Q74" s="5"/>
      <c r="R74" s="39"/>
      <c r="S74" s="28"/>
      <c r="T74" s="5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x14ac:dyDescent="0.2">
      <c r="Q75" s="5"/>
      <c r="R75" s="39"/>
      <c r="S75" s="28"/>
      <c r="T75" s="5"/>
      <c r="U75" s="39"/>
      <c r="V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x14ac:dyDescent="0.2">
      <c r="A76" s="45" t="s">
        <v>570</v>
      </c>
      <c r="Q76" s="5"/>
      <c r="R76" s="39"/>
      <c r="S76" s="28"/>
      <c r="T76" s="5"/>
      <c r="U76" s="39"/>
      <c r="V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x14ac:dyDescent="0.2">
      <c r="A77" s="21" t="str">
        <f ca="1">CONCATENATE(A67,A70,A73)</f>
        <v>quo_yeo_appx_year1@quo_yeo_appx_year2@quo_yeo_appx_year3@quo_yeo_appx_Pexc1@quo_yeo_appx_Pexc2@quo_yeo_appx_Pexc3@quo_yeo_appx_Texc1@quo_yeo_appx_Texc2@quo_yeo_appx_Texc3@quo_yeo_appx_Pmax1@quo_yeo_appx_Pmax2@quo_yeo_appx_Pmax3@quo_yeo_appx_Tmax1@quo_yeo_appx_Tmax2@quo_yeo_appx_Tmax3@quo_yeo_appx_drain1@quo_yeo_appx_drain2@quo_yeo_appx_drain3@quo_yeo_appx_filename@quo_yeo_nexc_PEC@quo_yeo_fexc_PEC@quo_yeo_nexc_TWA@quo_yeo_fexc_TWA@quo_yeo_PECmin@quo_yeo_TWAmin@quo_yeo_PECmax@quo_yeo_TWAmax@quo_yeo_drain@quo_yeo_drainmin@quo_yeo_drainmax@quo_yeo_tot_rain@quo_yeo_tot_iri@quo_yeo_tot_runoff@quo_yeo_tot_perc@quo_yeo_tot_evap@quo_yeo_ann_rain@quo_yeo_ann_iri@quo_yeo_ann_runoff@quo_yeo_ann_perc@quo_yeo_ann_evap@</v>
      </c>
      <c r="Q77" s="5"/>
      <c r="R77" s="39"/>
      <c r="S77" s="28"/>
      <c r="T77" s="5"/>
      <c r="U77" s="39"/>
      <c r="V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x14ac:dyDescent="0.2">
      <c r="A78" s="21" t="str">
        <f ca="1">CONCATENATE(A68,A71,A74)</f>
        <v>01
02
03
04
05
06
07
08
09
10@11
12
13
14
15
16
17
18
19
20@21
22
23
24
25
26
27
28
29
30@-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-@-
-
-
-
-
-
-
-
-
-@C:\\temp\\ukht\\par\\quo_yeo.gif@-@-@-@-@-@-@-@-@-@-@-@-@-@-@-@-@-@-@-@-@-@</v>
      </c>
      <c r="Q78" s="5"/>
      <c r="R78" s="39"/>
      <c r="S78" s="28"/>
      <c r="T78" s="5"/>
      <c r="U78" s="39"/>
      <c r="V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</sheetData>
  <phoneticPr fontId="11" type="noConversion"/>
  <conditionalFormatting sqref="Z2:AS2">
    <cfRule type="expression" dxfId="3" priority="1" stopIfTrue="1">
      <formula>Z$1&gt;no_mixture_partners</formula>
    </cfRule>
  </conditionalFormatting>
  <conditionalFormatting sqref="D1">
    <cfRule type="cellIs" dxfId="2" priority="2" stopIfTrue="1" operator="equal">
      <formula>"OK"</formula>
    </cfRule>
    <cfRule type="cellIs" dxfId="1" priority="3" stopIfTrue="1" operator="equal">
      <formula>"failed"</formula>
    </cfRule>
    <cfRule type="cellIs" dxfId="0" priority="4" stopIfTrue="1" operator="equal">
      <formula>"empty"</formula>
    </cfRule>
  </conditionalFormatting>
  <dataValidations disablePrompts="1" count="1">
    <dataValidation type="list" allowBlank="1" showInputMessage="1" showErrorMessage="1" sqref="P7">
      <formula1>$Q$7:$Q$8</formula1>
    </dataValidation>
  </dataValidations>
  <pageMargins left="0.75" right="0.75" top="1" bottom="1" header="0.5" footer="0.5"/>
  <pageSetup paperSize="9" orientation="portrait" r:id="rId1"/>
  <headerFooter alignWithMargins="0">
    <oddFooter>&amp;R&amp;1#&amp;"Calibri"&amp;22&amp;KFF8939RESTRICTED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1890" r:id="rId4" name="Button 2">
              <controlPr defaultSize="0" print="0" autoFill="0" autoPict="0" macro="[0]!process_scen_clearall_local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1" r:id="rId5" name="Button 3">
              <controlPr defaultSize="0" print="0" autoFill="0" autoPict="0" macro="[0]!import_scen_MACRO_local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2" r:id="rId6" name="Button 4">
              <controlPr defaultSize="0" print="0" autoFill="0" autoPict="0" macro="[0]!process_graph_local_display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3" r:id="rId7" name="Button 5">
              <controlPr defaultSize="0" print="0" autoFill="0" autoPict="0" macro="[0]!process_scen_clearres_local">
                <anchor moveWithCells="1" siz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4" r:id="rId8" name="Button 6">
              <controlPr defaultSize="0" print="0" autoFill="0" autoPict="0" macro="[0]!process_scen_cleardata_local">
                <anchor moveWithCells="1" sizeWithCells="1">
                  <from>
                    <xdr:col>13</xdr:col>
                    <xdr:colOff>190500</xdr:colOff>
                    <xdr:row>18</xdr:row>
                    <xdr:rowOff>0</xdr:rowOff>
                  </from>
                  <to>
                    <xdr:col>16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5" r:id="rId9" name="Button 7">
              <controlPr defaultSize="0" print="0" autoFill="0" autoPict="0" macro="[0]!import_scen_MACRO_local_keep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EE8218E36946E478FED062B360CCAC1" ma:contentTypeVersion="10" ma:contentTypeDescription="Create a new document." ma:contentTypeScope="" ma:versionID="8b88f89ede405caa79ecf69c4aede9ec">
  <xsd:schema xmlns:xsd="http://www.w3.org/2001/XMLSchema" xmlns:xs="http://www.w3.org/2001/XMLSchema" xmlns:p="http://schemas.microsoft.com/office/2006/metadata/properties" xmlns:ns1="http://schemas.microsoft.com/sharepoint/v3" xmlns:ns2="e941b624-166c-4987-9ed6-d539972f16a8" xmlns:ns3="9ad423bf-efe1-4dc0-875d-8805c61eea4b" targetNamespace="http://schemas.microsoft.com/office/2006/metadata/properties" ma:root="true" ma:fieldsID="9643c550a662831d6b7e14dbe4a74f6f" ns1:_="" ns2:_="" ns3:_="">
    <xsd:import namespace="http://schemas.microsoft.com/sharepoint/v3"/>
    <xsd:import namespace="e941b624-166c-4987-9ed6-d539972f16a8"/>
    <xsd:import namespace="9ad423bf-efe1-4dc0-875d-8805c61eea4b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2:gbbd9102adcd43839cd73b51972a464c" minOccurs="0"/>
                <xsd:element ref="ns1:_dlc_Exempt" minOccurs="0"/>
                <xsd:element ref="ns1:_dlc_ExpireDateSaved" minOccurs="0"/>
                <xsd:element ref="ns1:_dlc_ExpireDate" minOccurs="0"/>
                <xsd:element ref="ns3:PROUTT"/>
                <xsd:element ref="ns3:Type_x0020_of_x0020_Information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2" nillable="true" ma:displayName="Exempt from Policy" ma:hidden="true" ma:internalName="_dlc_Exempt" ma:readOnly="true">
      <xsd:simpleType>
        <xsd:restriction base="dms:Unknown"/>
      </xsd:simpleType>
    </xsd:element>
    <xsd:element name="_dlc_ExpireDateSaved" ma:index="13" nillable="true" ma:displayName="Original Expiration Date" ma:hidden="true" ma:internalName="_dlc_ExpireDateSaved" ma:readOnly="true">
      <xsd:simpleType>
        <xsd:restriction base="dms:DateTime"/>
      </xsd:simpleType>
    </xsd:element>
    <xsd:element name="_dlc_ExpireDate" ma:index="14" nillable="true" ma:displayName="Expiration Date" ma:hidden="true" ma:internalName="_dlc_ExpireDat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41b624-166c-4987-9ed6-d539972f16a8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fd660394-b0cc-41c0-afd7-25d5a2f3a1b6}" ma:internalName="TaxCatchAll" ma:showField="CatchAllData" ma:web="8d949b51-490f-4cf9-9948-63899a4154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fd660394-b0cc-41c0-afd7-25d5a2f3a1b6}" ma:internalName="TaxCatchAllLabel" ma:readOnly="true" ma:showField="CatchAllDataLabel" ma:web="8d949b51-490f-4cf9-9948-63899a4154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gbbd9102adcd43839cd73b51972a464c" ma:index="10" nillable="true" ma:taxonomy="true" ma:internalName="gbbd9102adcd43839cd73b51972a464c" ma:taxonomyFieldName="DataClassBayerRetention" ma:displayName="Data Class" ma:default="1;#Short-Term|6d967203-8346-4b9c-90f8-b3828a3fa508" ma:fieldId="{0bbd9102-adcd-4383-9cd7-3b51972a464c}" ma:sspId="7c593367-9bb5-4764-945e-f6a26d2260c4" ma:termSetId="a305235b-fecf-45b3-8300-71c0f432cbcf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423bf-efe1-4dc0-875d-8805c61eea4b" elementFormDefault="qualified">
    <xsd:import namespace="http://schemas.microsoft.com/office/2006/documentManagement/types"/>
    <xsd:import namespace="http://schemas.microsoft.com/office/infopath/2007/PartnerControls"/>
    <xsd:element name="PROUTT" ma:index="15" ma:displayName="PROUTT" ma:format="Dropdown" ma:internalName="PROUTT">
      <xsd:simpleType>
        <xsd:restriction base="dms:Choice">
          <xsd:enumeration value="generic"/>
          <xsd:enumeration value="Pv1"/>
          <xsd:enumeration value="Pv2"/>
          <xsd:enumeration value="Pv3"/>
        </xsd:restriction>
      </xsd:simpleType>
    </xsd:element>
    <xsd:element name="Type_x0020_of_x0020_Information" ma:index="16" ma:displayName="Type of Information" ma:format="Dropdown" ma:internalName="Type_x0020_of_x0020_Information">
      <xsd:simpleType>
        <xsd:restriction base="dms:Choice">
          <xsd:enumeration value="Beta/Draft"/>
          <xsd:enumeration value="HowTo/Documentation"/>
          <xsd:enumeration value="Templates (no automation)"/>
          <xsd:enumeration value="GW Soil"/>
          <xsd:enumeration value="SW FOCUS Step 1-4"/>
          <xsd:enumeration value="SW Tier 1"/>
          <xsd:enumeration value="SW Tier 2 UK"/>
          <xsd:enumeration value="Miscellaneous"/>
          <xsd:enumeration value="Outdated"/>
          <xsd:enumeration value="Presentations"/>
          <xsd:enumeration value="Working Documents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p:Policy xmlns:p="office.server.policy" id="" local="true">
  <p:Name>Document</p:Name>
  <p:Description/>
  <p:Statement/>
  <p:PolicyItems>
    <p:PolicyItem featureId="Microsoft.Office.RecordsManagement.PolicyFeatures.Expiration" staticId="0x0101|-2126682137" UniqueId="ab3b55e9-aae5-4563-b264-599d7d4a4f77">
      <p:Name>Retention</p:Name>
      <p:Description>Automatic scheduling of content for processing, and performing a retention action on content that has reached its due date.</p:Description>
      <p:CustomData>
        <Schedules nextStageId="2">
          <Schedule type="Default">
            <stages>
              <data stageId="1">
                <formula id="Bayer SharePoint Retention Policy 2.1"/>
                <action type="action" id="Microsoft.Office.RecordsManagement.PolicyFeatures.Expiration.Action.MoveToRecycleBin"/>
              </data>
            </stages>
          </Schedule>
        </Schedules>
      </p:CustomData>
    </p:PolicyItem>
  </p:PolicyItems>
</p:Policy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941b624-166c-4987-9ed6-d539972f16a8">
      <Value>3</Value>
    </TaxCatchAll>
    <gbbd9102adcd43839cd73b51972a464c xmlns="e941b624-166c-4987-9ed6-d539972f16a8">
      <Terms xmlns="http://schemas.microsoft.com/office/infopath/2007/PartnerControls">
        <TermInfo xmlns="http://schemas.microsoft.com/office/infopath/2007/PartnerControls">
          <TermName xmlns="http://schemas.microsoft.com/office/infopath/2007/PartnerControls">Long-Term</TermName>
          <TermId xmlns="http://schemas.microsoft.com/office/infopath/2007/PartnerControls">450f2ec9-198b-4bf0-b08c-74a80f1899d3</TermId>
        </TermInfo>
      </Terms>
    </gbbd9102adcd43839cd73b51972a464c>
    <PROUTT xmlns="9ad423bf-efe1-4dc0-875d-8805c61eea4b">Pv1</PROUTT>
    <Type_x0020_of_x0020_Information xmlns="9ad423bf-efe1-4dc0-875d-8805c61eea4b">SW Tier 2 UK</Type_x0020_of_x0020_Information>
    <_dlc_ExpireDateSaved xmlns="http://schemas.microsoft.com/sharepoint/v3" xsi:nil="true"/>
    <_dlc_ExpireDate xmlns="http://schemas.microsoft.com/sharepoint/v3">2028-10-19T21:25:26+00:00</_dlc_ExpireDate>
  </documentManagement>
</p:properties>
</file>

<file path=customXml/item5.xml><?xml version="1.0" encoding="utf-8"?>
<?mso-contentType ?>
<spe:Receivers xmlns:spe="http://schemas.microsoft.com/sharepoint/events">
  <Receiver>
    <Name>Microsoft.Office.RecordsManagement.PolicyFeatures.ExpirationEventReceiver</Name>
    <Synchronization>Synchronous</Synchronization>
    <Type>10001</Type>
    <SequenceNumber>101</SequenceNumber>
    <Assembly>Microsoft.Office.Policy, Version=14.0.0.0,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10002</Type>
    <SequenceNumber>102</SequenceNumber>
    <Assembly>Microsoft.Office.Policy, Version=14.0.0.0,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10004</Type>
    <SequenceNumber>103</SequenceNumber>
    <Assembly>Microsoft.Office.Policy, Version=14.0.0.0,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10006</Type>
    <SequenceNumber>104</SequenceNumber>
    <Assembly>Microsoft.Office.Policy, Version=14.0.0.0,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10009</Type>
    <SequenceNumber>105</SequenceNumber>
    <Assembly>Microsoft.Office.Policy, Version=14.0.0.0, Culture=neutral, PublicKeyToken=71e9bce111e9429c</Assembly>
    <Class>Microsoft.Office.RecordsManagement.Internal.UpdateExpireDate</Class>
    <Data/>
    <Filter/>
  </Receiver>
</spe:Receivers>
</file>

<file path=customXml/item6.xml><?xml version="1.0" encoding="utf-8"?>
<?mso-contentType ?>
<SharedContentType xmlns="Microsoft.SharePoint.Taxonomy.ContentTypeSync" SourceId="7c593367-9bb5-4764-945e-f6a26d2260c4" ContentTypeId="0x0101" PreviousValue="false"/>
</file>

<file path=customXml/itemProps1.xml><?xml version="1.0" encoding="utf-8"?>
<ds:datastoreItem xmlns:ds="http://schemas.openxmlformats.org/officeDocument/2006/customXml" ds:itemID="{30E7E354-345B-4310-8B25-AEB1A2819F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941b624-166c-4987-9ed6-d539972f16a8"/>
    <ds:schemaRef ds:uri="9ad423bf-efe1-4dc0-875d-8805c61eea4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A119268-1257-4070-B96D-30BDF589564A}">
  <ds:schemaRefs>
    <ds:schemaRef ds:uri="office.server.policy"/>
  </ds:schemaRefs>
</ds:datastoreItem>
</file>

<file path=customXml/itemProps3.xml><?xml version="1.0" encoding="utf-8"?>
<ds:datastoreItem xmlns:ds="http://schemas.openxmlformats.org/officeDocument/2006/customXml" ds:itemID="{8AC66460-F4FB-4068-9A28-16E64E79913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6B216EF-3C8C-4295-9E27-EBCE1E707D0F}">
  <ds:schemaRefs>
    <ds:schemaRef ds:uri="http://schemas.microsoft.com/office/2006/documentManagement/types"/>
    <ds:schemaRef ds:uri="e941b624-166c-4987-9ed6-d539972f16a8"/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9ad423bf-efe1-4dc0-875d-8805c61eea4b"/>
    <ds:schemaRef ds:uri="http://schemas.microsoft.com/sharepoint/v3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72EA79E5-E58E-4D57-8BC4-11E68B2CC793}">
  <ds:schemaRefs>
    <ds:schemaRef ds:uri="http://schemas.microsoft.com/sharepoint/events"/>
  </ds:schemaRefs>
</ds:datastoreItem>
</file>

<file path=customXml/itemProps6.xml><?xml version="1.0" encoding="utf-8"?>
<ds:datastoreItem xmlns:ds="http://schemas.openxmlformats.org/officeDocument/2006/customXml" ds:itemID="{85902A30-200B-4366-895A-C2C5AAAFCA23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40</vt:i4>
      </vt:variant>
      <vt:variant>
        <vt:lpstr>Benannte Bereiche</vt:lpstr>
      </vt:variant>
      <vt:variant>
        <vt:i4>78</vt:i4>
      </vt:variant>
    </vt:vector>
  </HeadingPairs>
  <TitlesOfParts>
    <vt:vector size="118" baseType="lpstr">
      <vt:lpstr>howto</vt:lpstr>
      <vt:lpstr>setup</vt:lpstr>
      <vt:lpstr>summary</vt:lpstr>
      <vt:lpstr>assessment</vt:lpstr>
      <vt:lpstr>grass (permanent)</vt:lpstr>
      <vt:lpstr>grass (rotational)</vt:lpstr>
      <vt:lpstr>oil seed rape</vt:lpstr>
      <vt:lpstr>potatoes</vt:lpstr>
      <vt:lpstr>vegetables (bulb)</vt:lpstr>
      <vt:lpstr>vegetables (leafy)</vt:lpstr>
      <vt:lpstr>vegetables (root)</vt:lpstr>
      <vt:lpstr>field beans</vt:lpstr>
      <vt:lpstr>winter cereals</vt:lpstr>
      <vt:lpstr>pome-stone fruit</vt:lpstr>
      <vt:lpstr>spring cereals</vt:lpstr>
      <vt:lpstr>raspberries</vt:lpstr>
      <vt:lpstr>strawberries</vt:lpstr>
      <vt:lpstr>hardy nursery</vt:lpstr>
      <vt:lpstr>sugar beet</vt:lpstr>
      <vt:lpstr>maize</vt:lpstr>
      <vt:lpstr>bro_cam</vt:lpstr>
      <vt:lpstr>bro_hil</vt:lpstr>
      <vt:lpstr>bro_ros</vt:lpstr>
      <vt:lpstr>bro_yeo</vt:lpstr>
      <vt:lpstr>cli_cam</vt:lpstr>
      <vt:lpstr>cli_hil</vt:lpstr>
      <vt:lpstr>cli_ros</vt:lpstr>
      <vt:lpstr>cli_yeo</vt:lpstr>
      <vt:lpstr>den_cam</vt:lpstr>
      <vt:lpstr>den_hil</vt:lpstr>
      <vt:lpstr>den_ros</vt:lpstr>
      <vt:lpstr>den_yeo</vt:lpstr>
      <vt:lpstr>han_cam</vt:lpstr>
      <vt:lpstr>han_hil</vt:lpstr>
      <vt:lpstr>han_ros</vt:lpstr>
      <vt:lpstr>han_yeo</vt:lpstr>
      <vt:lpstr>quo_cam</vt:lpstr>
      <vt:lpstr>quo_hil</vt:lpstr>
      <vt:lpstr>quo_ros</vt:lpstr>
      <vt:lpstr>quo_yeo</vt:lpstr>
      <vt:lpstr>_row11</vt:lpstr>
      <vt:lpstr>_row12</vt:lpstr>
      <vt:lpstr>_row21</vt:lpstr>
      <vt:lpstr>_row22</vt:lpstr>
      <vt:lpstr>_row31</vt:lpstr>
      <vt:lpstr>_row32</vt:lpstr>
      <vt:lpstr>col_concdrain</vt:lpstr>
      <vt:lpstr>col_date</vt:lpstr>
      <vt:lpstr>col_drain</vt:lpstr>
      <vt:lpstr>col_evap</vt:lpstr>
      <vt:lpstr>col_perc</vt:lpstr>
      <vt:lpstr>col_rain</vt:lpstr>
      <vt:lpstr>col_rainiri</vt:lpstr>
      <vt:lpstr>col_runoff</vt:lpstr>
      <vt:lpstr>Delimiter</vt:lpstr>
      <vt:lpstr>digits_format</vt:lpstr>
      <vt:lpstr>dilution_factor</vt:lpstr>
      <vt:lpstr>endpoint_PEC_anchor</vt:lpstr>
      <vt:lpstr>endpoint_TWA_anchor</vt:lpstr>
      <vt:lpstr>exc_num_format</vt:lpstr>
      <vt:lpstr>filename_anchor</vt:lpstr>
      <vt:lpstr>mixture_tol</vt:lpstr>
      <vt:lpstr>name_anchor</vt:lpstr>
      <vt:lpstr>NextRow</vt:lpstr>
      <vt:lpstr>no_mixture_partners</vt:lpstr>
      <vt:lpstr>no_of_days</vt:lpstr>
      <vt:lpstr>no_of_outs</vt:lpstr>
      <vt:lpstr>no_of_years</vt:lpstr>
      <vt:lpstr>PEC_threshold</vt:lpstr>
      <vt:lpstr>PG_path</vt:lpstr>
      <vt:lpstr>process_anchor</vt:lpstr>
      <vt:lpstr>project_path</vt:lpstr>
      <vt:lpstr>project_path_anchor</vt:lpstr>
      <vt:lpstr>range11</vt:lpstr>
      <vt:lpstr>range12</vt:lpstr>
      <vt:lpstr>range21</vt:lpstr>
      <vt:lpstr>range22</vt:lpstr>
      <vt:lpstr>range31</vt:lpstr>
      <vt:lpstr>range32</vt:lpstr>
      <vt:lpstr>rng_an_drain</vt:lpstr>
      <vt:lpstr>rng_an_endpoint_PEC</vt:lpstr>
      <vt:lpstr>rng_an_frac</vt:lpstr>
      <vt:lpstr>rng_an_PEC</vt:lpstr>
      <vt:lpstr>rng_an_PECdrain</vt:lpstr>
      <vt:lpstr>rng_an_res_drain</vt:lpstr>
      <vt:lpstr>rng_an_res_PECexc</vt:lpstr>
      <vt:lpstr>rng_an_res_PECmax</vt:lpstr>
      <vt:lpstr>rng_an_res_TWAexc</vt:lpstr>
      <vt:lpstr>rng_an_res_TWAmax</vt:lpstr>
      <vt:lpstr>rng_an_TWA</vt:lpstr>
      <vt:lpstr>rng_an_year</vt:lpstr>
      <vt:lpstr>rng_data_calc</vt:lpstr>
      <vt:lpstr>rng_data_date</vt:lpstr>
      <vt:lpstr>rng_data_drain</vt:lpstr>
      <vt:lpstr>rng_data_endpoint</vt:lpstr>
      <vt:lpstr>rng_data_inp</vt:lpstr>
      <vt:lpstr>rng_data_PEC</vt:lpstr>
      <vt:lpstr>rng_data_PECdrain</vt:lpstr>
      <vt:lpstr>rng_data_PECfrac</vt:lpstr>
      <vt:lpstr>rng_data_TWA</vt:lpstr>
      <vt:lpstr>rng_data_year</vt:lpstr>
      <vt:lpstr>rng_local_graph</vt:lpstr>
      <vt:lpstr>rng_local_index</vt:lpstr>
      <vt:lpstr>rng_local_name</vt:lpstr>
      <vt:lpstr>rng_local_overgraph</vt:lpstr>
      <vt:lpstr>rng_res</vt:lpstr>
      <vt:lpstr>rng_scen_stat</vt:lpstr>
      <vt:lpstr>rng_stat</vt:lpstr>
      <vt:lpstr>rng_stat_evap</vt:lpstr>
      <vt:lpstr>rng_stat_iri</vt:lpstr>
      <vt:lpstr>rng_stat_perc</vt:lpstr>
      <vt:lpstr>rng_stat_rain</vt:lpstr>
      <vt:lpstr>rng_stat_runoff</vt:lpstr>
      <vt:lpstr>scaling_factor</vt:lpstr>
      <vt:lpstr>scen_select</vt:lpstr>
      <vt:lpstr>text_format</vt:lpstr>
      <vt:lpstr>ToolVersion</vt:lpstr>
      <vt:lpstr>TWA_int</vt:lpstr>
    </vt:vector>
  </TitlesOfParts>
  <Company>Bayer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Lubos Vrbka</dc:creator>
  <cp:lastModifiedBy>Meyer</cp:lastModifiedBy>
  <cp:lastPrinted>2011-02-09T15:57:07Z</cp:lastPrinted>
  <dcterms:created xsi:type="dcterms:W3CDTF">2010-11-12T07:51:46Z</dcterms:created>
  <dcterms:modified xsi:type="dcterms:W3CDTF">2022-10-13T13:56:26Z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0x0101004EE8218E36946E478FED062B360CCAC1</vt:lpwstr>
  </property>
  <property fmtid="{D5CDD505-2E9C-101B-9397-08002B2CF9AE}" pid="3" name="_dlc_policyId">
    <vt:lpwstr>0x0101|-2126682137</vt:lpwstr>
  </property>
  <property fmtid="{D5CDD505-2E9C-101B-9397-08002B2CF9AE}" pid="4" name="ItemRetentionFormula">
    <vt:lpwstr>&lt;formula id="Bayer SharePoint Retention Policy 2.1" /&gt;</vt:lpwstr>
  </property>
  <property fmtid="{D5CDD505-2E9C-101B-9397-08002B2CF9AE}" pid="5" name="DataClassBayerRetention">
    <vt:lpwstr>3;#Long-Term|450f2ec9-198b-4bf0-b08c-74a80f1899d3</vt:lpwstr>
  </property>
  <property fmtid="{D5CDD505-2E9C-101B-9397-08002B2CF9AE}" pid="6" name="MSIP_Label_2c76c141-ac86-40e5-abf2-c6f60e474cee_Enabled">
    <vt:lpwstr>true</vt:lpwstr>
  </property>
  <property fmtid="{D5CDD505-2E9C-101B-9397-08002B2CF9AE}" pid="7" name="MSIP_Label_2c76c141-ac86-40e5-abf2-c6f60e474cee_SetDate">
    <vt:lpwstr>2022-09-22T07:12:12Z</vt:lpwstr>
  </property>
  <property fmtid="{D5CDD505-2E9C-101B-9397-08002B2CF9AE}" pid="8" name="MSIP_Label_2c76c141-ac86-40e5-abf2-c6f60e474cee_Method">
    <vt:lpwstr>Standard</vt:lpwstr>
  </property>
  <property fmtid="{D5CDD505-2E9C-101B-9397-08002B2CF9AE}" pid="9" name="MSIP_Label_2c76c141-ac86-40e5-abf2-c6f60e474cee_Name">
    <vt:lpwstr>2c76c141-ac86-40e5-abf2-c6f60e474cee</vt:lpwstr>
  </property>
  <property fmtid="{D5CDD505-2E9C-101B-9397-08002B2CF9AE}" pid="10" name="MSIP_Label_2c76c141-ac86-40e5-abf2-c6f60e474cee_SiteId">
    <vt:lpwstr>fcb2b37b-5da0-466b-9b83-0014b67a7c78</vt:lpwstr>
  </property>
  <property fmtid="{D5CDD505-2E9C-101B-9397-08002B2CF9AE}" pid="11" name="MSIP_Label_2c76c141-ac86-40e5-abf2-c6f60e474cee_ActionId">
    <vt:lpwstr>17092408-c240-479b-94cb-bf4859b76c93</vt:lpwstr>
  </property>
  <property fmtid="{D5CDD505-2E9C-101B-9397-08002B2CF9AE}" pid="12" name="MSIP_Label_2c76c141-ac86-40e5-abf2-c6f60e474cee_ContentBits">
    <vt:lpwstr>2</vt:lpwstr>
  </property>
</Properties>
</file>