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Assist\Missouri AM\Alternative Hydrograph\Peck WQ_Drift\Round 2 Analyses\"/>
    </mc:Choice>
  </mc:AlternateContent>
  <xr:revisionPtr revIDLastSave="0" documentId="13_ncr:1_{2E738334-0EC7-405B-B6A9-E30B590C061C}" xr6:coauthVersionLast="45" xr6:coauthVersionMax="45" xr10:uidLastSave="{00000000-0000-0000-0000-000000000000}"/>
  <bookViews>
    <workbookView xWindow="3170" yWindow="320" windowWidth="13820" windowHeight="10730" activeTab="1" xr2:uid="{691AB2B1-ECF4-4D38-8FF2-CDCB4D881A8A}"/>
  </bookViews>
  <sheets>
    <sheet name="SpawnSummary" sheetId="1" r:id="rId1"/>
    <sheet name="SpawnDates" sheetId="2" r:id="rId2"/>
    <sheet name="HatchFromSpawn" sheetId="4" r:id="rId3"/>
    <sheet name="HatchDatesDifference" sheetId="5" r:id="rId4"/>
  </sheets>
  <externalReferences>
    <externalReference r:id="rId5"/>
  </externalReferences>
  <definedNames>
    <definedName name="Alt">[1]Calcs!$AD$10:$AD$16</definedName>
    <definedName name="FirstReleaseDate" localSheetId="0">MIN(IF((INDIRECT("'"&amp;SpawnSummary!A$3&amp;"'" &amp; "!$F$3:$F$30260") &gt; 1) * (YEAR(INDIRECT("'"&amp;SpawnSummary!A$3&amp;"'" &amp; "!$D$3:$D$30260")) = SpawnSummary!$A1), INDIRECT("'"&amp;SpawnSummary!A$3&amp;"'" &amp; "!$D$3:$D$30260")))</definedName>
    <definedName name="FirstReleaseDate">MIN(IF((INDIRECT("'"&amp;[1]RyanClass!A$19&amp;"'" &amp; "!$F$3:$F$30260") &gt; 1) * (YEAR(INDIRECT("'"&amp;[1]RyanClass!A$19&amp;"'" &amp; "!$D$3:$D$30260")) = [1]RyanClass!$A1), INDIRECT("'"&amp;[1]RyanClass!A$19&amp;"'" &amp; "!$D$3:$D$30260")))</definedName>
    <definedName name="FlowRegime" localSheetId="0">INDEX(INDIRECT("'"&amp;SpawnSummary!A$3&amp;"'" &amp; "!$A$3:$B$10"), MATCH(INDEX(INDIRECT("'"&amp;SpawnSummary!A$3&amp;"'" &amp; "!$I$3:$J$85"), MATCH(SpawnSummary!$A1, INDIRECT("'"&amp;SpawnSummary!A$3&amp;"'" &amp; "!$I$3:$I$85"), 0), 2), INDIRECT("'"&amp;SpawnSummary!A$3&amp;"'" &amp; "!$A$3:$A$10"), 0), 2)</definedName>
    <definedName name="FlowRegime">INDEX(INDIRECT("'"&amp;[1]RyanClass!A$19&amp;"'" &amp; "!$A$3:$B$10"), MATCH(INDEX(INDIRECT("'"&amp;[1]RyanClass!A$19&amp;"'" &amp; "!$I$3:$J$85"), MATCH([1]RyanClass!$A1, INDIRECT("'"&amp;[1]RyanClass!A$19&amp;"'" &amp; "!$I$3:$I$85"), 0), 2), INDIRECT("'"&amp;[1]RyanClass!A$19&amp;"'" &amp; "!$A$3:$A$10"), 0), 2)</definedName>
    <definedName name="LastReleaseDate" localSheetId="0">MAX(IF((INDIRECT("'"&amp;SpawnSummary!A$3&amp;"'" &amp; "!$F$3:$F$30260") &gt; 1) * (YEAR(INDIRECT("'"&amp;SpawnSummary!A$3&amp;"'" &amp; "!$D$3:$D$30260")) = SpawnSummary!$A1), INDIRECT("'"&amp;SpawnSummary!A$3&amp;"'" &amp; "!$D$3:$D$30260")))</definedName>
    <definedName name="LastReleaseDate">MAX(IF((INDIRECT("'"&amp;[1]RyanClass!A$19&amp;"'" &amp; "!$F$3:$F$30260") &gt; 1) * (YEAR(INDIRECT("'"&amp;[1]RyanClass!A$19&amp;"'" &amp; "!$D$3:$D$30260")) = [1]RyanClass!$A1), INDIRECT("'"&amp;[1]RyanClass!A$19&amp;"'" &amp; "!$D$3:$D$30260")))</definedName>
    <definedName name="LineBreak">CHAR(10)</definedName>
    <definedName name="Year">[1]Calcs!$AC$11:$AC$33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33" i="1" l="1"/>
  <c r="G34" i="1" l="1"/>
  <c r="C43" i="1"/>
  <c r="G47" i="1"/>
  <c r="D47" i="1"/>
  <c r="B47" i="1"/>
  <c r="G45" i="1"/>
  <c r="E35" i="1"/>
  <c r="J22" i="1" l="1"/>
  <c r="J20" i="1"/>
  <c r="J19" i="1"/>
  <c r="E47" i="1"/>
  <c r="C47" i="1"/>
  <c r="A47" i="1"/>
  <c r="A46" i="1"/>
  <c r="F45" i="1"/>
  <c r="E45" i="1"/>
  <c r="D45" i="1"/>
  <c r="C45" i="1"/>
  <c r="B45" i="1"/>
  <c r="A45" i="1"/>
  <c r="G44" i="1"/>
  <c r="F44" i="1"/>
  <c r="E44" i="1"/>
  <c r="D44" i="1"/>
  <c r="C44" i="1"/>
  <c r="B44" i="1"/>
  <c r="A44" i="1"/>
  <c r="G43" i="1"/>
  <c r="F43" i="1"/>
  <c r="E43" i="1"/>
  <c r="D43" i="1"/>
  <c r="B43" i="1"/>
  <c r="A43" i="1"/>
  <c r="G42" i="1"/>
  <c r="F42" i="1"/>
  <c r="E42" i="1"/>
  <c r="D42" i="1"/>
  <c r="C42" i="1"/>
  <c r="B42" i="1"/>
  <c r="A42" i="1"/>
  <c r="G41" i="1"/>
  <c r="E41" i="1"/>
  <c r="B41" i="1"/>
  <c r="A41" i="1"/>
  <c r="G40" i="1"/>
  <c r="E40" i="1"/>
  <c r="D40" i="1"/>
  <c r="B40" i="1"/>
  <c r="A40" i="1"/>
  <c r="G39" i="1"/>
  <c r="F39" i="1"/>
  <c r="A39" i="1"/>
  <c r="G38" i="1"/>
  <c r="E38" i="1"/>
  <c r="D38" i="1"/>
  <c r="B38" i="1"/>
  <c r="A38" i="1"/>
  <c r="A37" i="1"/>
  <c r="G36" i="1"/>
  <c r="D36" i="1"/>
  <c r="B36" i="1"/>
  <c r="A36" i="1"/>
  <c r="G35" i="1"/>
  <c r="F35" i="1"/>
  <c r="D35" i="1"/>
  <c r="C35" i="1"/>
  <c r="B35" i="1"/>
  <c r="A35" i="1"/>
  <c r="F34" i="1"/>
  <c r="E34" i="1"/>
  <c r="D34" i="1"/>
  <c r="C34" i="1"/>
  <c r="B34" i="1"/>
  <c r="A34" i="1"/>
  <c r="G33" i="1"/>
  <c r="F33" i="1"/>
  <c r="E33" i="1"/>
  <c r="D33" i="1"/>
  <c r="C33" i="1"/>
  <c r="A33" i="1"/>
</calcChain>
</file>

<file path=xl/sharedStrings.xml><?xml version="1.0" encoding="utf-8"?>
<sst xmlns="http://schemas.openxmlformats.org/spreadsheetml/2006/main" count="501" uniqueCount="102">
  <si>
    <t>Year</t>
  </si>
  <si>
    <t>Alt 1</t>
  </si>
  <si>
    <t>Alt 1a</t>
  </si>
  <si>
    <t>Alt 1b</t>
  </si>
  <si>
    <t>Alt 2</t>
  </si>
  <si>
    <t>Alt 2a</t>
  </si>
  <si>
    <t>Alt 2b</t>
  </si>
  <si>
    <t>No Action</t>
  </si>
  <si>
    <t>Flow</t>
  </si>
  <si>
    <t>Description</t>
  </si>
  <si>
    <t>Cancelled Spawn</t>
  </si>
  <si>
    <t>Cancelled Failed</t>
  </si>
  <si>
    <t>Completed Spawn</t>
  </si>
  <si>
    <t>N/A           Failed</t>
  </si>
  <si>
    <t>Cancelled</t>
  </si>
  <si>
    <t>A flow test was not conducted - flows are same as for the No Action, but spawning criteria are met</t>
  </si>
  <si>
    <t>Partial Spawn</t>
  </si>
  <si>
    <t>Partial</t>
  </si>
  <si>
    <t>A flow test was initiated but not completed due to a criterion violation (see Ryan's table for reason)</t>
  </si>
  <si>
    <t>Completed</t>
  </si>
  <si>
    <t>A flow test was completed following rule sets applied to ResSim</t>
  </si>
  <si>
    <t>Partial Failed</t>
  </si>
  <si>
    <t>Completed Failed</t>
  </si>
  <si>
    <t>Partial Marginal</t>
  </si>
  <si>
    <t>Cancelled or N/A</t>
  </si>
  <si>
    <t>A flow test was not conducted - flows are same as for the No Action.  Spawning criteria NOT met</t>
  </si>
  <si>
    <t>Completed Marginal</t>
  </si>
  <si>
    <t>Spawning</t>
  </si>
  <si>
    <t xml:space="preserve">Spawn </t>
  </si>
  <si>
    <t>Spawning criteria for flow and temperature (median conditions) are met</t>
  </si>
  <si>
    <t>Marginal</t>
  </si>
  <si>
    <t>Spawning criteria are not met for median conditions, but are met for +1SD temperatures</t>
  </si>
  <si>
    <t>Failed</t>
  </si>
  <si>
    <t>Spawning criteria are not met, but a flow test was attempted</t>
  </si>
  <si>
    <t>Spawning criteria are not met and no flow test was attempted</t>
  </si>
  <si>
    <t>Hatch Date for Modeling</t>
  </si>
  <si>
    <t>Spawn</t>
  </si>
  <si>
    <t>Count</t>
  </si>
  <si>
    <t>Condition</t>
  </si>
  <si>
    <t>Completed/Failed</t>
  </si>
  <si>
    <t>Completed/Marginal</t>
  </si>
  <si>
    <t>Completed/Spawn</t>
  </si>
  <si>
    <t>Partial/Spawn</t>
  </si>
  <si>
    <t>Partial/Marginal</t>
  </si>
  <si>
    <t>Partial/Failed</t>
  </si>
  <si>
    <t>Cancelled/Spawn</t>
  </si>
  <si>
    <t>Cancelled/Marginal</t>
  </si>
  <si>
    <t>Cancelled or NA/Failed</t>
  </si>
  <si>
    <t>25 June</t>
  </si>
  <si>
    <t xml:space="preserve"> 2 July</t>
  </si>
  <si>
    <t>High</t>
  </si>
  <si>
    <t>Low</t>
  </si>
  <si>
    <t>Normal</t>
  </si>
  <si>
    <t>Temp Class</t>
  </si>
  <si>
    <t>Completed/Low</t>
  </si>
  <si>
    <t>Partial/Low</t>
  </si>
  <si>
    <t>Partial      Low</t>
  </si>
  <si>
    <t>Completed   Low</t>
  </si>
  <si>
    <t>A full/partial flow conducted but spawn criteria assummed not fully met due to low temp (-1SD)</t>
  </si>
  <si>
    <t>Spawn Date for Modeling</t>
  </si>
  <si>
    <t>All are 3 days post peak.</t>
  </si>
  <si>
    <t>Hits 16 at the peak; or could use 3 days later but the flows just hit above 17,500 on this day and drop back down again the following day so no consistent warm stream of water</t>
  </si>
  <si>
    <t>Fails</t>
  </si>
  <si>
    <t xml:space="preserve">Not sure how to choose, flows very high and increasing into August (also too low but increasing when 16 is hit).  Transition date to being high enough flows for warm side stream is June 30 for all options. </t>
  </si>
  <si>
    <t>??</t>
  </si>
  <si>
    <t>Alt 2 hit 16 on the decreasing leg, all others hit 16 while still increasing and so spawning occurred 3 days post peak.</t>
  </si>
  <si>
    <t>See Notes</t>
  </si>
  <si>
    <t>Alt 1, 1b, and 2b use 3 days post peak.  Alt 1a and 2a is on decreasing leg. Alt 2 is on peak so June 10 is likely better.</t>
  </si>
  <si>
    <t>Only 2 days post peak so June 15 is likely better.</t>
  </si>
  <si>
    <t>All on decreasing leg.</t>
  </si>
  <si>
    <t>Alt 1, 1a, 1b, 2, and 2b fail b/c they are on the decreasing leg and at 14900, 6400, 14500, 11900, and 14900cfs when 16C is reached.</t>
  </si>
  <si>
    <t xml:space="preserve">Alt 1 and 2b on decreasing leg. Alt 1b is first day of decreasing leg, so likely June 16 is better.  Alt 1a, Alt 2, and Alt 2a fail as they are on the decreasing leg and at  8000, 12103, and 7955cfs, respectivley, when 16C is reached.  </t>
  </si>
  <si>
    <t>Flow is on decreasing leg and too low (13,200cfs) when 16C is hit, BUT Alt 1 and Alt 2b seems to be the same always, perhaps something is wrong with the current look-up spreadsheet.</t>
  </si>
  <si>
    <t>Hits 16 on decreasing leg.  Alt1b is on the decreasing leg with too little flow (15400cfs) once spillway is warm enough (16C).  If used median temps would be June 18 for all 3 listed and June 17 for Alt 2.</t>
  </si>
  <si>
    <t>Notes</t>
  </si>
  <si>
    <t>June 7*</t>
  </si>
  <si>
    <t xml:space="preserve">Alt 1 and 2b hits 16 in a slight flow dip on June 14, so used 3 days post final peak.  Alt 2 is on decreasing leg and all others are 3 days post peak. </t>
  </si>
  <si>
    <t>Alt 1 and Alt 2b is on peak, perhaps June 10 is better. Alt 2 is on first day of flow decrease so June 9 could also work.  No spawn is suppose to occure for Alt 1b; however, I accidentally noticed that on the look-up table June 7 has a temp of 16 and flow of 17,600 for Alt 1b (this is the peak and flows are lower than 17,500 on each side, so saying no spawning may be the case, but this technically meets the criteria for spawning).  On the other hand, this look-up table has the high temperature day as June 7, while the BC_POR page has it on June 8 (and this seems to correspond with a "High" year)... are things a day off somewhere?</t>
  </si>
  <si>
    <t>June 14*</t>
  </si>
  <si>
    <t>June 21-23</t>
  </si>
  <si>
    <t>June 21-22</t>
  </si>
  <si>
    <t>June 14-17</t>
  </si>
  <si>
    <t>June 14-16</t>
  </si>
  <si>
    <t>Dates 7 Days Later (For Hatch)</t>
  </si>
  <si>
    <t>!!!!!!!!!!!</t>
  </si>
  <si>
    <t>0-2</t>
  </si>
  <si>
    <t>0-1</t>
  </si>
  <si>
    <t>-7 -- -4</t>
  </si>
  <si>
    <t>0-3</t>
  </si>
  <si>
    <t>Dates 7 Days Later - Previously Listed Hatch Dates</t>
  </si>
  <si>
    <t>Alt 2 misses by 2 days</t>
  </si>
  <si>
    <t>Misses by 2 days</t>
  </si>
  <si>
    <t>Could include 1b (barely makes it)</t>
  </si>
  <si>
    <t>Make Alt 2 14 Jun</t>
  </si>
  <si>
    <t>6/25/2020 (Fails)</t>
  </si>
  <si>
    <t>6/18/2020 (10 Jun)</t>
  </si>
  <si>
    <t>June 7* (10 Jun)</t>
  </si>
  <si>
    <t>Fails (14 Jun)</t>
  </si>
  <si>
    <t>Several (1b, 2, 2b) miss by 1-2 days</t>
  </si>
  <si>
    <t>6/17/2020 (Fails)</t>
  </si>
  <si>
    <t>?? (Fail / 9 Jul)</t>
  </si>
  <si>
    <t>See Notes (Fail or 7 June)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</si>
</sst>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Arial"/>
      <family val="2"/>
    </font>
    <font>
      <sz val="11"/>
      <color theme="1"/>
      <name val="Calibri"/>
      <family val="2"/>
      <scheme val="minor"/>
    </font>
    <font>
      <sz val="11"/>
      <color theme="1"/>
      <name val="Calibri"/>
      <family val="2"/>
      <scheme val="minor"/>
    </font>
    <font>
      <sz val="10"/>
      <name val="Arial"/>
      <family val="2"/>
    </font>
    <font>
      <b/>
      <sz val="10"/>
      <name val="Arial"/>
      <family val="2"/>
    </font>
    <font>
      <sz val="8"/>
      <name val="Arial"/>
      <family val="2"/>
    </font>
  </fonts>
  <fills count="23">
    <fill>
      <patternFill patternType="none"/>
    </fill>
    <fill>
      <patternFill patternType="gray125"/>
    </fill>
    <fill>
      <gradientFill degree="45">
        <stop position="0">
          <color rgb="FFFF8F92"/>
        </stop>
        <stop position="1">
          <color theme="9" tint="0.40000610370189521"/>
        </stop>
      </gradientFill>
    </fill>
    <fill>
      <patternFill patternType="solid">
        <fgColor theme="0"/>
        <bgColor indexed="64"/>
      </patternFill>
    </fill>
    <fill>
      <patternFill patternType="solid">
        <fgColor theme="9" tint="0.59999389629810485"/>
        <bgColor indexed="64"/>
      </patternFill>
    </fill>
    <fill>
      <patternFill patternType="solid">
        <fgColor rgb="FFFF8F92"/>
        <bgColor indexed="64"/>
      </patternFill>
    </fill>
    <fill>
      <gradientFill degree="45">
        <stop position="0">
          <color theme="7" tint="0.80001220740379042"/>
        </stop>
        <stop position="1">
          <color theme="9" tint="0.59999389629810485"/>
        </stop>
      </gradientFill>
    </fill>
    <fill>
      <patternFill patternType="solid">
        <fgColor theme="7" tint="0.79998168889431442"/>
        <bgColor indexed="64"/>
      </patternFill>
    </fill>
    <fill>
      <gradientFill degree="45">
        <stop position="0">
          <color theme="7" tint="0.80001220740379042"/>
        </stop>
        <stop position="1">
          <color rgb="FFFF8F92"/>
        </stop>
      </gradientFill>
    </fill>
    <fill>
      <gradientFill degree="45">
        <stop position="0">
          <color theme="9" tint="0.59999389629810485"/>
        </stop>
        <stop position="1">
          <color rgb="FFFF8F92"/>
        </stop>
      </gradientFill>
    </fill>
    <fill>
      <gradientFill degree="45">
        <stop position="0">
          <color theme="9" tint="0.59999389629810485"/>
        </stop>
        <stop position="1">
          <color theme="7" tint="0.80001220740379042"/>
        </stop>
      </gradientFill>
    </fill>
    <fill>
      <gradientFill degree="45">
        <stop position="0">
          <color theme="9" tint="0.59999389629810485"/>
        </stop>
        <stop position="1">
          <color rgb="FFF68699"/>
        </stop>
      </gradientFill>
    </fill>
    <fill>
      <gradientFill degree="45">
        <stop position="0">
          <color theme="7" tint="0.80001220740379042"/>
        </stop>
        <stop position="1">
          <color rgb="FFF68699"/>
        </stop>
      </gradientFill>
    </fill>
    <fill>
      <gradientFill degree="45">
        <stop position="0">
          <color rgb="FFF68699"/>
        </stop>
        <stop position="1">
          <color theme="9" tint="0.59999389629810485"/>
        </stop>
      </gradientFill>
    </fill>
    <fill>
      <gradientFill degree="45">
        <stop position="0">
          <color rgb="FFF68699"/>
        </stop>
        <stop position="1">
          <color theme="7" tint="0.80001220740379042"/>
        </stop>
      </gradientFill>
    </fill>
    <fill>
      <patternFill patternType="solid">
        <fgColor theme="8" tint="0.79998168889431442"/>
        <bgColor indexed="64"/>
      </patternFill>
    </fill>
    <fill>
      <gradientFill degree="45">
        <stop position="0">
          <color theme="9" tint="0.59999389629810485"/>
        </stop>
        <stop position="1">
          <color theme="8" tint="0.80001220740379042"/>
        </stop>
      </gradientFill>
    </fill>
    <fill>
      <gradientFill degree="45">
        <stop position="0">
          <color theme="7" tint="0.80001220740379042"/>
        </stop>
        <stop position="1">
          <color theme="8" tint="0.80001220740379042"/>
        </stop>
      </gradientFill>
    </fill>
    <fill>
      <patternFill patternType="solid">
        <fgColor rgb="FFFF6600"/>
        <bgColor indexed="64"/>
      </patternFill>
    </fill>
    <fill>
      <patternFill patternType="solid">
        <fgColor rgb="FF9900FF"/>
        <bgColor indexed="64"/>
      </patternFill>
    </fill>
    <fill>
      <patternFill patternType="solid">
        <fgColor rgb="FFCC66FF"/>
        <bgColor indexed="64"/>
      </patternFill>
    </fill>
    <fill>
      <patternFill patternType="solid">
        <fgColor rgb="FFCC99FF"/>
        <bgColor indexed="64"/>
      </patternFill>
    </fill>
    <fill>
      <patternFill patternType="solid">
        <fgColor rgb="FFFFFF00"/>
        <bgColor indexed="64"/>
      </patternFill>
    </fill>
  </fills>
  <borders count="36">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diagonalUp="1">
      <left/>
      <right/>
      <top/>
      <bottom/>
      <diagonal style="thin">
        <color auto="1"/>
      </diagonal>
    </border>
    <border>
      <left style="medium">
        <color indexed="64"/>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right/>
      <top style="medium">
        <color indexed="64"/>
      </top>
      <bottom style="medium">
        <color indexed="64"/>
      </bottom>
      <diagonal/>
    </border>
  </borders>
  <cellStyleXfs count="3">
    <xf numFmtId="0" fontId="0" fillId="0" borderId="0"/>
    <xf numFmtId="0" fontId="2" fillId="0" borderId="0"/>
    <xf numFmtId="0" fontId="3" fillId="0" borderId="0"/>
  </cellStyleXfs>
  <cellXfs count="139">
    <xf numFmtId="0" fontId="0" fillId="0" borderId="0" xfId="0"/>
    <xf numFmtId="0" fontId="4" fillId="0" borderId="0" xfId="0" applyFont="1" applyAlignment="1">
      <alignment horizontal="center"/>
    </xf>
    <xf numFmtId="0" fontId="4" fillId="0" borderId="0" xfId="0" applyFont="1" applyAlignment="1">
      <alignment horizontal="center" wrapText="1"/>
    </xf>
    <xf numFmtId="0" fontId="4" fillId="0" borderId="1" xfId="0" applyFont="1" applyBorder="1" applyAlignment="1">
      <alignment horizontal="center"/>
    </xf>
    <xf numFmtId="0" fontId="4" fillId="0" borderId="2" xfId="0" applyFont="1" applyBorder="1" applyAlignment="1">
      <alignment horizontal="center" wrapText="1"/>
    </xf>
    <xf numFmtId="0" fontId="3" fillId="2" borderId="3" xfId="0" applyFont="1" applyFill="1" applyBorder="1" applyAlignment="1">
      <alignment horizontal="right" vertical="top" textRotation="29" wrapText="1"/>
    </xf>
    <xf numFmtId="0" fontId="3" fillId="3" borderId="3" xfId="0" applyFont="1" applyFill="1" applyBorder="1" applyAlignment="1">
      <alignment horizontal="right" vertical="top" textRotation="29" wrapText="1"/>
    </xf>
    <xf numFmtId="0" fontId="3" fillId="4" borderId="3" xfId="0" applyFont="1" applyFill="1" applyBorder="1" applyAlignment="1">
      <alignment horizontal="right" vertical="top" textRotation="29" wrapText="1"/>
    </xf>
    <xf numFmtId="0" fontId="3" fillId="0" borderId="5" xfId="0" applyFont="1" applyBorder="1" applyAlignment="1">
      <alignment horizontal="center" wrapText="1"/>
    </xf>
    <xf numFmtId="0" fontId="0" fillId="0" borderId="0" xfId="0" applyAlignment="1">
      <alignment horizontal="center"/>
    </xf>
    <xf numFmtId="0" fontId="3" fillId="6" borderId="3" xfId="0" applyFont="1" applyFill="1" applyBorder="1" applyAlignment="1">
      <alignment horizontal="right" vertical="top" textRotation="29" wrapText="1"/>
    </xf>
    <xf numFmtId="0" fontId="3" fillId="0" borderId="6" xfId="0" applyFont="1" applyBorder="1" applyAlignment="1">
      <alignment horizontal="center" wrapText="1"/>
    </xf>
    <xf numFmtId="0" fontId="3" fillId="8" borderId="3" xfId="0" applyFont="1" applyFill="1" applyBorder="1" applyAlignment="1">
      <alignment horizontal="right" vertical="top" textRotation="29" wrapText="1"/>
    </xf>
    <xf numFmtId="0" fontId="3" fillId="9" borderId="3" xfId="0" applyFont="1" applyFill="1" applyBorder="1" applyAlignment="1">
      <alignment horizontal="right" vertical="top" textRotation="29" wrapText="1"/>
    </xf>
    <xf numFmtId="0" fontId="3" fillId="7" borderId="3" xfId="0" applyFont="1" applyFill="1" applyBorder="1" applyAlignment="1">
      <alignment horizontal="right" vertical="top" textRotation="29" wrapText="1"/>
    </xf>
    <xf numFmtId="0" fontId="3" fillId="0" borderId="7" xfId="0" applyFont="1" applyBorder="1" applyAlignment="1">
      <alignment horizontal="center" wrapText="1"/>
    </xf>
    <xf numFmtId="0" fontId="3" fillId="10" borderId="3" xfId="0" applyFont="1" applyFill="1" applyBorder="1" applyAlignment="1">
      <alignment horizontal="right" vertical="top" textRotation="29" wrapText="1"/>
    </xf>
    <xf numFmtId="0" fontId="0" fillId="0" borderId="0" xfId="0" applyAlignment="1">
      <alignment horizontal="center" wrapText="1"/>
    </xf>
    <xf numFmtId="0" fontId="4" fillId="0" borderId="8" xfId="0" applyFont="1" applyBorder="1" applyAlignment="1">
      <alignment horizontal="center"/>
    </xf>
    <xf numFmtId="0" fontId="4" fillId="0" borderId="5" xfId="0" applyFont="1" applyBorder="1" applyAlignment="1">
      <alignment horizontal="center" wrapText="1"/>
    </xf>
    <xf numFmtId="0" fontId="0" fillId="0" borderId="0" xfId="0" applyAlignment="1">
      <alignment wrapText="1"/>
    </xf>
    <xf numFmtId="0" fontId="4" fillId="0" borderId="9" xfId="0" applyFont="1" applyBorder="1" applyAlignment="1">
      <alignment horizontal="center"/>
    </xf>
    <xf numFmtId="0" fontId="4" fillId="0" borderId="12" xfId="0" applyFont="1" applyBorder="1" applyAlignment="1">
      <alignment horizontal="center"/>
    </xf>
    <xf numFmtId="0" fontId="4" fillId="0" borderId="13" xfId="0" applyFont="1" applyBorder="1" applyAlignment="1">
      <alignment horizontal="center" wrapText="1"/>
    </xf>
    <xf numFmtId="0" fontId="4" fillId="0" borderId="14" xfId="0" applyFont="1" applyBorder="1" applyAlignment="1">
      <alignment horizontal="center" wrapText="1"/>
    </xf>
    <xf numFmtId="0" fontId="4" fillId="0" borderId="15" xfId="0" applyFont="1" applyBorder="1" applyAlignment="1">
      <alignment horizontal="center" wrapText="1"/>
    </xf>
    <xf numFmtId="0" fontId="3" fillId="0" borderId="0" xfId="0" applyFont="1" applyAlignment="1">
      <alignment horizontal="center" wrapText="1"/>
    </xf>
    <xf numFmtId="0" fontId="4" fillId="0" borderId="16" xfId="0" applyFont="1" applyBorder="1" applyAlignment="1">
      <alignment horizontal="center"/>
    </xf>
    <xf numFmtId="0" fontId="0" fillId="0" borderId="18" xfId="0" applyBorder="1" applyAlignment="1">
      <alignment horizontal="center" wrapText="1"/>
    </xf>
    <xf numFmtId="0" fontId="0" fillId="0" borderId="19" xfId="0" applyBorder="1" applyAlignment="1">
      <alignment horizontal="center"/>
    </xf>
    <xf numFmtId="0" fontId="3" fillId="0" borderId="0" xfId="0" applyFont="1" applyAlignment="1">
      <alignment horizontal="center"/>
    </xf>
    <xf numFmtId="0" fontId="4" fillId="0" borderId="20" xfId="0" applyFont="1" applyBorder="1" applyAlignment="1">
      <alignment horizontal="center"/>
    </xf>
    <xf numFmtId="0" fontId="0" fillId="0" borderId="21" xfId="0" applyBorder="1" applyAlignment="1">
      <alignment horizontal="center" wrapText="1"/>
    </xf>
    <xf numFmtId="0" fontId="0" fillId="0" borderId="22" xfId="0" applyBorder="1" applyAlignment="1">
      <alignment horizontal="center" wrapText="1"/>
    </xf>
    <xf numFmtId="0" fontId="0" fillId="0" borderId="23" xfId="0" applyBorder="1" applyAlignment="1">
      <alignment horizontal="center"/>
    </xf>
    <xf numFmtId="0" fontId="4" fillId="0" borderId="24" xfId="0" applyFont="1" applyBorder="1" applyAlignment="1">
      <alignment horizontal="center"/>
    </xf>
    <xf numFmtId="0" fontId="0" fillId="0" borderId="25" xfId="0" applyBorder="1" applyAlignment="1">
      <alignment horizontal="center" wrapText="1"/>
    </xf>
    <xf numFmtId="0" fontId="0" fillId="0" borderId="26" xfId="0" applyBorder="1" applyAlignment="1">
      <alignment horizontal="center"/>
    </xf>
    <xf numFmtId="0" fontId="0" fillId="0" borderId="20" xfId="0" applyBorder="1" applyAlignment="1">
      <alignment horizontal="center"/>
    </xf>
    <xf numFmtId="0" fontId="0" fillId="0" borderId="24" xfId="0" applyBorder="1" applyAlignment="1">
      <alignment horizontal="center"/>
    </xf>
    <xf numFmtId="0" fontId="0" fillId="10" borderId="27" xfId="0" applyFill="1" applyBorder="1" applyAlignment="1">
      <alignment horizontal="center" wrapText="1"/>
    </xf>
    <xf numFmtId="0" fontId="0" fillId="11" borderId="27" xfId="0" applyFill="1" applyBorder="1" applyAlignment="1">
      <alignment horizontal="center" wrapText="1"/>
    </xf>
    <xf numFmtId="0" fontId="0" fillId="6" borderId="27" xfId="0" applyFill="1" applyBorder="1" applyAlignment="1">
      <alignment horizontal="center" wrapText="1"/>
    </xf>
    <xf numFmtId="0" fontId="0" fillId="7" borderId="27" xfId="0" applyFill="1" applyBorder="1" applyAlignment="1">
      <alignment horizontal="center" wrapText="1"/>
    </xf>
    <xf numFmtId="0" fontId="0" fillId="12" borderId="27" xfId="0" applyFill="1" applyBorder="1" applyAlignment="1">
      <alignment horizontal="center" wrapText="1"/>
    </xf>
    <xf numFmtId="0" fontId="0" fillId="13" borderId="27" xfId="0" applyFill="1" applyBorder="1" applyAlignment="1">
      <alignment horizontal="center" wrapText="1"/>
    </xf>
    <xf numFmtId="0" fontId="0" fillId="14" borderId="27" xfId="0" applyFill="1" applyBorder="1" applyAlignment="1">
      <alignment horizontal="center" wrapText="1"/>
    </xf>
    <xf numFmtId="0" fontId="0" fillId="0" borderId="28" xfId="0" applyBorder="1" applyAlignment="1">
      <alignment horizontal="center" wrapText="1"/>
    </xf>
    <xf numFmtId="0" fontId="0" fillId="0" borderId="16" xfId="0" applyBorder="1" applyAlignment="1">
      <alignment horizontal="center"/>
    </xf>
    <xf numFmtId="0" fontId="0" fillId="4" borderId="29" xfId="0" applyFill="1" applyBorder="1" applyAlignment="1">
      <alignment horizontal="center" wrapText="1"/>
    </xf>
    <xf numFmtId="0" fontId="0" fillId="4" borderId="22" xfId="0" quotePrefix="1" applyFill="1" applyBorder="1" applyAlignment="1">
      <alignment horizontal="center" wrapText="1"/>
    </xf>
    <xf numFmtId="0" fontId="4" fillId="0" borderId="21" xfId="0" applyFont="1" applyBorder="1" applyAlignment="1">
      <alignment horizontal="center" wrapText="1"/>
    </xf>
    <xf numFmtId="0" fontId="4" fillId="0" borderId="22" xfId="0" applyFont="1" applyBorder="1" applyAlignment="1">
      <alignment horizontal="center" wrapText="1"/>
    </xf>
    <xf numFmtId="0" fontId="0" fillId="0" borderId="6" xfId="0" applyBorder="1" applyAlignment="1">
      <alignment horizontal="center" wrapText="1"/>
    </xf>
    <xf numFmtId="0" fontId="3" fillId="4" borderId="5" xfId="0" applyFont="1" applyFill="1" applyBorder="1" applyAlignment="1">
      <alignment horizontal="center"/>
    </xf>
    <xf numFmtId="0" fontId="3" fillId="7" borderId="6" xfId="0" applyFont="1" applyFill="1" applyBorder="1" applyAlignment="1">
      <alignment horizontal="center"/>
    </xf>
    <xf numFmtId="0" fontId="0" fillId="15" borderId="6" xfId="0" applyFill="1" applyBorder="1" applyAlignment="1">
      <alignment horizontal="center"/>
    </xf>
    <xf numFmtId="0" fontId="3" fillId="5" borderId="6" xfId="0" applyFont="1" applyFill="1" applyBorder="1" applyAlignment="1">
      <alignment horizontal="center"/>
    </xf>
    <xf numFmtId="0" fontId="3" fillId="0" borderId="7" xfId="0" applyFont="1" applyBorder="1" applyAlignment="1">
      <alignment horizontal="center"/>
    </xf>
    <xf numFmtId="0" fontId="0" fillId="16" borderId="27" xfId="0" applyFill="1" applyBorder="1" applyAlignment="1">
      <alignment horizontal="center" wrapText="1"/>
    </xf>
    <xf numFmtId="0" fontId="0" fillId="17" borderId="27" xfId="0" applyFill="1" applyBorder="1" applyAlignment="1">
      <alignment horizontal="center" wrapText="1"/>
    </xf>
    <xf numFmtId="0" fontId="3" fillId="17" borderId="3" xfId="0" applyFont="1" applyFill="1" applyBorder="1" applyAlignment="1">
      <alignment horizontal="center" vertical="top" textRotation="29" wrapText="1"/>
    </xf>
    <xf numFmtId="0" fontId="3" fillId="16" borderId="3" xfId="0" applyFont="1" applyFill="1" applyBorder="1" applyAlignment="1">
      <alignment horizontal="right" vertical="top" textRotation="29" wrapText="1"/>
    </xf>
    <xf numFmtId="0" fontId="0" fillId="7" borderId="22" xfId="0" quotePrefix="1" applyFill="1" applyBorder="1" applyAlignment="1">
      <alignment horizontal="center" wrapText="1"/>
    </xf>
    <xf numFmtId="0" fontId="0" fillId="7" borderId="22" xfId="0" applyFill="1" applyBorder="1" applyAlignment="1">
      <alignment horizontal="center" wrapText="1"/>
    </xf>
    <xf numFmtId="0" fontId="0" fillId="0" borderId="22" xfId="0" applyFill="1" applyBorder="1" applyAlignment="1">
      <alignment horizontal="center" wrapText="1"/>
    </xf>
    <xf numFmtId="16" fontId="0" fillId="7" borderId="21" xfId="0" quotePrefix="1" applyNumberFormat="1" applyFill="1" applyBorder="1" applyAlignment="1">
      <alignment horizontal="center" wrapText="1"/>
    </xf>
    <xf numFmtId="0" fontId="0" fillId="0" borderId="21" xfId="0" applyFill="1" applyBorder="1" applyAlignment="1">
      <alignment horizontal="center" wrapText="1"/>
    </xf>
    <xf numFmtId="0" fontId="0" fillId="0" borderId="25" xfId="0" applyFill="1" applyBorder="1" applyAlignment="1">
      <alignment horizontal="center" wrapText="1"/>
    </xf>
    <xf numFmtId="0" fontId="0" fillId="0" borderId="17" xfId="0" applyFill="1" applyBorder="1" applyAlignment="1">
      <alignment horizontal="center" wrapText="1"/>
    </xf>
    <xf numFmtId="0" fontId="3" fillId="5" borderId="6" xfId="0" applyFont="1" applyFill="1" applyBorder="1" applyAlignment="1">
      <alignment horizontal="center" wrapText="1"/>
    </xf>
    <xf numFmtId="0" fontId="3" fillId="4" borderId="6" xfId="0" applyFont="1" applyFill="1" applyBorder="1" applyAlignment="1">
      <alignment horizontal="center"/>
    </xf>
    <xf numFmtId="0" fontId="3" fillId="0" borderId="1" xfId="0" applyFont="1" applyBorder="1" applyAlignment="1">
      <alignment horizontal="center" wrapText="1"/>
    </xf>
    <xf numFmtId="0" fontId="0" fillId="0" borderId="0" xfId="0" applyAlignment="1">
      <alignment horizontal="center" vertical="center"/>
    </xf>
    <xf numFmtId="0" fontId="0" fillId="0" borderId="0" xfId="0" applyAlignment="1"/>
    <xf numFmtId="0" fontId="4" fillId="0" borderId="6" xfId="0" applyFont="1" applyBorder="1" applyAlignment="1">
      <alignment horizontal="center" vertical="center"/>
    </xf>
    <xf numFmtId="0" fontId="4" fillId="0" borderId="5" xfId="0" applyFont="1" applyBorder="1" applyAlignment="1">
      <alignment horizontal="center" vertical="center"/>
    </xf>
    <xf numFmtId="0" fontId="0" fillId="0" borderId="0" xfId="0" applyAlignment="1">
      <alignment vertical="center"/>
    </xf>
    <xf numFmtId="0" fontId="0" fillId="0" borderId="32" xfId="0" applyBorder="1" applyAlignment="1">
      <alignment vertical="center"/>
    </xf>
    <xf numFmtId="0" fontId="0" fillId="0" borderId="6" xfId="0" applyFill="1" applyBorder="1" applyAlignment="1">
      <alignment horizontal="center" vertical="center"/>
    </xf>
    <xf numFmtId="0" fontId="0" fillId="0" borderId="5" xfId="0" applyBorder="1" applyAlignment="1">
      <alignment vertical="center" wrapText="1"/>
    </xf>
    <xf numFmtId="0" fontId="0" fillId="0" borderId="33" xfId="0" applyBorder="1" applyAlignment="1">
      <alignment vertical="center"/>
    </xf>
    <xf numFmtId="0" fontId="0" fillId="0" borderId="6" xfId="0" applyBorder="1" applyAlignment="1">
      <alignment vertical="center" wrapText="1"/>
    </xf>
    <xf numFmtId="0" fontId="0" fillId="0" borderId="6" xfId="0" applyFill="1" applyBorder="1" applyAlignment="1">
      <alignment vertical="center" wrapText="1"/>
    </xf>
    <xf numFmtId="0" fontId="4" fillId="0" borderId="7" xfId="0" applyFont="1" applyBorder="1" applyAlignment="1">
      <alignment horizontal="center" vertical="center"/>
    </xf>
    <xf numFmtId="0" fontId="0" fillId="0" borderId="31" xfId="0" applyBorder="1" applyAlignment="1">
      <alignment vertical="center"/>
    </xf>
    <xf numFmtId="0" fontId="0" fillId="0" borderId="34" xfId="0" applyBorder="1" applyAlignment="1">
      <alignment vertical="center"/>
    </xf>
    <xf numFmtId="0" fontId="0" fillId="0" borderId="7" xfId="0" applyFill="1" applyBorder="1" applyAlignment="1">
      <alignment horizontal="center" vertical="center"/>
    </xf>
    <xf numFmtId="0" fontId="0" fillId="0" borderId="7" xfId="0" applyFill="1" applyBorder="1" applyAlignment="1">
      <alignment vertical="center" wrapText="1"/>
    </xf>
    <xf numFmtId="0" fontId="2" fillId="0" borderId="0" xfId="1"/>
    <xf numFmtId="0" fontId="3" fillId="0" borderId="7" xfId="2" applyBorder="1" applyAlignment="1">
      <alignment horizontal="center" vertical="center"/>
    </xf>
    <xf numFmtId="0" fontId="3" fillId="0" borderId="34" xfId="2" applyBorder="1" applyAlignment="1">
      <alignment vertical="center"/>
    </xf>
    <xf numFmtId="0" fontId="3" fillId="0" borderId="31" xfId="2" applyBorder="1" applyAlignment="1">
      <alignment vertical="center"/>
    </xf>
    <xf numFmtId="0" fontId="3" fillId="0" borderId="30" xfId="2" applyBorder="1" applyAlignment="1">
      <alignment vertical="center"/>
    </xf>
    <xf numFmtId="0" fontId="4" fillId="0" borderId="7" xfId="2" applyFont="1" applyBorder="1" applyAlignment="1">
      <alignment horizontal="center" vertical="center"/>
    </xf>
    <xf numFmtId="0" fontId="3" fillId="0" borderId="6" xfId="2" applyBorder="1" applyAlignment="1">
      <alignment horizontal="center" vertical="center"/>
    </xf>
    <xf numFmtId="16" fontId="3" fillId="0" borderId="0" xfId="2" applyNumberFormat="1" applyAlignment="1">
      <alignment vertical="center"/>
    </xf>
    <xf numFmtId="0" fontId="4" fillId="0" borderId="6" xfId="2" applyFont="1" applyBorder="1" applyAlignment="1">
      <alignment horizontal="center" vertical="center"/>
    </xf>
    <xf numFmtId="0" fontId="3" fillId="0" borderId="33" xfId="2" applyBorder="1" applyAlignment="1">
      <alignment vertical="center"/>
    </xf>
    <xf numFmtId="0" fontId="3" fillId="0" borderId="0" xfId="2" applyAlignment="1">
      <alignment vertical="center"/>
    </xf>
    <xf numFmtId="0" fontId="3" fillId="0" borderId="32" xfId="2" applyBorder="1" applyAlignment="1">
      <alignment vertical="center"/>
    </xf>
    <xf numFmtId="0" fontId="4" fillId="0" borderId="5" xfId="2" applyFont="1" applyBorder="1" applyAlignment="1">
      <alignment horizontal="center" vertical="center"/>
    </xf>
    <xf numFmtId="0" fontId="4" fillId="0" borderId="15" xfId="2" applyFont="1" applyBorder="1" applyAlignment="1">
      <alignment horizontal="center" wrapText="1"/>
    </xf>
    <xf numFmtId="0" fontId="4" fillId="0" borderId="14" xfId="2" applyFont="1" applyBorder="1" applyAlignment="1">
      <alignment horizontal="center" wrapText="1"/>
    </xf>
    <xf numFmtId="0" fontId="4" fillId="0" borderId="13" xfId="2" applyFont="1" applyBorder="1" applyAlignment="1">
      <alignment horizontal="center" wrapText="1"/>
    </xf>
    <xf numFmtId="0" fontId="3" fillId="18" borderId="31" xfId="2" applyFill="1" applyBorder="1" applyAlignment="1">
      <alignment vertical="center"/>
    </xf>
    <xf numFmtId="0" fontId="3" fillId="18" borderId="30" xfId="2" applyFill="1" applyBorder="1" applyAlignment="1">
      <alignment vertical="center"/>
    </xf>
    <xf numFmtId="1" fontId="3" fillId="19" borderId="0" xfId="2" applyNumberFormat="1" applyFill="1" applyAlignment="1">
      <alignment vertical="center"/>
    </xf>
    <xf numFmtId="1" fontId="3" fillId="0" borderId="0" xfId="2" applyNumberFormat="1" applyAlignment="1">
      <alignment vertical="center"/>
    </xf>
    <xf numFmtId="0" fontId="3" fillId="18" borderId="0" xfId="2" applyFill="1" applyAlignment="1">
      <alignment vertical="center"/>
    </xf>
    <xf numFmtId="1" fontId="3" fillId="20" borderId="0" xfId="2" applyNumberFormat="1" applyFill="1" applyAlignment="1">
      <alignment vertical="center"/>
    </xf>
    <xf numFmtId="1" fontId="3" fillId="19" borderId="0" xfId="2" quotePrefix="1" applyNumberFormat="1" applyFill="1" applyAlignment="1">
      <alignment vertical="center"/>
    </xf>
    <xf numFmtId="1" fontId="3" fillId="0" borderId="33" xfId="2" applyNumberFormat="1" applyBorder="1" applyAlignment="1">
      <alignment vertical="center"/>
    </xf>
    <xf numFmtId="1" fontId="3" fillId="21" borderId="0" xfId="2" applyNumberFormat="1" applyFill="1" applyAlignment="1">
      <alignment vertical="center"/>
    </xf>
    <xf numFmtId="1" fontId="3" fillId="0" borderId="32" xfId="2" applyNumberFormat="1" applyBorder="1" applyAlignment="1">
      <alignment vertical="center"/>
    </xf>
    <xf numFmtId="0" fontId="1" fillId="0" borderId="0" xfId="1" applyFont="1"/>
    <xf numFmtId="16" fontId="0" fillId="22" borderId="0" xfId="0" applyNumberFormat="1" applyFill="1" applyAlignment="1">
      <alignment vertical="center"/>
    </xf>
    <xf numFmtId="0" fontId="0" fillId="22" borderId="30" xfId="0" applyFill="1" applyBorder="1" applyAlignment="1">
      <alignment vertical="center" wrapText="1"/>
    </xf>
    <xf numFmtId="16" fontId="0" fillId="22" borderId="0" xfId="0" applyNumberFormat="1" applyFill="1" applyAlignment="1">
      <alignment vertical="center" wrapText="1"/>
    </xf>
    <xf numFmtId="0" fontId="4" fillId="0" borderId="10" xfId="0" applyFont="1" applyBorder="1" applyAlignment="1">
      <alignment horizontal="center" wrapText="1"/>
    </xf>
    <xf numFmtId="0" fontId="4" fillId="0" borderId="11" xfId="0" applyFont="1" applyBorder="1" applyAlignment="1">
      <alignment horizontal="center" wrapText="1"/>
    </xf>
    <xf numFmtId="0" fontId="4" fillId="0" borderId="4" xfId="0" applyFont="1" applyBorder="1" applyAlignment="1">
      <alignment horizontal="center" wrapText="1"/>
    </xf>
    <xf numFmtId="0" fontId="4" fillId="0" borderId="12" xfId="0" applyFont="1" applyBorder="1" applyAlignment="1">
      <alignment horizontal="center"/>
    </xf>
    <xf numFmtId="0" fontId="4" fillId="0" borderId="35" xfId="0" applyFont="1" applyBorder="1" applyAlignment="1">
      <alignment horizontal="center"/>
    </xf>
    <xf numFmtId="0" fontId="4" fillId="0" borderId="2" xfId="0" applyFont="1" applyBorder="1" applyAlignment="1">
      <alignment horizontal="center"/>
    </xf>
    <xf numFmtId="0" fontId="4" fillId="0" borderId="5" xfId="0" applyFont="1" applyBorder="1" applyAlignment="1">
      <alignment horizontal="center" wrapText="1"/>
    </xf>
    <xf numFmtId="0" fontId="4" fillId="0" borderId="7" xfId="0" applyFont="1" applyBorder="1" applyAlignment="1">
      <alignment horizontal="center" wrapText="1"/>
    </xf>
    <xf numFmtId="0" fontId="4" fillId="0" borderId="5" xfId="0" applyFont="1" applyBorder="1" applyAlignment="1">
      <alignment horizontal="center" vertical="center"/>
    </xf>
    <xf numFmtId="0" fontId="4" fillId="0" borderId="7" xfId="0" applyFont="1" applyBorder="1" applyAlignment="1">
      <alignment horizontal="center" vertical="center"/>
    </xf>
    <xf numFmtId="0" fontId="4" fillId="0" borderId="5" xfId="2" applyFont="1" applyBorder="1" applyAlignment="1">
      <alignment horizontal="center" vertical="center"/>
    </xf>
    <xf numFmtId="0" fontId="4" fillId="0" borderId="7" xfId="2" applyFont="1" applyBorder="1" applyAlignment="1">
      <alignment horizontal="center" vertical="center"/>
    </xf>
    <xf numFmtId="0" fontId="4" fillId="0" borderId="12" xfId="2" applyFont="1" applyBorder="1" applyAlignment="1">
      <alignment horizontal="center"/>
    </xf>
    <xf numFmtId="0" fontId="4" fillId="0" borderId="35" xfId="2" applyFont="1" applyBorder="1" applyAlignment="1">
      <alignment horizontal="center"/>
    </xf>
    <xf numFmtId="0" fontId="4" fillId="0" borderId="2" xfId="2" applyFont="1" applyBorder="1" applyAlignment="1">
      <alignment horizontal="center"/>
    </xf>
    <xf numFmtId="0" fontId="4" fillId="0" borderId="5" xfId="2" applyFont="1" applyBorder="1" applyAlignment="1">
      <alignment horizontal="center" wrapText="1"/>
    </xf>
    <xf numFmtId="0" fontId="4" fillId="0" borderId="7" xfId="2" applyFont="1" applyBorder="1" applyAlignment="1">
      <alignment horizontal="center" wrapText="1"/>
    </xf>
    <xf numFmtId="0" fontId="0" fillId="22" borderId="0" xfId="0" applyFill="1" applyAlignment="1">
      <alignment vertical="center" wrapText="1"/>
    </xf>
    <xf numFmtId="0" fontId="0" fillId="22" borderId="0" xfId="0" applyFill="1" applyAlignment="1">
      <alignment vertical="center"/>
    </xf>
    <xf numFmtId="0" fontId="0" fillId="22" borderId="33" xfId="0" applyFill="1" applyBorder="1" applyAlignment="1">
      <alignment vertical="center"/>
    </xf>
  </cellXfs>
  <cellStyles count="3">
    <cellStyle name="Normal" xfId="0" builtinId="0"/>
    <cellStyle name="Normal 2" xfId="1" xr:uid="{E4A3CBA5-46D6-4D61-8092-4F780D234303}"/>
    <cellStyle name="Normal 2 2" xfId="2" xr:uid="{1523262A-ACD7-4878-B4E7-43A04ABDE503}"/>
  </cellStyles>
  <dxfs count="20">
    <dxf>
      <fill>
        <patternFill>
          <bgColor rgb="FFFF8B91"/>
        </patternFill>
      </fill>
    </dxf>
    <dxf>
      <fill>
        <patternFill>
          <bgColor theme="8" tint="0.79998168889431442"/>
        </patternFill>
      </fill>
    </dxf>
    <dxf>
      <fill>
        <patternFill>
          <bgColor rgb="FF99FF99"/>
        </patternFill>
      </fill>
    </dxf>
    <dxf>
      <fill>
        <patternFill>
          <bgColor rgb="FFFF8B91"/>
        </patternFill>
      </fill>
    </dxf>
    <dxf>
      <fill>
        <patternFill>
          <bgColor theme="8" tint="0.79998168889431442"/>
        </patternFill>
      </fill>
    </dxf>
    <dxf>
      <fill>
        <patternFill>
          <bgColor rgb="FF99FF99"/>
        </patternFill>
      </fill>
    </dxf>
    <dxf>
      <fill>
        <patternFill>
          <bgColor rgb="FFFF8B91"/>
        </patternFill>
      </fill>
    </dxf>
    <dxf>
      <fill>
        <patternFill>
          <bgColor theme="8" tint="0.79998168889431442"/>
        </patternFill>
      </fill>
    </dxf>
    <dxf>
      <fill>
        <patternFill>
          <bgColor rgb="FF99FF99"/>
        </patternFill>
      </fill>
    </dxf>
    <dxf>
      <fill>
        <patternFill>
          <bgColor rgb="FFFF8B91"/>
        </patternFill>
      </fill>
    </dxf>
    <dxf>
      <fill>
        <patternFill>
          <bgColor theme="8" tint="0.79998168889431442"/>
        </patternFill>
      </fill>
    </dxf>
    <dxf>
      <fill>
        <patternFill>
          <bgColor theme="9" tint="0.79998168889431442"/>
        </patternFill>
      </fill>
    </dxf>
    <dxf>
      <fill>
        <patternFill>
          <bgColor rgb="FFFF8B91"/>
        </patternFill>
      </fill>
    </dxf>
    <dxf>
      <fill>
        <patternFill>
          <bgColor theme="8" tint="0.79998168889431442"/>
        </patternFill>
      </fill>
    </dxf>
    <dxf>
      <fill>
        <patternFill>
          <bgColor theme="9" tint="0.79998168889431442"/>
        </patternFill>
      </fill>
    </dxf>
    <dxf>
      <fill>
        <patternFill>
          <bgColor rgb="FFFF8B91"/>
        </patternFill>
      </fill>
    </dxf>
    <dxf>
      <fill>
        <patternFill>
          <bgColor theme="8" tint="0.79998168889431442"/>
        </patternFill>
      </fill>
    </dxf>
    <dxf>
      <fill>
        <patternFill>
          <bgColor theme="9" tint="0.79998168889431442"/>
        </patternFill>
      </fill>
    </dxf>
    <dxf>
      <font>
        <color rgb="FF006100"/>
      </font>
      <fill>
        <patternFill>
          <bgColor rgb="FFC6EFCE"/>
        </patternFill>
      </fill>
    </dxf>
    <dxf>
      <font>
        <color rgb="FF9C5700"/>
      </font>
      <fill>
        <patternFill>
          <bgColor rgb="FFFFEB9C"/>
        </patternFill>
      </fill>
    </dxf>
  </dxfs>
  <tableStyles count="0" defaultTableStyle="TableStyleMedium2" defaultPivotStyle="PivotStyleLight16"/>
  <colors>
    <mruColors>
      <color rgb="FF99FF99"/>
      <color rgb="FFFF8B91"/>
      <color rgb="FFF68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Assist/Missouri%20AM/Alternative%20Hydrograph/Peck%20WQ_Drift/Powerhouse%20Ops_Temps%20Oct%20Model%20Upd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lot"/>
      <sheetName val="Plot (2)"/>
      <sheetName val="Calcs"/>
      <sheetName val="POR"/>
      <sheetName val="RyanClass"/>
      <sheetName val="SpawnSummary"/>
    </sheetNames>
    <sheetDataSet>
      <sheetData sheetId="0" refreshError="1"/>
      <sheetData sheetId="1" refreshError="1"/>
      <sheetData sheetId="2">
        <row r="10">
          <cell r="AD10" t="str">
            <v>No Act</v>
          </cell>
        </row>
        <row r="11">
          <cell r="AC11">
            <v>1947</v>
          </cell>
          <cell r="AD11" t="str">
            <v xml:space="preserve">Alt 1 </v>
          </cell>
        </row>
        <row r="12">
          <cell r="AC12">
            <v>1949</v>
          </cell>
          <cell r="AD12" t="str">
            <v>Alt 1a</v>
          </cell>
        </row>
        <row r="13">
          <cell r="AC13">
            <v>1953</v>
          </cell>
          <cell r="AD13" t="str">
            <v>Alt 1b</v>
          </cell>
        </row>
        <row r="14">
          <cell r="AC14">
            <v>1954</v>
          </cell>
          <cell r="AD14" t="str">
            <v>Alt 2</v>
          </cell>
        </row>
        <row r="15">
          <cell r="AC15">
            <v>1966</v>
          </cell>
          <cell r="AD15" t="str">
            <v>Alt 2a</v>
          </cell>
        </row>
        <row r="16">
          <cell r="AC16">
            <v>1967</v>
          </cell>
          <cell r="AD16" t="str">
            <v>Alt 2b</v>
          </cell>
        </row>
        <row r="17">
          <cell r="AC17">
            <v>1968</v>
          </cell>
        </row>
        <row r="18">
          <cell r="AC18">
            <v>1973</v>
          </cell>
        </row>
        <row r="19">
          <cell r="AC19">
            <v>1974</v>
          </cell>
        </row>
        <row r="20">
          <cell r="AC20">
            <v>1975</v>
          </cell>
        </row>
        <row r="21">
          <cell r="AC21">
            <v>1977</v>
          </cell>
        </row>
        <row r="22">
          <cell r="AC22">
            <v>1980</v>
          </cell>
        </row>
        <row r="23">
          <cell r="AC23">
            <v>1982</v>
          </cell>
        </row>
        <row r="24">
          <cell r="AC24">
            <v>1983</v>
          </cell>
        </row>
        <row r="25">
          <cell r="AC25">
            <v>1984</v>
          </cell>
        </row>
        <row r="26">
          <cell r="AC26">
            <v>1985</v>
          </cell>
        </row>
        <row r="27">
          <cell r="AC27">
            <v>1986</v>
          </cell>
        </row>
        <row r="28">
          <cell r="AC28">
            <v>1987</v>
          </cell>
        </row>
        <row r="29">
          <cell r="AC29">
            <v>1994</v>
          </cell>
        </row>
        <row r="30">
          <cell r="AC30">
            <v>1998</v>
          </cell>
        </row>
        <row r="31">
          <cell r="AC31">
            <v>2000</v>
          </cell>
        </row>
        <row r="32">
          <cell r="AC32">
            <v>2011</v>
          </cell>
        </row>
        <row r="33">
          <cell r="AC33">
            <v>2012</v>
          </cell>
        </row>
      </sheetData>
      <sheetData sheetId="3"/>
      <sheetData sheetId="4"/>
      <sheetData sheetId="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148B9-C519-4214-B0C2-489E49134B4B}">
  <dimension ref="A1:M47"/>
  <sheetViews>
    <sheetView workbookViewId="0">
      <pane ySplit="1" topLeftCell="A29" activePane="bottomLeft" state="frozen"/>
      <selection pane="bottomLeft" activeCell="E50" sqref="E50"/>
    </sheetView>
  </sheetViews>
  <sheetFormatPr defaultRowHeight="13" x14ac:dyDescent="0.3"/>
  <cols>
    <col min="1" max="1" width="8.7265625" style="1"/>
    <col min="2" max="7" width="13.54296875" style="20" customWidth="1"/>
    <col min="8" max="8" width="13.54296875" customWidth="1"/>
    <col min="10" max="10" width="12.54296875" style="9" customWidth="1"/>
    <col min="11" max="11" width="41.54296875" style="17" customWidth="1"/>
    <col min="12" max="13" width="12.54296875" style="9" customWidth="1"/>
  </cols>
  <sheetData>
    <row r="1" spans="1:11" s="1" customFormat="1" ht="31" customHeight="1" thickBot="1" x14ac:dyDescent="0.35">
      <c r="A1" s="1" t="s">
        <v>0</v>
      </c>
      <c r="B1" s="2" t="s">
        <v>1</v>
      </c>
      <c r="C1" s="2" t="s">
        <v>2</v>
      </c>
      <c r="D1" s="2" t="s">
        <v>3</v>
      </c>
      <c r="E1" s="2" t="s">
        <v>4</v>
      </c>
      <c r="F1" s="2" t="s">
        <v>5</v>
      </c>
      <c r="G1" s="2" t="s">
        <v>6</v>
      </c>
      <c r="H1" s="2" t="s">
        <v>7</v>
      </c>
      <c r="I1" s="2" t="s">
        <v>53</v>
      </c>
      <c r="J1" s="3" t="s">
        <v>8</v>
      </c>
      <c r="K1" s="4" t="s">
        <v>9</v>
      </c>
    </row>
    <row r="2" spans="1:11" ht="40" customHeight="1" x14ac:dyDescent="0.3">
      <c r="A2" s="1">
        <v>1930</v>
      </c>
      <c r="B2" s="5" t="s">
        <v>10</v>
      </c>
      <c r="C2" s="6" t="s">
        <v>11</v>
      </c>
      <c r="D2" s="7" t="s">
        <v>12</v>
      </c>
      <c r="E2" s="6" t="s">
        <v>11</v>
      </c>
      <c r="F2" s="6" t="s">
        <v>11</v>
      </c>
      <c r="G2" s="7" t="s">
        <v>12</v>
      </c>
      <c r="H2" s="6" t="s">
        <v>13</v>
      </c>
      <c r="I2" s="73" t="s">
        <v>50</v>
      </c>
      <c r="J2" s="70" t="s">
        <v>14</v>
      </c>
      <c r="K2" s="8" t="s">
        <v>15</v>
      </c>
    </row>
    <row r="3" spans="1:11" ht="40" customHeight="1" x14ac:dyDescent="0.3">
      <c r="A3" s="1">
        <v>1947</v>
      </c>
      <c r="B3" s="6" t="s">
        <v>11</v>
      </c>
      <c r="C3" s="6" t="s">
        <v>11</v>
      </c>
      <c r="D3" s="62" t="s">
        <v>57</v>
      </c>
      <c r="E3" s="6" t="s">
        <v>11</v>
      </c>
      <c r="F3" s="6" t="s">
        <v>11</v>
      </c>
      <c r="G3" s="61" t="s">
        <v>56</v>
      </c>
      <c r="H3" s="6" t="s">
        <v>13</v>
      </c>
      <c r="I3" s="73" t="s">
        <v>51</v>
      </c>
      <c r="J3" s="55" t="s">
        <v>17</v>
      </c>
      <c r="K3" s="11" t="s">
        <v>18</v>
      </c>
    </row>
    <row r="4" spans="1:11" ht="40" customHeight="1" thickBot="1" x14ac:dyDescent="0.35">
      <c r="A4" s="1">
        <v>1949</v>
      </c>
      <c r="B4" s="6" t="s">
        <v>11</v>
      </c>
      <c r="C4" s="6" t="s">
        <v>11</v>
      </c>
      <c r="D4" s="7" t="s">
        <v>12</v>
      </c>
      <c r="E4" s="6" t="s">
        <v>11</v>
      </c>
      <c r="F4" s="6" t="s">
        <v>11</v>
      </c>
      <c r="G4" s="10" t="s">
        <v>16</v>
      </c>
      <c r="H4" s="6" t="s">
        <v>13</v>
      </c>
      <c r="I4" s="73" t="s">
        <v>50</v>
      </c>
      <c r="J4" s="71" t="s">
        <v>19</v>
      </c>
      <c r="K4" s="11" t="s">
        <v>20</v>
      </c>
    </row>
    <row r="5" spans="1:11" ht="40" customHeight="1" thickBot="1" x14ac:dyDescent="0.35">
      <c r="A5" s="1">
        <v>1953</v>
      </c>
      <c r="B5" s="12" t="s">
        <v>21</v>
      </c>
      <c r="C5" s="13" t="s">
        <v>22</v>
      </c>
      <c r="D5" s="12" t="s">
        <v>21</v>
      </c>
      <c r="E5" s="14" t="s">
        <v>23</v>
      </c>
      <c r="F5" s="13" t="s">
        <v>22</v>
      </c>
      <c r="G5" s="12" t="s">
        <v>21</v>
      </c>
      <c r="H5" s="6" t="s">
        <v>13</v>
      </c>
      <c r="I5" s="73" t="s">
        <v>50</v>
      </c>
      <c r="J5" s="72" t="s">
        <v>24</v>
      </c>
      <c r="K5" s="15" t="s">
        <v>25</v>
      </c>
    </row>
    <row r="6" spans="1:11" ht="40" customHeight="1" thickBot="1" x14ac:dyDescent="0.35">
      <c r="A6" s="1">
        <v>1954</v>
      </c>
      <c r="B6" s="62" t="s">
        <v>57</v>
      </c>
      <c r="C6" s="12" t="s">
        <v>21</v>
      </c>
      <c r="D6" s="62" t="s">
        <v>57</v>
      </c>
      <c r="E6" s="62" t="s">
        <v>57</v>
      </c>
      <c r="F6" s="13" t="s">
        <v>22</v>
      </c>
      <c r="G6" s="62" t="s">
        <v>57</v>
      </c>
      <c r="H6" s="6" t="s">
        <v>13</v>
      </c>
      <c r="I6" s="73" t="s">
        <v>51</v>
      </c>
    </row>
    <row r="7" spans="1:11" ht="40" customHeight="1" thickBot="1" x14ac:dyDescent="0.35">
      <c r="A7" s="1">
        <v>1966</v>
      </c>
      <c r="B7" s="7" t="s">
        <v>12</v>
      </c>
      <c r="C7" s="7" t="s">
        <v>12</v>
      </c>
      <c r="D7" s="7" t="s">
        <v>12</v>
      </c>
      <c r="E7" s="7" t="s">
        <v>12</v>
      </c>
      <c r="F7" s="7" t="s">
        <v>12</v>
      </c>
      <c r="G7" s="7" t="s">
        <v>12</v>
      </c>
      <c r="H7" s="6" t="s">
        <v>13</v>
      </c>
      <c r="I7" s="73" t="s">
        <v>51</v>
      </c>
      <c r="J7" s="18" t="s">
        <v>27</v>
      </c>
      <c r="K7" s="19" t="s">
        <v>9</v>
      </c>
    </row>
    <row r="8" spans="1:11" ht="40" customHeight="1" x14ac:dyDescent="0.3">
      <c r="A8" s="1">
        <v>1967</v>
      </c>
      <c r="B8" s="13" t="s">
        <v>22</v>
      </c>
      <c r="C8" s="13" t="s">
        <v>22</v>
      </c>
      <c r="D8" s="12" t="s">
        <v>21</v>
      </c>
      <c r="E8" s="14" t="s">
        <v>23</v>
      </c>
      <c r="F8" s="16" t="s">
        <v>26</v>
      </c>
      <c r="G8" s="12" t="s">
        <v>21</v>
      </c>
      <c r="H8" s="6" t="s">
        <v>13</v>
      </c>
      <c r="I8" s="73" t="s">
        <v>51</v>
      </c>
      <c r="J8" s="54" t="s">
        <v>28</v>
      </c>
      <c r="K8" s="8" t="s">
        <v>29</v>
      </c>
    </row>
    <row r="9" spans="1:11" ht="40" customHeight="1" x14ac:dyDescent="0.3">
      <c r="A9" s="1">
        <v>1968</v>
      </c>
      <c r="B9" s="14" t="s">
        <v>23</v>
      </c>
      <c r="C9" s="16" t="s">
        <v>26</v>
      </c>
      <c r="D9" s="14" t="s">
        <v>23</v>
      </c>
      <c r="E9" s="14" t="s">
        <v>23</v>
      </c>
      <c r="F9" s="16" t="s">
        <v>26</v>
      </c>
      <c r="G9" s="14" t="s">
        <v>23</v>
      </c>
      <c r="H9" s="6" t="s">
        <v>13</v>
      </c>
      <c r="I9" s="73" t="s">
        <v>51</v>
      </c>
      <c r="J9" s="55" t="s">
        <v>30</v>
      </c>
      <c r="K9" s="11" t="s">
        <v>31</v>
      </c>
    </row>
    <row r="10" spans="1:11" ht="40" customHeight="1" x14ac:dyDescent="0.3">
      <c r="A10" s="1">
        <v>1970</v>
      </c>
      <c r="B10" s="12" t="s">
        <v>21</v>
      </c>
      <c r="C10" s="12" t="s">
        <v>21</v>
      </c>
      <c r="D10" s="12" t="s">
        <v>21</v>
      </c>
      <c r="E10" s="12" t="s">
        <v>21</v>
      </c>
      <c r="F10" s="12" t="s">
        <v>21</v>
      </c>
      <c r="G10" s="12" t="s">
        <v>21</v>
      </c>
      <c r="H10" s="6" t="s">
        <v>13</v>
      </c>
      <c r="I10" s="73" t="s">
        <v>50</v>
      </c>
      <c r="J10" s="56" t="s">
        <v>51</v>
      </c>
      <c r="K10" s="53" t="s">
        <v>58</v>
      </c>
    </row>
    <row r="11" spans="1:11" ht="40" customHeight="1" x14ac:dyDescent="0.3">
      <c r="A11" s="1">
        <v>1973</v>
      </c>
      <c r="B11" s="12" t="s">
        <v>21</v>
      </c>
      <c r="C11" s="12" t="s">
        <v>21</v>
      </c>
      <c r="D11" s="12" t="s">
        <v>21</v>
      </c>
      <c r="E11" s="12" t="s">
        <v>21</v>
      </c>
      <c r="F11" s="12" t="s">
        <v>21</v>
      </c>
      <c r="G11" s="12" t="s">
        <v>21</v>
      </c>
      <c r="H11" s="6" t="s">
        <v>13</v>
      </c>
      <c r="I11" s="73" t="s">
        <v>52</v>
      </c>
      <c r="J11" s="57" t="s">
        <v>32</v>
      </c>
      <c r="K11" s="11" t="s">
        <v>33</v>
      </c>
    </row>
    <row r="12" spans="1:11" ht="40" customHeight="1" thickBot="1" x14ac:dyDescent="0.35">
      <c r="A12" s="1">
        <v>1974</v>
      </c>
      <c r="B12" s="6" t="s">
        <v>11</v>
      </c>
      <c r="C12" s="13" t="s">
        <v>22</v>
      </c>
      <c r="D12" s="6" t="s">
        <v>11</v>
      </c>
      <c r="E12" s="6" t="s">
        <v>11</v>
      </c>
      <c r="F12" s="12" t="s">
        <v>21</v>
      </c>
      <c r="G12" s="6" t="s">
        <v>11</v>
      </c>
      <c r="H12" s="6" t="s">
        <v>13</v>
      </c>
      <c r="I12" s="73" t="s">
        <v>52</v>
      </c>
      <c r="J12" s="58" t="s">
        <v>32</v>
      </c>
      <c r="K12" s="15" t="s">
        <v>34</v>
      </c>
    </row>
    <row r="13" spans="1:11" ht="40" customHeight="1" thickBot="1" x14ac:dyDescent="0.35">
      <c r="A13" s="1">
        <v>1975</v>
      </c>
      <c r="B13" s="10" t="s">
        <v>16</v>
      </c>
      <c r="C13" s="10" t="s">
        <v>16</v>
      </c>
      <c r="D13" s="10" t="s">
        <v>16</v>
      </c>
      <c r="E13" s="10" t="s">
        <v>16</v>
      </c>
      <c r="F13" s="10" t="s">
        <v>16</v>
      </c>
      <c r="G13" s="10" t="s">
        <v>16</v>
      </c>
      <c r="H13" s="5" t="s">
        <v>10</v>
      </c>
      <c r="I13" s="73" t="s">
        <v>52</v>
      </c>
    </row>
    <row r="14" spans="1:11" ht="40" customHeight="1" thickBot="1" x14ac:dyDescent="0.35">
      <c r="A14" s="1">
        <v>1976</v>
      </c>
      <c r="B14" s="6" t="s">
        <v>11</v>
      </c>
      <c r="C14" s="12" t="s">
        <v>21</v>
      </c>
      <c r="D14" s="6" t="s">
        <v>11</v>
      </c>
      <c r="E14" s="6" t="s">
        <v>11</v>
      </c>
      <c r="F14" s="12" t="s">
        <v>21</v>
      </c>
      <c r="G14" s="6" t="s">
        <v>11</v>
      </c>
      <c r="H14" s="6" t="s">
        <v>13</v>
      </c>
      <c r="I14" s="73" t="s">
        <v>52</v>
      </c>
      <c r="J14" s="3" t="s">
        <v>37</v>
      </c>
      <c r="K14" s="4" t="s">
        <v>38</v>
      </c>
    </row>
    <row r="15" spans="1:11" ht="40" customHeight="1" x14ac:dyDescent="0.3">
      <c r="A15" s="1">
        <v>1977</v>
      </c>
      <c r="B15" s="12" t="s">
        <v>21</v>
      </c>
      <c r="C15" s="12" t="s">
        <v>21</v>
      </c>
      <c r="D15" s="12" t="s">
        <v>21</v>
      </c>
      <c r="E15" s="6" t="s">
        <v>11</v>
      </c>
      <c r="F15" s="6" t="s">
        <v>11</v>
      </c>
      <c r="G15" s="13" t="s">
        <v>22</v>
      </c>
      <c r="H15" s="6" t="s">
        <v>13</v>
      </c>
      <c r="I15" s="73" t="s">
        <v>50</v>
      </c>
      <c r="J15" s="48">
        <v>21</v>
      </c>
      <c r="K15" s="49" t="s">
        <v>41</v>
      </c>
    </row>
    <row r="16" spans="1:11" ht="40" customHeight="1" x14ac:dyDescent="0.3">
      <c r="A16" s="1">
        <v>1978</v>
      </c>
      <c r="B16" s="12" t="s">
        <v>21</v>
      </c>
      <c r="C16" s="6" t="s">
        <v>11</v>
      </c>
      <c r="D16" s="12" t="s">
        <v>21</v>
      </c>
      <c r="E16" s="12" t="s">
        <v>21</v>
      </c>
      <c r="F16" s="6" t="s">
        <v>11</v>
      </c>
      <c r="G16" s="12" t="s">
        <v>21</v>
      </c>
      <c r="H16" s="6" t="s">
        <v>13</v>
      </c>
      <c r="I16" s="73" t="s">
        <v>52</v>
      </c>
      <c r="J16" s="38">
        <v>14</v>
      </c>
      <c r="K16" s="40" t="s">
        <v>40</v>
      </c>
    </row>
    <row r="17" spans="1:11" ht="40" customHeight="1" x14ac:dyDescent="0.3">
      <c r="A17" s="1">
        <v>1980</v>
      </c>
      <c r="B17" s="7" t="s">
        <v>12</v>
      </c>
      <c r="C17" s="16" t="s">
        <v>26</v>
      </c>
      <c r="D17" s="7" t="s">
        <v>12</v>
      </c>
      <c r="E17" s="7" t="s">
        <v>12</v>
      </c>
      <c r="F17" s="16" t="s">
        <v>26</v>
      </c>
      <c r="G17" s="7" t="s">
        <v>12</v>
      </c>
      <c r="H17" s="6" t="s">
        <v>13</v>
      </c>
      <c r="I17" s="73" t="s">
        <v>52</v>
      </c>
      <c r="J17" s="38">
        <v>15</v>
      </c>
      <c r="K17" s="41" t="s">
        <v>39</v>
      </c>
    </row>
    <row r="18" spans="1:11" ht="40" customHeight="1" x14ac:dyDescent="0.3">
      <c r="A18" s="1">
        <v>1982</v>
      </c>
      <c r="B18" s="16" t="s">
        <v>26</v>
      </c>
      <c r="C18" s="13" t="s">
        <v>22</v>
      </c>
      <c r="D18" s="14" t="s">
        <v>23</v>
      </c>
      <c r="E18" s="16" t="s">
        <v>26</v>
      </c>
      <c r="F18" s="13" t="s">
        <v>22</v>
      </c>
      <c r="G18" s="10" t="s">
        <v>16</v>
      </c>
      <c r="H18" s="6" t="s">
        <v>13</v>
      </c>
      <c r="I18" s="73" t="s">
        <v>52</v>
      </c>
      <c r="J18" s="38">
        <v>12</v>
      </c>
      <c r="K18" s="42" t="s">
        <v>42</v>
      </c>
    </row>
    <row r="19" spans="1:11" ht="40" customHeight="1" x14ac:dyDescent="0.3">
      <c r="A19" s="1">
        <v>1983</v>
      </c>
      <c r="B19" s="7" t="s">
        <v>12</v>
      </c>
      <c r="C19" s="16" t="s">
        <v>26</v>
      </c>
      <c r="D19" s="10" t="s">
        <v>16</v>
      </c>
      <c r="E19" s="7" t="s">
        <v>12</v>
      </c>
      <c r="F19" s="16" t="s">
        <v>26</v>
      </c>
      <c r="G19" s="7" t="s">
        <v>12</v>
      </c>
      <c r="H19" s="6" t="s">
        <v>13</v>
      </c>
      <c r="I19" s="73" t="s">
        <v>52</v>
      </c>
      <c r="J19" s="38">
        <f>COUNTIF(B$2:H$29,"Partial Marginal")</f>
        <v>14</v>
      </c>
      <c r="K19" s="43" t="s">
        <v>43</v>
      </c>
    </row>
    <row r="20" spans="1:11" ht="40" customHeight="1" x14ac:dyDescent="0.3">
      <c r="A20" s="1">
        <v>1984</v>
      </c>
      <c r="B20" s="14" t="s">
        <v>23</v>
      </c>
      <c r="C20" s="16" t="s">
        <v>26</v>
      </c>
      <c r="D20" s="14" t="s">
        <v>23</v>
      </c>
      <c r="E20" s="14" t="s">
        <v>23</v>
      </c>
      <c r="F20" s="16" t="s">
        <v>26</v>
      </c>
      <c r="G20" s="14" t="s">
        <v>23</v>
      </c>
      <c r="H20" s="6" t="s">
        <v>13</v>
      </c>
      <c r="I20" s="73" t="s">
        <v>52</v>
      </c>
      <c r="J20" s="38">
        <f>COUNTIF(B$2:H$29,"Partial Failed")</f>
        <v>34</v>
      </c>
      <c r="K20" s="44" t="s">
        <v>44</v>
      </c>
    </row>
    <row r="21" spans="1:11" ht="40" customHeight="1" x14ac:dyDescent="0.3">
      <c r="A21" s="1">
        <v>1985</v>
      </c>
      <c r="B21" s="7" t="s">
        <v>12</v>
      </c>
      <c r="C21" s="16" t="s">
        <v>26</v>
      </c>
      <c r="D21" s="7" t="s">
        <v>12</v>
      </c>
      <c r="E21" s="7" t="s">
        <v>12</v>
      </c>
      <c r="F21" s="16" t="s">
        <v>26</v>
      </c>
      <c r="G21" s="7" t="s">
        <v>12</v>
      </c>
      <c r="H21" s="6" t="s">
        <v>13</v>
      </c>
      <c r="I21" s="73" t="s">
        <v>52</v>
      </c>
      <c r="J21" s="38">
        <v>8</v>
      </c>
      <c r="K21" s="45" t="s">
        <v>45</v>
      </c>
    </row>
    <row r="22" spans="1:11" ht="40" customHeight="1" x14ac:dyDescent="0.3">
      <c r="A22" s="1">
        <v>1986</v>
      </c>
      <c r="B22" s="14" t="s">
        <v>23</v>
      </c>
      <c r="C22" s="13" t="s">
        <v>22</v>
      </c>
      <c r="D22" s="12" t="s">
        <v>21</v>
      </c>
      <c r="E22" s="14" t="s">
        <v>23</v>
      </c>
      <c r="F22" s="13" t="s">
        <v>22</v>
      </c>
      <c r="G22" s="14" t="s">
        <v>23</v>
      </c>
      <c r="H22" s="6" t="s">
        <v>13</v>
      </c>
      <c r="I22" s="73" t="s">
        <v>50</v>
      </c>
      <c r="J22" s="38">
        <f>COUNTIF(B$2:H$29,"Cancelled Marginal")</f>
        <v>0</v>
      </c>
      <c r="K22" s="46" t="s">
        <v>46</v>
      </c>
    </row>
    <row r="23" spans="1:11" ht="40" customHeight="1" thickBot="1" x14ac:dyDescent="0.35">
      <c r="A23" s="1">
        <v>1987</v>
      </c>
      <c r="B23" s="7" t="s">
        <v>12</v>
      </c>
      <c r="C23" s="16" t="s">
        <v>26</v>
      </c>
      <c r="D23" s="7" t="s">
        <v>12</v>
      </c>
      <c r="E23" s="7" t="s">
        <v>12</v>
      </c>
      <c r="F23" s="16" t="s">
        <v>26</v>
      </c>
      <c r="G23" s="7" t="s">
        <v>12</v>
      </c>
      <c r="H23" s="6" t="s">
        <v>13</v>
      </c>
      <c r="I23" s="73" t="s">
        <v>50</v>
      </c>
      <c r="J23" s="39">
        <v>10</v>
      </c>
      <c r="K23" s="59" t="s">
        <v>54</v>
      </c>
    </row>
    <row r="24" spans="1:11" ht="40" customHeight="1" thickBot="1" x14ac:dyDescent="0.35">
      <c r="A24" s="1">
        <v>1994</v>
      </c>
      <c r="B24" s="13" t="s">
        <v>22</v>
      </c>
      <c r="C24" s="13" t="s">
        <v>22</v>
      </c>
      <c r="D24" s="7" t="s">
        <v>12</v>
      </c>
      <c r="E24" s="6" t="s">
        <v>11</v>
      </c>
      <c r="F24" s="6" t="s">
        <v>11</v>
      </c>
      <c r="G24" s="12" t="s">
        <v>21</v>
      </c>
      <c r="H24" s="6" t="s">
        <v>13</v>
      </c>
      <c r="I24" s="73" t="s">
        <v>52</v>
      </c>
      <c r="J24" s="39">
        <v>2</v>
      </c>
      <c r="K24" s="60" t="s">
        <v>55</v>
      </c>
    </row>
    <row r="25" spans="1:11" ht="40" customHeight="1" thickBot="1" x14ac:dyDescent="0.35">
      <c r="A25" s="1">
        <v>1998</v>
      </c>
      <c r="B25" s="62" t="s">
        <v>57</v>
      </c>
      <c r="C25" s="62" t="s">
        <v>57</v>
      </c>
      <c r="D25" s="61" t="s">
        <v>56</v>
      </c>
      <c r="E25" s="62" t="s">
        <v>57</v>
      </c>
      <c r="F25" s="62" t="s">
        <v>57</v>
      </c>
      <c r="G25" s="62" t="s">
        <v>57</v>
      </c>
      <c r="H25" s="6" t="s">
        <v>13</v>
      </c>
      <c r="I25" s="73" t="s">
        <v>51</v>
      </c>
      <c r="J25" s="39">
        <v>54</v>
      </c>
      <c r="K25" s="47" t="s">
        <v>47</v>
      </c>
    </row>
    <row r="26" spans="1:11" ht="40" customHeight="1" x14ac:dyDescent="0.3">
      <c r="A26" s="1">
        <v>1999</v>
      </c>
      <c r="B26" s="12" t="s">
        <v>21</v>
      </c>
      <c r="C26" s="6" t="s">
        <v>11</v>
      </c>
      <c r="D26" s="12" t="s">
        <v>21</v>
      </c>
      <c r="E26" s="12" t="s">
        <v>21</v>
      </c>
      <c r="F26" s="6" t="s">
        <v>11</v>
      </c>
      <c r="G26" s="12" t="s">
        <v>21</v>
      </c>
      <c r="H26" s="6" t="s">
        <v>13</v>
      </c>
      <c r="I26" s="73" t="s">
        <v>52</v>
      </c>
    </row>
    <row r="27" spans="1:11" ht="40" customHeight="1" x14ac:dyDescent="0.3">
      <c r="A27" s="1">
        <v>2000</v>
      </c>
      <c r="B27" s="7" t="s">
        <v>12</v>
      </c>
      <c r="C27" s="7" t="s">
        <v>12</v>
      </c>
      <c r="D27" s="10" t="s">
        <v>16</v>
      </c>
      <c r="E27" s="7" t="s">
        <v>12</v>
      </c>
      <c r="F27" s="7" t="s">
        <v>12</v>
      </c>
      <c r="G27" s="10" t="s">
        <v>16</v>
      </c>
      <c r="H27" s="6" t="s">
        <v>13</v>
      </c>
      <c r="I27" s="73" t="s">
        <v>52</v>
      </c>
    </row>
    <row r="28" spans="1:11" ht="40" customHeight="1" x14ac:dyDescent="0.3">
      <c r="A28" s="1">
        <v>2011</v>
      </c>
      <c r="B28" s="5" t="s">
        <v>10</v>
      </c>
      <c r="C28" s="5" t="s">
        <v>10</v>
      </c>
      <c r="D28" s="5" t="s">
        <v>10</v>
      </c>
      <c r="E28" s="5" t="s">
        <v>10</v>
      </c>
      <c r="F28" s="5" t="s">
        <v>10</v>
      </c>
      <c r="G28" s="5" t="s">
        <v>10</v>
      </c>
      <c r="H28" s="5" t="s">
        <v>10</v>
      </c>
      <c r="I28" s="73" t="s">
        <v>51</v>
      </c>
    </row>
    <row r="29" spans="1:11" ht="40" customHeight="1" x14ac:dyDescent="0.3">
      <c r="A29" s="1">
        <v>2012</v>
      </c>
      <c r="B29" s="10" t="s">
        <v>16</v>
      </c>
      <c r="C29" s="7" t="s">
        <v>12</v>
      </c>
      <c r="D29" s="10" t="s">
        <v>16</v>
      </c>
      <c r="E29" s="7" t="s">
        <v>12</v>
      </c>
      <c r="F29" s="13" t="s">
        <v>22</v>
      </c>
      <c r="G29" s="10" t="s">
        <v>16</v>
      </c>
      <c r="H29" s="6" t="s">
        <v>13</v>
      </c>
      <c r="I29" s="73" t="s">
        <v>52</v>
      </c>
    </row>
    <row r="30" spans="1:11" ht="13.5" thickBot="1" x14ac:dyDescent="0.35"/>
    <row r="31" spans="1:11" ht="13.5" thickBot="1" x14ac:dyDescent="0.35">
      <c r="A31" s="21"/>
      <c r="B31" s="119" t="s">
        <v>35</v>
      </c>
      <c r="C31" s="119"/>
      <c r="D31" s="119"/>
      <c r="E31" s="119"/>
      <c r="F31" s="119"/>
      <c r="G31" s="119"/>
      <c r="H31" s="120"/>
      <c r="I31" s="121" t="s">
        <v>53</v>
      </c>
    </row>
    <row r="32" spans="1:11" ht="13.5" thickBot="1" x14ac:dyDescent="0.35">
      <c r="A32" s="22" t="s">
        <v>0</v>
      </c>
      <c r="B32" s="23" t="s">
        <v>1</v>
      </c>
      <c r="C32" s="24" t="s">
        <v>2</v>
      </c>
      <c r="D32" s="24" t="s">
        <v>3</v>
      </c>
      <c r="E32" s="24" t="s">
        <v>4</v>
      </c>
      <c r="F32" s="24" t="s">
        <v>5</v>
      </c>
      <c r="G32" s="24" t="s">
        <v>6</v>
      </c>
      <c r="H32" s="25" t="s">
        <v>7</v>
      </c>
      <c r="I32" s="121"/>
      <c r="J32" s="26" t="s">
        <v>36</v>
      </c>
    </row>
    <row r="33" spans="1:10" x14ac:dyDescent="0.3">
      <c r="A33" s="27">
        <f>A2</f>
        <v>1930</v>
      </c>
      <c r="B33" s="69" t="str">
        <f>IF(ISNUMBER(SEARCH($J$32,B2)),"21 June",IF(ISNUMBER(SEARCH($J$33,B2)),"14 June",""))</f>
        <v>21 June</v>
      </c>
      <c r="C33" s="28" t="str">
        <f t="shared" ref="C33:G33" si="0">IF(ISNUMBER(SEARCH($J$32,C2)),"21 June",IF(ISNUMBER(SEARCH($J$33,C2)),"14 June",""))</f>
        <v/>
      </c>
      <c r="D33" s="28" t="str">
        <f t="shared" si="0"/>
        <v>21 June</v>
      </c>
      <c r="E33" s="28" t="str">
        <f t="shared" si="0"/>
        <v/>
      </c>
      <c r="F33" s="28" t="str">
        <f t="shared" si="0"/>
        <v/>
      </c>
      <c r="G33" s="28" t="str">
        <f t="shared" si="0"/>
        <v>21 June</v>
      </c>
      <c r="H33" s="29"/>
      <c r="I33" s="9" t="s">
        <v>50</v>
      </c>
      <c r="J33" s="30" t="s">
        <v>30</v>
      </c>
    </row>
    <row r="34" spans="1:10" x14ac:dyDescent="0.3">
      <c r="A34" s="31">
        <f>A4</f>
        <v>1949</v>
      </c>
      <c r="B34" s="32" t="str">
        <f t="shared" ref="B34:G35" si="1">IF(ISNUMBER(SEARCH($J$32,B4)),"21 June",IF(ISNUMBER(SEARCH($J$33,B4)),"14 June",""))</f>
        <v/>
      </c>
      <c r="C34" s="33" t="str">
        <f t="shared" si="1"/>
        <v/>
      </c>
      <c r="D34" s="33" t="str">
        <f t="shared" si="1"/>
        <v>21 June</v>
      </c>
      <c r="E34" s="33" t="str">
        <f t="shared" si="1"/>
        <v/>
      </c>
      <c r="F34" s="33" t="str">
        <f t="shared" si="1"/>
        <v/>
      </c>
      <c r="G34" s="64" t="str">
        <f t="shared" si="1"/>
        <v>21 June</v>
      </c>
      <c r="H34" s="34"/>
      <c r="I34" s="9" t="s">
        <v>50</v>
      </c>
    </row>
    <row r="35" spans="1:10" x14ac:dyDescent="0.3">
      <c r="A35" s="31">
        <f>A5</f>
        <v>1953</v>
      </c>
      <c r="B35" s="32" t="str">
        <f t="shared" si="1"/>
        <v/>
      </c>
      <c r="C35" s="33" t="str">
        <f t="shared" si="1"/>
        <v/>
      </c>
      <c r="D35" s="33" t="str">
        <f t="shared" si="1"/>
        <v/>
      </c>
      <c r="E35" s="64" t="str">
        <f t="shared" si="1"/>
        <v>14 June</v>
      </c>
      <c r="F35" s="33" t="str">
        <f t="shared" si="1"/>
        <v/>
      </c>
      <c r="G35" s="33" t="str">
        <f t="shared" si="1"/>
        <v/>
      </c>
      <c r="H35" s="34"/>
      <c r="I35" s="9" t="s">
        <v>50</v>
      </c>
    </row>
    <row r="36" spans="1:10" x14ac:dyDescent="0.3">
      <c r="A36" s="31">
        <f>A7</f>
        <v>1966</v>
      </c>
      <c r="B36" s="32" t="str">
        <f>IF(ISNUMBER(SEARCH($J$32,B7)),"21 June",IF(ISNUMBER(SEARCH($J$33,B7)),"14 June",""))</f>
        <v>21 June</v>
      </c>
      <c r="C36" s="65"/>
      <c r="D36" s="33" t="str">
        <f>IF(ISNUMBER(SEARCH($J$32,D7)),"21 June",IF(ISNUMBER(SEARCH($J$33,D7)),"14 June",""))</f>
        <v>21 June</v>
      </c>
      <c r="E36" s="65"/>
      <c r="F36" s="65"/>
      <c r="G36" s="33" t="str">
        <f>IF(ISNUMBER(SEARCH($J$32,G7)),"21 June",IF(ISNUMBER(SEARCH($J$33,G7)),"14 June",""))</f>
        <v>21 June</v>
      </c>
      <c r="H36" s="34"/>
      <c r="I36" s="9" t="s">
        <v>51</v>
      </c>
    </row>
    <row r="37" spans="1:10" x14ac:dyDescent="0.3">
      <c r="A37" s="31">
        <f>A13</f>
        <v>1975</v>
      </c>
      <c r="B37" s="66" t="s">
        <v>49</v>
      </c>
      <c r="C37" s="66" t="s">
        <v>49</v>
      </c>
      <c r="D37" s="66" t="s">
        <v>49</v>
      </c>
      <c r="E37" s="66" t="s">
        <v>49</v>
      </c>
      <c r="F37" s="66" t="s">
        <v>49</v>
      </c>
      <c r="G37" s="66" t="s">
        <v>49</v>
      </c>
      <c r="H37" s="66" t="s">
        <v>49</v>
      </c>
      <c r="I37" s="9" t="s">
        <v>52</v>
      </c>
    </row>
    <row r="38" spans="1:10" x14ac:dyDescent="0.3">
      <c r="A38" s="31">
        <f>A17</f>
        <v>1980</v>
      </c>
      <c r="B38" s="32" t="str">
        <f>IF(ISNUMBER(SEARCH($J$32,B17)),"21 June",IF(ISNUMBER(SEARCH($J$33,B17)),"14 June",""))</f>
        <v>21 June</v>
      </c>
      <c r="C38" s="33"/>
      <c r="D38" s="33" t="str">
        <f>IF(ISNUMBER(SEARCH($J$32,D17)),"21 June",IF(ISNUMBER(SEARCH($J$33,D17)),"14 June",""))</f>
        <v>21 June</v>
      </c>
      <c r="E38" s="33" t="str">
        <f>IF(ISNUMBER(SEARCH($J$32,E17)),"21 June",IF(ISNUMBER(SEARCH($J$33,E17)),"14 June",""))</f>
        <v>21 June</v>
      </c>
      <c r="F38" s="33"/>
      <c r="G38" s="33" t="str">
        <f>IF(ISNUMBER(SEARCH($J$32,G17)),"21 June",IF(ISNUMBER(SEARCH($J$33,G17)),"14 June",""))</f>
        <v>21 June</v>
      </c>
      <c r="H38" s="34"/>
      <c r="I38" s="9" t="s">
        <v>52</v>
      </c>
    </row>
    <row r="39" spans="1:10" x14ac:dyDescent="0.3">
      <c r="A39" s="31">
        <f>A18</f>
        <v>1982</v>
      </c>
      <c r="B39" s="32"/>
      <c r="C39" s="33"/>
      <c r="D39" s="33"/>
      <c r="E39" s="33"/>
      <c r="F39" s="33" t="str">
        <f>IF(ISNUMBER(SEARCH($J$32,F18)),"21 June",IF(ISNUMBER(SEARCH($J$33,F18)),"14 June",""))</f>
        <v/>
      </c>
      <c r="G39" s="33" t="str">
        <f>IF(ISNUMBER(SEARCH($J$32,G18)),"21 June",IF(ISNUMBER(SEARCH($J$33,G18)),"14 June",""))</f>
        <v>21 June</v>
      </c>
      <c r="H39" s="34"/>
      <c r="I39" s="9" t="s">
        <v>52</v>
      </c>
    </row>
    <row r="40" spans="1:10" x14ac:dyDescent="0.3">
      <c r="A40" s="31">
        <f>A19</f>
        <v>1983</v>
      </c>
      <c r="B40" s="32" t="str">
        <f>IF(ISNUMBER(SEARCH($J$32,B19)),"21 June",IF(ISNUMBER(SEARCH($J$33,B19)),"14 June",""))</f>
        <v>21 June</v>
      </c>
      <c r="C40" s="33"/>
      <c r="D40" s="33" t="str">
        <f>IF(ISNUMBER(SEARCH($J$32,D19)),"21 June",IF(ISNUMBER(SEARCH($J$33,D19)),"14 June",""))</f>
        <v>21 June</v>
      </c>
      <c r="E40" s="33" t="str">
        <f>IF(ISNUMBER(SEARCH($J$32,E19)),"21 June",IF(ISNUMBER(SEARCH($J$33,E19)),"14 June",""))</f>
        <v>21 June</v>
      </c>
      <c r="F40" s="33"/>
      <c r="G40" s="33" t="str">
        <f>IF(ISNUMBER(SEARCH($J$32,G19)),"21 June",IF(ISNUMBER(SEARCH($J$33,G19)),"14 June",""))</f>
        <v>21 June</v>
      </c>
      <c r="H40" s="34"/>
      <c r="I40" s="9" t="s">
        <v>52</v>
      </c>
    </row>
    <row r="41" spans="1:10" x14ac:dyDescent="0.3">
      <c r="A41" s="31">
        <f>A21</f>
        <v>1985</v>
      </c>
      <c r="B41" s="32" t="str">
        <f>IF(ISNUMBER(SEARCH($J$32,B21)),"21 June",IF(ISNUMBER(SEARCH($J$33,B21)),"14 June",""))</f>
        <v>21 June</v>
      </c>
      <c r="C41" s="33"/>
      <c r="D41" s="50" t="s">
        <v>48</v>
      </c>
      <c r="E41" s="33" t="str">
        <f>IF(ISNUMBER(SEARCH($J$32,E21)),"21 June",IF(ISNUMBER(SEARCH($J$33,E21)),"14 June",""))</f>
        <v>21 June</v>
      </c>
      <c r="F41" s="33"/>
      <c r="G41" s="33" t="str">
        <f>IF(ISNUMBER(SEARCH($J$32,G21)),"21 June",IF(ISNUMBER(SEARCH($J$33,G21)),"14 June",""))</f>
        <v>21 June</v>
      </c>
      <c r="H41" s="34"/>
      <c r="I41" s="9" t="s">
        <v>52</v>
      </c>
    </row>
    <row r="42" spans="1:10" x14ac:dyDescent="0.3">
      <c r="A42" s="31">
        <f>A22</f>
        <v>1986</v>
      </c>
      <c r="B42" s="51" t="str">
        <f>IF(ISNUMBER(SEARCH($J$32,B22)),"21 June",IF(ISNUMBER(SEARCH($J$33,B22)),"14 June",""))</f>
        <v>14 June</v>
      </c>
      <c r="C42" s="33" t="str">
        <f t="shared" ref="C42:D44" si="2">IF(ISNUMBER(SEARCH($J$32,C22)),"21 June",IF(ISNUMBER(SEARCH($J$33,C22)),"14 June",""))</f>
        <v/>
      </c>
      <c r="D42" s="33" t="str">
        <f t="shared" si="2"/>
        <v/>
      </c>
      <c r="E42" s="52" t="str">
        <f>IF(ISNUMBER(SEARCH($J$32,E22)),"21 June",IF(ISNUMBER(SEARCH($J$33,E22)),"14 June",""))</f>
        <v>14 June</v>
      </c>
      <c r="F42" s="33" t="str">
        <f>IF(ISNUMBER(SEARCH($J$32,F22)),"21 June",IF(ISNUMBER(SEARCH($J$33,F22)),"14 June",""))</f>
        <v/>
      </c>
      <c r="G42" s="52" t="str">
        <f>IF(ISNUMBER(SEARCH($J$32,G22)),"21 June",IF(ISNUMBER(SEARCH($J$33,G22)),"14 June",""))</f>
        <v>14 June</v>
      </c>
      <c r="H42" s="34"/>
      <c r="I42" s="9" t="s">
        <v>50</v>
      </c>
    </row>
    <row r="43" spans="1:10" x14ac:dyDescent="0.3">
      <c r="A43" s="31">
        <f>A23</f>
        <v>1987</v>
      </c>
      <c r="B43" s="32" t="str">
        <f>IF(ISNUMBER(SEARCH($J$32,B23)),"21 June",IF(ISNUMBER(SEARCH($J$33,B23)),"14 June",""))</f>
        <v>21 June</v>
      </c>
      <c r="C43" s="52" t="str">
        <f t="shared" si="2"/>
        <v>14 June</v>
      </c>
      <c r="D43" s="33" t="str">
        <f t="shared" si="2"/>
        <v>21 June</v>
      </c>
      <c r="E43" s="33" t="str">
        <f>IF(ISNUMBER(SEARCH($J$32,E23)),"21 June",IF(ISNUMBER(SEARCH($J$33,E23)),"14 June",""))</f>
        <v>21 June</v>
      </c>
      <c r="F43" s="52" t="str">
        <f>IF(ISNUMBER(SEARCH($J$32,F23)),"21 June",IF(ISNUMBER(SEARCH($J$33,F23)),"14 June",""))</f>
        <v>14 June</v>
      </c>
      <c r="G43" s="33" t="str">
        <f>IF(ISNUMBER(SEARCH($J$32,G23)),"21 June",IF(ISNUMBER(SEARCH($J$33,G23)),"14 June",""))</f>
        <v>21 June</v>
      </c>
      <c r="H43" s="34"/>
      <c r="I43" s="9" t="s">
        <v>50</v>
      </c>
    </row>
    <row r="44" spans="1:10" x14ac:dyDescent="0.3">
      <c r="A44" s="31">
        <f>A24</f>
        <v>1994</v>
      </c>
      <c r="B44" s="67" t="str">
        <f>IF(ISNUMBER(SEARCH($J$32,B24)),"21 June",IF(ISNUMBER(SEARCH($J$33,B24)),"14 June",""))</f>
        <v/>
      </c>
      <c r="C44" s="65" t="str">
        <f t="shared" si="2"/>
        <v/>
      </c>
      <c r="D44" s="33" t="str">
        <f t="shared" si="2"/>
        <v>21 June</v>
      </c>
      <c r="E44" s="33" t="str">
        <f>IF(ISNUMBER(SEARCH($J$32,E24)),"21 June",IF(ISNUMBER(SEARCH($J$33,E24)),"14 June",""))</f>
        <v/>
      </c>
      <c r="F44" s="33" t="str">
        <f>IF(ISNUMBER(SEARCH($J$32,F24)),"21 June",IF(ISNUMBER(SEARCH($J$33,F24)),"14 June",""))</f>
        <v/>
      </c>
      <c r="G44" s="65" t="str">
        <f>IF(ISNUMBER(SEARCH($J$32,G24)),"21 June",IF(ISNUMBER(SEARCH($J$33,G24)),"14 June",""))</f>
        <v/>
      </c>
      <c r="H44" s="34"/>
      <c r="I44" s="9" t="s">
        <v>52</v>
      </c>
    </row>
    <row r="45" spans="1:10" x14ac:dyDescent="0.3">
      <c r="A45" s="31">
        <f>A27</f>
        <v>2000</v>
      </c>
      <c r="B45" s="32" t="str">
        <f t="shared" ref="B45:G45" si="3">IF(ISNUMBER(SEARCH($J$32,B27)),"21 June",IF(ISNUMBER(SEARCH($J$33,B27)),"14 June",""))</f>
        <v>21 June</v>
      </c>
      <c r="C45" s="33" t="str">
        <f t="shared" si="3"/>
        <v>21 June</v>
      </c>
      <c r="D45" s="64" t="str">
        <f t="shared" si="3"/>
        <v>21 June</v>
      </c>
      <c r="E45" s="33" t="str">
        <f t="shared" si="3"/>
        <v>21 June</v>
      </c>
      <c r="F45" s="33" t="str">
        <f t="shared" si="3"/>
        <v>21 June</v>
      </c>
      <c r="G45" s="64" t="str">
        <f t="shared" si="3"/>
        <v>21 June</v>
      </c>
      <c r="H45" s="34"/>
      <c r="I45" s="9" t="s">
        <v>52</v>
      </c>
    </row>
    <row r="46" spans="1:10" x14ac:dyDescent="0.3">
      <c r="A46" s="31">
        <f>A28</f>
        <v>2011</v>
      </c>
      <c r="B46" s="63" t="s">
        <v>48</v>
      </c>
      <c r="C46" s="63" t="s">
        <v>48</v>
      </c>
      <c r="D46" s="63" t="s">
        <v>48</v>
      </c>
      <c r="E46" s="63" t="s">
        <v>48</v>
      </c>
      <c r="F46" s="63" t="s">
        <v>48</v>
      </c>
      <c r="G46" s="63" t="s">
        <v>48</v>
      </c>
      <c r="H46" s="63" t="s">
        <v>48</v>
      </c>
      <c r="I46" s="9" t="s">
        <v>51</v>
      </c>
    </row>
    <row r="47" spans="1:10" ht="13.5" thickBot="1" x14ac:dyDescent="0.35">
      <c r="A47" s="35">
        <f>A29</f>
        <v>2012</v>
      </c>
      <c r="B47" s="64" t="str">
        <f>IF(ISNUMBER(SEARCH($J$32,B29)),"21 June",IF(ISNUMBER(SEARCH($J$33,B29)),"14 June",""))</f>
        <v>21 June</v>
      </c>
      <c r="C47" s="36" t="str">
        <f>IF(ISNUMBER(SEARCH($J$32,C29)),"21 June",IF(ISNUMBER(SEARCH($J$33,C29)),"14 June",""))</f>
        <v>21 June</v>
      </c>
      <c r="D47" s="64" t="str">
        <f>IF(ISNUMBER(SEARCH($J$32,D29)),"21 June",IF(ISNUMBER(SEARCH($J$33,D29)),"14 June",""))</f>
        <v>21 June</v>
      </c>
      <c r="E47" s="36" t="str">
        <f>IF(ISNUMBER(SEARCH($J$32,E29)),"21 June",IF(ISNUMBER(SEARCH($J$33,E29)),"14 June",""))</f>
        <v>21 June</v>
      </c>
      <c r="F47" s="68"/>
      <c r="G47" s="64" t="str">
        <f>IF(ISNUMBER(SEARCH($J$32,G29)),"21 June",IF(ISNUMBER(SEARCH($J$33,G29)),"14 June",""))</f>
        <v>21 June</v>
      </c>
      <c r="H47" s="37"/>
      <c r="I47" s="9" t="s">
        <v>52</v>
      </c>
    </row>
  </sheetData>
  <mergeCells count="2">
    <mergeCell ref="B31:H31"/>
    <mergeCell ref="I31:I32"/>
  </mergeCells>
  <phoneticPr fontId="5" type="noConversion"/>
  <conditionalFormatting sqref="B36 D36 G36:H36 C47 B45:C45 E45:F45 B35:D35 F35:H35 H45 E47:F47 H47 C33:H33 B34:F34 H34 B37:H44">
    <cfRule type="containsText" dxfId="19" priority="10" operator="containsText" text="14">
      <formula>NOT(ISERROR(SEARCH("14",B33)))</formula>
    </cfRule>
    <cfRule type="containsText" dxfId="18" priority="11" operator="containsText" text="21">
      <formula>NOT(ISERROR(SEARCH("21",B33)))</formula>
    </cfRule>
  </conditionalFormatting>
  <conditionalFormatting sqref="I33:I47">
    <cfRule type="containsText" dxfId="17" priority="7" operator="containsText" text="Normal">
      <formula>NOT(ISERROR(SEARCH("Normal",I33)))</formula>
    </cfRule>
    <cfRule type="containsText" dxfId="16" priority="8" operator="containsText" text="Low">
      <formula>NOT(ISERROR(SEARCH("Low",I33)))</formula>
    </cfRule>
    <cfRule type="containsText" dxfId="15" priority="9" operator="containsText" text="High">
      <formula>NOT(ISERROR(SEARCH("High",I33)))</formula>
    </cfRule>
  </conditionalFormatting>
  <conditionalFormatting sqref="I2:I9 I11:I29">
    <cfRule type="containsText" dxfId="14" priority="4" operator="containsText" text="Normal">
      <formula>NOT(ISERROR(SEARCH("Normal",I2)))</formula>
    </cfRule>
    <cfRule type="containsText" dxfId="13" priority="5" operator="containsText" text="Low">
      <formula>NOT(ISERROR(SEARCH("Low",I2)))</formula>
    </cfRule>
    <cfRule type="containsText" dxfId="12" priority="6" operator="containsText" text="High">
      <formula>NOT(ISERROR(SEARCH("High",I2)))</formula>
    </cfRule>
  </conditionalFormatting>
  <conditionalFormatting sqref="I10">
    <cfRule type="containsText" dxfId="11" priority="1" operator="containsText" text="Normal">
      <formula>NOT(ISERROR(SEARCH("Normal",I10)))</formula>
    </cfRule>
    <cfRule type="containsText" dxfId="10" priority="2" operator="containsText" text="Low">
      <formula>NOT(ISERROR(SEARCH("Low",I10)))</formula>
    </cfRule>
    <cfRule type="containsText" dxfId="9" priority="3" operator="containsText" text="High">
      <formula>NOT(ISERROR(SEARCH("High",I10)))</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F59E60-CF0A-4670-82D5-2857CB69A7DA}">
  <dimension ref="A1:K31"/>
  <sheetViews>
    <sheetView tabSelected="1" topLeftCell="B19" workbookViewId="0">
      <selection activeCell="H20" sqref="H20"/>
    </sheetView>
  </sheetViews>
  <sheetFormatPr defaultRowHeight="12.5" x14ac:dyDescent="0.25"/>
  <cols>
    <col min="9" max="9" width="15.81640625" customWidth="1"/>
    <col min="11" max="11" width="96.81640625" customWidth="1"/>
  </cols>
  <sheetData>
    <row r="1" spans="1:11" ht="13" thickBot="1" x14ac:dyDescent="0.3"/>
    <row r="2" spans="1:11" ht="13.5" thickBot="1" x14ac:dyDescent="0.35">
      <c r="B2" s="127" t="s">
        <v>0</v>
      </c>
      <c r="C2" s="122" t="s">
        <v>59</v>
      </c>
      <c r="D2" s="123"/>
      <c r="E2" s="123"/>
      <c r="F2" s="123"/>
      <c r="G2" s="123"/>
      <c r="H2" s="123"/>
      <c r="I2" s="124"/>
      <c r="J2" s="125" t="s">
        <v>53</v>
      </c>
      <c r="K2" s="125" t="s">
        <v>74</v>
      </c>
    </row>
    <row r="3" spans="1:11" ht="15" customHeight="1" thickBot="1" x14ac:dyDescent="0.35">
      <c r="B3" s="128"/>
      <c r="C3" s="23" t="s">
        <v>1</v>
      </c>
      <c r="D3" s="24" t="s">
        <v>2</v>
      </c>
      <c r="E3" s="24" t="s">
        <v>3</v>
      </c>
      <c r="F3" s="24" t="s">
        <v>4</v>
      </c>
      <c r="G3" s="24" t="s">
        <v>5</v>
      </c>
      <c r="H3" s="24" t="s">
        <v>6</v>
      </c>
      <c r="I3" s="25" t="s">
        <v>7</v>
      </c>
      <c r="J3" s="126"/>
      <c r="K3" s="126"/>
    </row>
    <row r="4" spans="1:11" ht="25" x14ac:dyDescent="0.25">
      <c r="B4" s="76">
        <v>1930</v>
      </c>
      <c r="C4" s="118" t="s">
        <v>99</v>
      </c>
      <c r="D4" s="77"/>
      <c r="E4" s="116">
        <v>43999</v>
      </c>
      <c r="F4" s="77"/>
      <c r="G4" s="77"/>
      <c r="H4" s="116">
        <v>43999</v>
      </c>
      <c r="I4" s="78"/>
      <c r="J4" s="79" t="s">
        <v>50</v>
      </c>
      <c r="K4" s="80" t="s">
        <v>60</v>
      </c>
    </row>
    <row r="5" spans="1:11" ht="13" x14ac:dyDescent="0.25">
      <c r="B5" s="75">
        <v>1947</v>
      </c>
      <c r="C5" s="77"/>
      <c r="D5" s="77"/>
      <c r="E5" s="77"/>
      <c r="F5" s="77"/>
      <c r="G5" s="77"/>
      <c r="H5" s="77"/>
      <c r="I5" s="81"/>
      <c r="J5" s="79" t="s">
        <v>51</v>
      </c>
      <c r="K5" s="82"/>
    </row>
    <row r="6" spans="1:11" ht="13" x14ac:dyDescent="0.25">
      <c r="B6" s="75">
        <v>1949</v>
      </c>
      <c r="C6" s="77"/>
      <c r="D6" s="77"/>
      <c r="E6" s="116">
        <v>43999</v>
      </c>
      <c r="F6" s="77"/>
      <c r="G6" s="77"/>
      <c r="H6" s="116">
        <v>43998</v>
      </c>
      <c r="I6" s="81"/>
      <c r="J6" s="79" t="s">
        <v>50</v>
      </c>
      <c r="K6" s="82" t="s">
        <v>60</v>
      </c>
    </row>
    <row r="7" spans="1:11" ht="25" x14ac:dyDescent="0.25">
      <c r="B7" s="75">
        <v>1953</v>
      </c>
      <c r="C7" s="77"/>
      <c r="D7" s="77"/>
      <c r="E7" s="77"/>
      <c r="F7" s="116" t="s">
        <v>75</v>
      </c>
      <c r="G7" s="77"/>
      <c r="H7" s="77"/>
      <c r="I7" s="81"/>
      <c r="J7" s="79" t="s">
        <v>50</v>
      </c>
      <c r="K7" s="82" t="s">
        <v>61</v>
      </c>
    </row>
    <row r="8" spans="1:11" ht="13" x14ac:dyDescent="0.25">
      <c r="B8" s="75">
        <v>1954</v>
      </c>
      <c r="C8" s="77"/>
      <c r="D8" s="77"/>
      <c r="E8" s="77"/>
      <c r="F8" s="77"/>
      <c r="G8" s="77"/>
      <c r="H8" s="77"/>
      <c r="I8" s="81"/>
      <c r="J8" s="79" t="s">
        <v>51</v>
      </c>
      <c r="K8" s="82"/>
    </row>
    <row r="9" spans="1:11" ht="25" x14ac:dyDescent="0.25">
      <c r="A9" s="74"/>
      <c r="B9" s="75">
        <v>1966</v>
      </c>
      <c r="C9" s="118" t="s">
        <v>94</v>
      </c>
      <c r="D9" s="77"/>
      <c r="E9" s="77" t="s">
        <v>62</v>
      </c>
      <c r="F9" s="77"/>
      <c r="G9" s="77"/>
      <c r="H9" s="116">
        <v>44007</v>
      </c>
      <c r="I9" s="81"/>
      <c r="J9" s="79" t="s">
        <v>51</v>
      </c>
      <c r="K9" s="82" t="s">
        <v>73</v>
      </c>
    </row>
    <row r="10" spans="1:11" ht="13" x14ac:dyDescent="0.25">
      <c r="A10" s="74"/>
      <c r="B10" s="75">
        <v>1967</v>
      </c>
      <c r="C10" s="77"/>
      <c r="D10" s="77"/>
      <c r="E10" s="77"/>
      <c r="F10" s="77"/>
      <c r="G10" s="77"/>
      <c r="H10" s="77"/>
      <c r="I10" s="81"/>
      <c r="J10" s="79" t="s">
        <v>51</v>
      </c>
      <c r="K10" s="82"/>
    </row>
    <row r="11" spans="1:11" ht="13" x14ac:dyDescent="0.25">
      <c r="A11" s="74"/>
      <c r="B11" s="75">
        <v>1968</v>
      </c>
      <c r="C11" s="77"/>
      <c r="D11" s="77"/>
      <c r="E11" s="77"/>
      <c r="F11" s="77"/>
      <c r="G11" s="77"/>
      <c r="H11" s="77"/>
      <c r="I11" s="81"/>
      <c r="J11" s="79" t="s">
        <v>51</v>
      </c>
      <c r="K11" s="82"/>
    </row>
    <row r="12" spans="1:11" ht="13" x14ac:dyDescent="0.25">
      <c r="A12" s="74"/>
      <c r="B12" s="75">
        <v>1973</v>
      </c>
      <c r="C12" s="77"/>
      <c r="D12" s="77"/>
      <c r="E12" s="77"/>
      <c r="F12" s="77"/>
      <c r="G12" s="77"/>
      <c r="H12" s="77"/>
      <c r="I12" s="81"/>
      <c r="J12" s="79"/>
      <c r="K12" s="82"/>
    </row>
    <row r="13" spans="1:11" ht="13" x14ac:dyDescent="0.25">
      <c r="A13" s="74"/>
      <c r="B13" s="75">
        <v>1974</v>
      </c>
      <c r="C13" s="77"/>
      <c r="D13" s="77"/>
      <c r="E13" s="77"/>
      <c r="F13" s="77"/>
      <c r="G13" s="77"/>
      <c r="H13" s="77"/>
      <c r="I13" s="81"/>
      <c r="J13" s="79"/>
      <c r="K13" s="82"/>
    </row>
    <row r="14" spans="1:11" ht="13" x14ac:dyDescent="0.25">
      <c r="A14" s="74"/>
      <c r="B14" s="75">
        <v>1970</v>
      </c>
      <c r="C14" s="77"/>
      <c r="D14" s="77"/>
      <c r="E14" s="77"/>
      <c r="F14" s="77"/>
      <c r="G14" s="77"/>
      <c r="H14" s="77"/>
      <c r="I14" s="81"/>
      <c r="J14" s="79"/>
      <c r="K14" s="82"/>
    </row>
    <row r="15" spans="1:11" ht="25" x14ac:dyDescent="0.25">
      <c r="B15" s="75">
        <v>1975</v>
      </c>
      <c r="C15" s="136" t="s">
        <v>100</v>
      </c>
      <c r="D15" s="137" t="s">
        <v>64</v>
      </c>
      <c r="E15" s="137" t="s">
        <v>64</v>
      </c>
      <c r="F15" s="137" t="s">
        <v>64</v>
      </c>
      <c r="G15" s="137" t="s">
        <v>64</v>
      </c>
      <c r="H15" s="137" t="s">
        <v>64</v>
      </c>
      <c r="I15" s="138" t="s">
        <v>64</v>
      </c>
      <c r="J15" s="79" t="s">
        <v>52</v>
      </c>
      <c r="K15" s="83" t="s">
        <v>63</v>
      </c>
    </row>
    <row r="16" spans="1:11" ht="13" x14ac:dyDescent="0.25">
      <c r="B16" s="75">
        <v>1976</v>
      </c>
      <c r="C16" s="77"/>
      <c r="D16" s="77"/>
      <c r="E16" s="77"/>
      <c r="F16" s="77"/>
      <c r="G16" s="77"/>
      <c r="H16" s="77"/>
      <c r="I16" s="81"/>
      <c r="J16" s="79"/>
      <c r="K16" s="82"/>
    </row>
    <row r="17" spans="2:11" ht="13" x14ac:dyDescent="0.25">
      <c r="B17" s="75">
        <v>1977</v>
      </c>
      <c r="C17" s="77"/>
      <c r="D17" s="77"/>
      <c r="E17" s="77"/>
      <c r="F17" s="77"/>
      <c r="G17" s="77"/>
      <c r="H17" s="77"/>
      <c r="I17" s="81"/>
      <c r="J17" s="79"/>
      <c r="K17" s="82"/>
    </row>
    <row r="18" spans="2:11" ht="13" x14ac:dyDescent="0.25">
      <c r="B18" s="75">
        <v>1978</v>
      </c>
      <c r="C18" s="77"/>
      <c r="D18" s="77"/>
      <c r="E18" s="77"/>
      <c r="F18" s="77"/>
      <c r="G18" s="77"/>
      <c r="H18" s="77"/>
      <c r="I18" s="81"/>
      <c r="J18" s="79"/>
      <c r="K18" s="82"/>
    </row>
    <row r="19" spans="2:11" ht="13" x14ac:dyDescent="0.25">
      <c r="B19" s="75">
        <v>1980</v>
      </c>
      <c r="C19" s="116">
        <v>44000</v>
      </c>
      <c r="D19" s="77"/>
      <c r="E19" s="116">
        <v>44001</v>
      </c>
      <c r="F19" s="116">
        <v>43996</v>
      </c>
      <c r="G19" s="77"/>
      <c r="H19" s="116">
        <v>44000</v>
      </c>
      <c r="I19" s="81"/>
      <c r="J19" s="79" t="s">
        <v>52</v>
      </c>
      <c r="K19" s="82" t="s">
        <v>65</v>
      </c>
    </row>
    <row r="20" spans="2:11" ht="25" x14ac:dyDescent="0.25">
      <c r="B20" s="75">
        <v>1982</v>
      </c>
      <c r="C20" s="77"/>
      <c r="D20" s="77"/>
      <c r="E20" s="77"/>
      <c r="F20" s="77"/>
      <c r="G20" s="77"/>
      <c r="H20" s="77" t="s">
        <v>62</v>
      </c>
      <c r="I20" s="81"/>
      <c r="J20" s="79" t="s">
        <v>52</v>
      </c>
      <c r="K20" s="82" t="s">
        <v>72</v>
      </c>
    </row>
    <row r="21" spans="2:11" ht="25" x14ac:dyDescent="0.25">
      <c r="B21" s="75">
        <v>1983</v>
      </c>
      <c r="C21" s="116">
        <v>44000</v>
      </c>
      <c r="D21" s="77"/>
      <c r="E21" s="116">
        <v>44003</v>
      </c>
      <c r="F21" s="116">
        <v>43996</v>
      </c>
      <c r="G21" s="77"/>
      <c r="H21" s="116">
        <v>44000</v>
      </c>
      <c r="I21" s="81"/>
      <c r="J21" s="79" t="s">
        <v>52</v>
      </c>
      <c r="K21" s="83" t="s">
        <v>76</v>
      </c>
    </row>
    <row r="22" spans="2:11" ht="13" x14ac:dyDescent="0.25">
      <c r="B22" s="75">
        <v>1984</v>
      </c>
      <c r="C22" s="77"/>
      <c r="D22" s="77"/>
      <c r="E22" s="77"/>
      <c r="F22" s="77"/>
      <c r="G22" s="77"/>
      <c r="H22" s="77"/>
      <c r="I22" s="81"/>
      <c r="J22" s="79" t="s">
        <v>52</v>
      </c>
      <c r="K22" s="82"/>
    </row>
    <row r="23" spans="2:11" ht="13" x14ac:dyDescent="0.25">
      <c r="B23" s="75">
        <v>1985</v>
      </c>
      <c r="C23" s="116">
        <v>44000</v>
      </c>
      <c r="D23" s="77"/>
      <c r="E23" s="116">
        <v>44003</v>
      </c>
      <c r="F23" s="116">
        <v>43996</v>
      </c>
      <c r="G23" s="77"/>
      <c r="H23" s="116">
        <v>44000</v>
      </c>
      <c r="I23" s="81"/>
      <c r="J23" s="79" t="s">
        <v>52</v>
      </c>
      <c r="K23" s="82" t="s">
        <v>65</v>
      </c>
    </row>
    <row r="24" spans="2:11" ht="75" x14ac:dyDescent="0.25">
      <c r="B24" s="75">
        <v>1986</v>
      </c>
      <c r="C24" s="118" t="s">
        <v>96</v>
      </c>
      <c r="D24" s="77"/>
      <c r="E24" s="136" t="s">
        <v>101</v>
      </c>
      <c r="F24" s="116">
        <v>43989</v>
      </c>
      <c r="G24" s="77"/>
      <c r="H24" s="116" t="s">
        <v>75</v>
      </c>
      <c r="I24" s="81"/>
      <c r="J24" s="79" t="s">
        <v>50</v>
      </c>
      <c r="K24" s="83" t="s">
        <v>77</v>
      </c>
    </row>
    <row r="25" spans="2:11" ht="37.5" x14ac:dyDescent="0.25">
      <c r="B25" s="75">
        <v>1987</v>
      </c>
      <c r="C25" s="118" t="s">
        <v>95</v>
      </c>
      <c r="D25" s="116">
        <v>43989</v>
      </c>
      <c r="E25" s="116">
        <v>44000</v>
      </c>
      <c r="F25" s="118" t="s">
        <v>96</v>
      </c>
      <c r="G25" s="116">
        <v>43989</v>
      </c>
      <c r="H25" s="116">
        <v>44000</v>
      </c>
      <c r="I25" s="81"/>
      <c r="J25" s="79" t="s">
        <v>50</v>
      </c>
      <c r="K25" s="83" t="s">
        <v>67</v>
      </c>
    </row>
    <row r="26" spans="2:11" ht="13" x14ac:dyDescent="0.25">
      <c r="B26" s="75">
        <v>1994</v>
      </c>
      <c r="C26" s="77"/>
      <c r="D26" s="77"/>
      <c r="E26" s="116" t="s">
        <v>78</v>
      </c>
      <c r="F26" s="77"/>
      <c r="G26" s="77"/>
      <c r="H26" s="77"/>
      <c r="I26" s="81"/>
      <c r="J26" s="79" t="s">
        <v>52</v>
      </c>
      <c r="K26" s="83" t="s">
        <v>68</v>
      </c>
    </row>
    <row r="27" spans="2:11" ht="13" x14ac:dyDescent="0.25">
      <c r="B27" s="75">
        <v>1998</v>
      </c>
      <c r="C27" s="77"/>
      <c r="D27" s="77"/>
      <c r="E27" s="77"/>
      <c r="F27" s="77"/>
      <c r="G27" s="77"/>
      <c r="H27" s="77"/>
      <c r="I27" s="81"/>
      <c r="J27" s="79" t="s">
        <v>51</v>
      </c>
      <c r="K27" s="82"/>
    </row>
    <row r="28" spans="2:11" ht="13" x14ac:dyDescent="0.25">
      <c r="B28" s="75">
        <v>1999</v>
      </c>
      <c r="C28" s="77"/>
      <c r="D28" s="77"/>
      <c r="E28" s="77"/>
      <c r="F28" s="77"/>
      <c r="G28" s="77"/>
      <c r="H28" s="77"/>
      <c r="I28" s="81"/>
      <c r="J28" s="79"/>
      <c r="K28" s="82"/>
    </row>
    <row r="29" spans="2:11" ht="25" x14ac:dyDescent="0.25">
      <c r="B29" s="75">
        <v>2000</v>
      </c>
      <c r="C29" s="116">
        <v>43996</v>
      </c>
      <c r="D29" s="77" t="s">
        <v>62</v>
      </c>
      <c r="E29" s="116" t="s">
        <v>78</v>
      </c>
      <c r="F29" s="77" t="s">
        <v>62</v>
      </c>
      <c r="G29" s="77" t="s">
        <v>62</v>
      </c>
      <c r="H29" s="116">
        <v>43996</v>
      </c>
      <c r="I29" s="81"/>
      <c r="J29" s="79" t="s">
        <v>52</v>
      </c>
      <c r="K29" s="83" t="s">
        <v>71</v>
      </c>
    </row>
    <row r="30" spans="2:11" ht="13" x14ac:dyDescent="0.25">
      <c r="B30" s="75">
        <v>2011</v>
      </c>
      <c r="C30" s="116">
        <v>44007</v>
      </c>
      <c r="D30" s="116">
        <v>44007</v>
      </c>
      <c r="E30" s="116">
        <v>44007</v>
      </c>
      <c r="F30" s="116">
        <v>44007</v>
      </c>
      <c r="G30" s="116">
        <v>44007</v>
      </c>
      <c r="H30" s="116">
        <v>44007</v>
      </c>
      <c r="I30" s="116">
        <v>44007</v>
      </c>
      <c r="J30" s="79" t="s">
        <v>51</v>
      </c>
      <c r="K30" s="83" t="s">
        <v>69</v>
      </c>
    </row>
    <row r="31" spans="2:11" ht="25.5" thickBot="1" x14ac:dyDescent="0.3">
      <c r="B31" s="84">
        <v>2012</v>
      </c>
      <c r="C31" s="117" t="s">
        <v>97</v>
      </c>
      <c r="D31" s="85" t="s">
        <v>62</v>
      </c>
      <c r="E31" s="85" t="s">
        <v>62</v>
      </c>
      <c r="F31" s="85" t="s">
        <v>62</v>
      </c>
      <c r="G31" s="85"/>
      <c r="H31" s="85" t="s">
        <v>62</v>
      </c>
      <c r="I31" s="86"/>
      <c r="J31" s="87" t="s">
        <v>52</v>
      </c>
      <c r="K31" s="88" t="s">
        <v>70</v>
      </c>
    </row>
  </sheetData>
  <mergeCells count="4">
    <mergeCell ref="C2:I2"/>
    <mergeCell ref="J2:J3"/>
    <mergeCell ref="B2:B3"/>
    <mergeCell ref="K2:K3"/>
  </mergeCells>
  <conditionalFormatting sqref="J4:J31">
    <cfRule type="colorScale" priority="1">
      <colorScale>
        <cfvo type="min"/>
        <cfvo type="percentile" val="50"/>
        <cfvo type="max"/>
        <color rgb="FFF8696B"/>
        <color rgb="FFFFEB84"/>
        <color rgb="FF63BE7B"/>
      </colorScale>
    </cfRule>
    <cfRule type="containsText" dxfId="8" priority="2" operator="containsText" text="Normal">
      <formula>NOT(ISERROR(SEARCH("Normal",J4)))</formula>
    </cfRule>
    <cfRule type="containsText" dxfId="7" priority="3" operator="containsText" text="Low">
      <formula>NOT(ISERROR(SEARCH("Low",J4)))</formula>
    </cfRule>
    <cfRule type="containsText" dxfId="6" priority="4" operator="containsText" text="High">
      <formula>NOT(ISERROR(SEARCH("High",J4)))</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1F9C53-9A5B-4BE6-9AB2-D4B7AEE34F09}">
  <dimension ref="A1:I31"/>
  <sheetViews>
    <sheetView workbookViewId="0">
      <selection activeCell="E25" sqref="E25"/>
    </sheetView>
  </sheetViews>
  <sheetFormatPr defaultColWidth="9.1796875" defaultRowHeight="14.5" x14ac:dyDescent="0.35"/>
  <cols>
    <col min="1" max="16384" width="9.1796875" style="89"/>
  </cols>
  <sheetData>
    <row r="1" spans="1:9" ht="15" thickBot="1" x14ac:dyDescent="0.4"/>
    <row r="2" spans="1:9" ht="15" thickBot="1" x14ac:dyDescent="0.4">
      <c r="A2" s="129" t="s">
        <v>0</v>
      </c>
      <c r="B2" s="131" t="s">
        <v>83</v>
      </c>
      <c r="C2" s="132"/>
      <c r="D2" s="132"/>
      <c r="E2" s="132"/>
      <c r="F2" s="132"/>
      <c r="G2" s="132"/>
      <c r="H2" s="133"/>
      <c r="I2" s="134" t="s">
        <v>53</v>
      </c>
    </row>
    <row r="3" spans="1:9" ht="15" thickBot="1" x14ac:dyDescent="0.4">
      <c r="A3" s="130"/>
      <c r="B3" s="104" t="s">
        <v>1</v>
      </c>
      <c r="C3" s="103" t="s">
        <v>2</v>
      </c>
      <c r="D3" s="103" t="s">
        <v>3</v>
      </c>
      <c r="E3" s="103" t="s">
        <v>4</v>
      </c>
      <c r="F3" s="103" t="s">
        <v>5</v>
      </c>
      <c r="G3" s="103" t="s">
        <v>6</v>
      </c>
      <c r="H3" s="102" t="s">
        <v>7</v>
      </c>
      <c r="I3" s="135"/>
    </row>
    <row r="4" spans="1:9" x14ac:dyDescent="0.35">
      <c r="A4" s="101">
        <v>1930</v>
      </c>
      <c r="B4" s="96">
        <v>44006</v>
      </c>
      <c r="C4" s="99"/>
      <c r="D4" s="96">
        <v>44006</v>
      </c>
      <c r="E4" s="99"/>
      <c r="F4" s="99"/>
      <c r="G4" s="96">
        <v>44006</v>
      </c>
      <c r="H4" s="100"/>
      <c r="I4" s="95" t="s">
        <v>50</v>
      </c>
    </row>
    <row r="5" spans="1:9" x14ac:dyDescent="0.35">
      <c r="A5" s="97">
        <v>1947</v>
      </c>
      <c r="B5" s="99"/>
      <c r="C5" s="99"/>
      <c r="D5" s="99"/>
      <c r="E5" s="99"/>
      <c r="F5" s="99"/>
      <c r="G5" s="99"/>
      <c r="H5" s="98"/>
      <c r="I5" s="95" t="s">
        <v>51</v>
      </c>
    </row>
    <row r="6" spans="1:9" x14ac:dyDescent="0.35">
      <c r="A6" s="97">
        <v>1949</v>
      </c>
      <c r="B6" s="99"/>
      <c r="C6" s="99"/>
      <c r="D6" s="96">
        <v>44006</v>
      </c>
      <c r="E6" s="99"/>
      <c r="F6" s="99"/>
      <c r="G6" s="96">
        <v>44005</v>
      </c>
      <c r="H6" s="98"/>
      <c r="I6" s="95" t="s">
        <v>50</v>
      </c>
    </row>
    <row r="7" spans="1:9" x14ac:dyDescent="0.35">
      <c r="A7" s="97">
        <v>1953</v>
      </c>
      <c r="B7" s="99"/>
      <c r="C7" s="99"/>
      <c r="D7" s="99"/>
      <c r="E7" s="96" t="s">
        <v>81</v>
      </c>
      <c r="F7" s="99"/>
      <c r="G7" s="99"/>
      <c r="H7" s="98"/>
      <c r="I7" s="95" t="s">
        <v>50</v>
      </c>
    </row>
    <row r="8" spans="1:9" x14ac:dyDescent="0.35">
      <c r="A8" s="97">
        <v>1954</v>
      </c>
      <c r="B8" s="99"/>
      <c r="C8" s="99"/>
      <c r="D8" s="99"/>
      <c r="E8" s="99"/>
      <c r="F8" s="99"/>
      <c r="G8" s="99"/>
      <c r="H8" s="98"/>
      <c r="I8" s="95" t="s">
        <v>51</v>
      </c>
    </row>
    <row r="9" spans="1:9" x14ac:dyDescent="0.35">
      <c r="A9" s="97">
        <v>1966</v>
      </c>
      <c r="B9" s="96">
        <v>44014</v>
      </c>
      <c r="C9" s="99"/>
      <c r="D9" s="99" t="s">
        <v>62</v>
      </c>
      <c r="E9" s="99"/>
      <c r="F9" s="99"/>
      <c r="G9" s="96">
        <v>44014</v>
      </c>
      <c r="H9" s="98"/>
      <c r="I9" s="95" t="s">
        <v>51</v>
      </c>
    </row>
    <row r="10" spans="1:9" x14ac:dyDescent="0.35">
      <c r="A10" s="97">
        <v>1967</v>
      </c>
      <c r="B10" s="99"/>
      <c r="C10" s="99"/>
      <c r="D10" s="99"/>
      <c r="E10" s="99"/>
      <c r="F10" s="99"/>
      <c r="G10" s="99"/>
      <c r="H10" s="98"/>
      <c r="I10" s="95" t="s">
        <v>51</v>
      </c>
    </row>
    <row r="11" spans="1:9" x14ac:dyDescent="0.35">
      <c r="A11" s="97">
        <v>1968</v>
      </c>
      <c r="B11" s="99"/>
      <c r="C11" s="99"/>
      <c r="D11" s="99"/>
      <c r="E11" s="99"/>
      <c r="F11" s="99"/>
      <c r="G11" s="99"/>
      <c r="H11" s="98"/>
      <c r="I11" s="95" t="s">
        <v>51</v>
      </c>
    </row>
    <row r="12" spans="1:9" x14ac:dyDescent="0.35">
      <c r="A12" s="97">
        <v>1973</v>
      </c>
      <c r="B12" s="99"/>
      <c r="C12" s="99"/>
      <c r="D12" s="99"/>
      <c r="E12" s="99"/>
      <c r="F12" s="99"/>
      <c r="G12" s="99"/>
      <c r="H12" s="98"/>
      <c r="I12" s="95"/>
    </row>
    <row r="13" spans="1:9" x14ac:dyDescent="0.35">
      <c r="A13" s="97">
        <v>1974</v>
      </c>
      <c r="B13" s="99"/>
      <c r="C13" s="99"/>
      <c r="D13" s="99"/>
      <c r="E13" s="99"/>
      <c r="F13" s="99"/>
      <c r="G13" s="99"/>
      <c r="H13" s="98"/>
      <c r="I13" s="95"/>
    </row>
    <row r="14" spans="1:9" x14ac:dyDescent="0.35">
      <c r="A14" s="97">
        <v>1970</v>
      </c>
      <c r="B14" s="99"/>
      <c r="C14" s="99"/>
      <c r="D14" s="99"/>
      <c r="E14" s="99"/>
      <c r="F14" s="99"/>
      <c r="G14" s="99"/>
      <c r="H14" s="98"/>
      <c r="I14" s="95"/>
    </row>
    <row r="15" spans="1:9" x14ac:dyDescent="0.35">
      <c r="A15" s="97">
        <v>1975</v>
      </c>
      <c r="B15" s="99" t="s">
        <v>64</v>
      </c>
      <c r="C15" s="99" t="s">
        <v>64</v>
      </c>
      <c r="D15" s="99" t="s">
        <v>64</v>
      </c>
      <c r="E15" s="99" t="s">
        <v>64</v>
      </c>
      <c r="F15" s="99" t="s">
        <v>64</v>
      </c>
      <c r="G15" s="99" t="s">
        <v>64</v>
      </c>
      <c r="H15" s="98" t="s">
        <v>64</v>
      </c>
      <c r="I15" s="95" t="s">
        <v>52</v>
      </c>
    </row>
    <row r="16" spans="1:9" x14ac:dyDescent="0.35">
      <c r="A16" s="97">
        <v>1976</v>
      </c>
      <c r="B16" s="99"/>
      <c r="C16" s="99"/>
      <c r="D16" s="99"/>
      <c r="E16" s="99"/>
      <c r="F16" s="99"/>
      <c r="G16" s="99"/>
      <c r="H16" s="98"/>
      <c r="I16" s="95"/>
    </row>
    <row r="17" spans="1:9" x14ac:dyDescent="0.35">
      <c r="A17" s="97">
        <v>1977</v>
      </c>
      <c r="B17" s="99"/>
      <c r="C17" s="99"/>
      <c r="D17" s="99"/>
      <c r="E17" s="99"/>
      <c r="F17" s="99"/>
      <c r="G17" s="99"/>
      <c r="H17" s="98"/>
      <c r="I17" s="95"/>
    </row>
    <row r="18" spans="1:9" x14ac:dyDescent="0.35">
      <c r="A18" s="97">
        <v>1978</v>
      </c>
      <c r="B18" s="99"/>
      <c r="C18" s="99"/>
      <c r="D18" s="99"/>
      <c r="E18" s="99"/>
      <c r="F18" s="99"/>
      <c r="G18" s="99"/>
      <c r="H18" s="98"/>
      <c r="I18" s="95"/>
    </row>
    <row r="19" spans="1:9" x14ac:dyDescent="0.35">
      <c r="A19" s="97">
        <v>1980</v>
      </c>
      <c r="B19" s="96">
        <v>44007</v>
      </c>
      <c r="C19" s="99"/>
      <c r="D19" s="96">
        <v>44008</v>
      </c>
      <c r="E19" s="96">
        <v>44003</v>
      </c>
      <c r="F19" s="99"/>
      <c r="G19" s="96">
        <v>44007</v>
      </c>
      <c r="H19" s="98"/>
      <c r="I19" s="95" t="s">
        <v>52</v>
      </c>
    </row>
    <row r="20" spans="1:9" x14ac:dyDescent="0.35">
      <c r="A20" s="97">
        <v>1982</v>
      </c>
      <c r="B20" s="99"/>
      <c r="C20" s="99"/>
      <c r="D20" s="99"/>
      <c r="E20" s="99"/>
      <c r="F20" s="99"/>
      <c r="G20" s="99" t="s">
        <v>62</v>
      </c>
      <c r="H20" s="98"/>
      <c r="I20" s="95" t="s">
        <v>52</v>
      </c>
    </row>
    <row r="21" spans="1:9" x14ac:dyDescent="0.35">
      <c r="A21" s="97">
        <v>1983</v>
      </c>
      <c r="B21" s="96">
        <v>44007</v>
      </c>
      <c r="C21" s="99"/>
      <c r="D21" s="96">
        <v>44010</v>
      </c>
      <c r="E21" s="96">
        <v>44003</v>
      </c>
      <c r="F21" s="99"/>
      <c r="G21" s="96">
        <v>44007</v>
      </c>
      <c r="H21" s="98"/>
      <c r="I21" s="95" t="s">
        <v>52</v>
      </c>
    </row>
    <row r="22" spans="1:9" x14ac:dyDescent="0.35">
      <c r="A22" s="97">
        <v>1984</v>
      </c>
      <c r="B22" s="99"/>
      <c r="C22" s="99"/>
      <c r="D22" s="99"/>
      <c r="E22" s="99"/>
      <c r="F22" s="99"/>
      <c r="G22" s="99"/>
      <c r="H22" s="98"/>
      <c r="I22" s="95" t="s">
        <v>52</v>
      </c>
    </row>
    <row r="23" spans="1:9" x14ac:dyDescent="0.35">
      <c r="A23" s="97">
        <v>1985</v>
      </c>
      <c r="B23" s="96">
        <v>44007</v>
      </c>
      <c r="C23" s="99"/>
      <c r="D23" s="96">
        <v>44010</v>
      </c>
      <c r="E23" s="96">
        <v>44003</v>
      </c>
      <c r="F23" s="99"/>
      <c r="G23" s="96">
        <v>44007</v>
      </c>
      <c r="H23" s="98"/>
      <c r="I23" s="95" t="s">
        <v>52</v>
      </c>
    </row>
    <row r="24" spans="1:9" x14ac:dyDescent="0.35">
      <c r="A24" s="97">
        <v>1986</v>
      </c>
      <c r="B24" s="96" t="s">
        <v>81</v>
      </c>
      <c r="C24" s="99"/>
      <c r="D24" s="99" t="s">
        <v>66</v>
      </c>
      <c r="E24" s="96" t="s">
        <v>82</v>
      </c>
      <c r="F24" s="99"/>
      <c r="G24" s="96" t="s">
        <v>81</v>
      </c>
      <c r="H24" s="98"/>
      <c r="I24" s="95" t="s">
        <v>50</v>
      </c>
    </row>
    <row r="25" spans="1:9" x14ac:dyDescent="0.35">
      <c r="A25" s="97">
        <v>1987</v>
      </c>
      <c r="B25" s="96">
        <v>44007</v>
      </c>
      <c r="C25" s="96">
        <v>43996</v>
      </c>
      <c r="D25" s="96">
        <v>44007</v>
      </c>
      <c r="E25" s="96" t="s">
        <v>81</v>
      </c>
      <c r="F25" s="96">
        <v>43996</v>
      </c>
      <c r="G25" s="96">
        <v>44007</v>
      </c>
      <c r="H25" s="98"/>
      <c r="I25" s="95" t="s">
        <v>50</v>
      </c>
    </row>
    <row r="26" spans="1:9" x14ac:dyDescent="0.35">
      <c r="A26" s="97">
        <v>1994</v>
      </c>
      <c r="B26" s="99"/>
      <c r="C26" s="99"/>
      <c r="D26" s="96" t="s">
        <v>80</v>
      </c>
      <c r="E26" s="99"/>
      <c r="F26" s="99"/>
      <c r="G26" s="99"/>
      <c r="H26" s="98"/>
      <c r="I26" s="95" t="s">
        <v>52</v>
      </c>
    </row>
    <row r="27" spans="1:9" x14ac:dyDescent="0.35">
      <c r="A27" s="97">
        <v>1998</v>
      </c>
      <c r="B27" s="99"/>
      <c r="C27" s="99"/>
      <c r="D27" s="99"/>
      <c r="E27" s="99"/>
      <c r="F27" s="99"/>
      <c r="G27" s="99"/>
      <c r="H27" s="98"/>
      <c r="I27" s="95" t="s">
        <v>51</v>
      </c>
    </row>
    <row r="28" spans="1:9" x14ac:dyDescent="0.35">
      <c r="A28" s="97">
        <v>1999</v>
      </c>
      <c r="B28" s="99"/>
      <c r="C28" s="99"/>
      <c r="D28" s="99"/>
      <c r="E28" s="99"/>
      <c r="F28" s="99"/>
      <c r="G28" s="99"/>
      <c r="H28" s="98"/>
      <c r="I28" s="95"/>
    </row>
    <row r="29" spans="1:9" x14ac:dyDescent="0.35">
      <c r="A29" s="97">
        <v>2000</v>
      </c>
      <c r="B29" s="96">
        <v>44003</v>
      </c>
      <c r="C29" s="99" t="s">
        <v>62</v>
      </c>
      <c r="D29" s="96" t="s">
        <v>79</v>
      </c>
      <c r="E29" s="99" t="s">
        <v>62</v>
      </c>
      <c r="F29" s="99" t="s">
        <v>62</v>
      </c>
      <c r="G29" s="96">
        <v>44003</v>
      </c>
      <c r="H29" s="98"/>
      <c r="I29" s="95" t="s">
        <v>52</v>
      </c>
    </row>
    <row r="30" spans="1:9" x14ac:dyDescent="0.35">
      <c r="A30" s="97">
        <v>2011</v>
      </c>
      <c r="B30" s="96">
        <v>44014</v>
      </c>
      <c r="C30" s="96">
        <v>44014</v>
      </c>
      <c r="D30" s="96">
        <v>44014</v>
      </c>
      <c r="E30" s="96">
        <v>44014</v>
      </c>
      <c r="F30" s="96">
        <v>44014</v>
      </c>
      <c r="G30" s="96">
        <v>44014</v>
      </c>
      <c r="H30" s="96">
        <v>44014</v>
      </c>
      <c r="I30" s="95" t="s">
        <v>51</v>
      </c>
    </row>
    <row r="31" spans="1:9" ht="15" thickBot="1" x14ac:dyDescent="0.4">
      <c r="A31" s="94">
        <v>2012</v>
      </c>
      <c r="B31" s="93" t="s">
        <v>62</v>
      </c>
      <c r="C31" s="92" t="s">
        <v>62</v>
      </c>
      <c r="D31" s="92" t="s">
        <v>62</v>
      </c>
      <c r="E31" s="92" t="s">
        <v>62</v>
      </c>
      <c r="F31" s="92"/>
      <c r="G31" s="92" t="s">
        <v>62</v>
      </c>
      <c r="H31" s="91"/>
      <c r="I31" s="90" t="s">
        <v>52</v>
      </c>
    </row>
  </sheetData>
  <mergeCells count="3">
    <mergeCell ref="A2:A3"/>
    <mergeCell ref="B2:H2"/>
    <mergeCell ref="I2:I3"/>
  </mergeCells>
  <conditionalFormatting sqref="I4:I31">
    <cfRule type="colorScale" priority="1">
      <colorScale>
        <cfvo type="min"/>
        <cfvo type="percentile" val="50"/>
        <cfvo type="max"/>
        <color rgb="FFF8696B"/>
        <color rgb="FFFFEB84"/>
        <color rgb="FF63BE7B"/>
      </colorScale>
    </cfRule>
    <cfRule type="containsText" dxfId="5" priority="2" operator="containsText" text="Normal">
      <formula>NOT(ISERROR(SEARCH("Normal",I4)))</formula>
    </cfRule>
    <cfRule type="containsText" dxfId="4" priority="3" operator="containsText" text="Low">
      <formula>NOT(ISERROR(SEARCH("Low",I4)))</formula>
    </cfRule>
    <cfRule type="containsText" dxfId="3" priority="4" operator="containsText" text="High">
      <formula>NOT(ISERROR(SEARCH("High",I4)))</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7153D4-D8CA-409A-8F5B-15BAAE92B6A1}">
  <dimension ref="A1:K31"/>
  <sheetViews>
    <sheetView topLeftCell="A10" workbookViewId="0">
      <selection activeCell="L33" sqref="L33"/>
    </sheetView>
  </sheetViews>
  <sheetFormatPr defaultColWidth="9.1796875" defaultRowHeight="14.5" x14ac:dyDescent="0.35"/>
  <cols>
    <col min="1" max="16384" width="9.1796875" style="89"/>
  </cols>
  <sheetData>
    <row r="1" spans="1:9" ht="15" thickBot="1" x14ac:dyDescent="0.4"/>
    <row r="2" spans="1:9" ht="15" thickBot="1" x14ac:dyDescent="0.4">
      <c r="A2" s="129" t="s">
        <v>0</v>
      </c>
      <c r="B2" s="131" t="s">
        <v>89</v>
      </c>
      <c r="C2" s="132"/>
      <c r="D2" s="132"/>
      <c r="E2" s="132"/>
      <c r="F2" s="132"/>
      <c r="G2" s="132"/>
      <c r="H2" s="133"/>
      <c r="I2" s="134" t="s">
        <v>53</v>
      </c>
    </row>
    <row r="3" spans="1:9" ht="15" thickBot="1" x14ac:dyDescent="0.4">
      <c r="A3" s="130"/>
      <c r="B3" s="104" t="s">
        <v>1</v>
      </c>
      <c r="C3" s="103" t="s">
        <v>2</v>
      </c>
      <c r="D3" s="103" t="s">
        <v>3</v>
      </c>
      <c r="E3" s="103" t="s">
        <v>4</v>
      </c>
      <c r="F3" s="103" t="s">
        <v>5</v>
      </c>
      <c r="G3" s="103" t="s">
        <v>6</v>
      </c>
      <c r="H3" s="102" t="s">
        <v>7</v>
      </c>
      <c r="I3" s="135"/>
    </row>
    <row r="4" spans="1:9" x14ac:dyDescent="0.35">
      <c r="A4" s="101">
        <v>1930</v>
      </c>
      <c r="B4" s="113">
        <v>3</v>
      </c>
      <c r="C4" s="108"/>
      <c r="D4" s="113">
        <v>3</v>
      </c>
      <c r="E4" s="108"/>
      <c r="F4" s="108"/>
      <c r="G4" s="113">
        <v>3</v>
      </c>
      <c r="H4" s="114"/>
      <c r="I4" s="95" t="s">
        <v>50</v>
      </c>
    </row>
    <row r="5" spans="1:9" x14ac:dyDescent="0.35">
      <c r="A5" s="97">
        <v>1947</v>
      </c>
      <c r="B5" s="99"/>
      <c r="C5" s="99"/>
      <c r="D5" s="99"/>
      <c r="E5" s="99"/>
      <c r="F5" s="99"/>
      <c r="G5" s="99"/>
      <c r="H5" s="98"/>
      <c r="I5" s="95" t="s">
        <v>51</v>
      </c>
    </row>
    <row r="6" spans="1:9" x14ac:dyDescent="0.35">
      <c r="A6" s="97">
        <v>1949</v>
      </c>
      <c r="B6" s="108"/>
      <c r="C6" s="108"/>
      <c r="D6" s="113">
        <v>3</v>
      </c>
      <c r="E6" s="108"/>
      <c r="F6" s="108"/>
      <c r="G6" s="113">
        <v>2</v>
      </c>
      <c r="H6" s="112"/>
      <c r="I6" s="95" t="s">
        <v>50</v>
      </c>
    </row>
    <row r="7" spans="1:9" x14ac:dyDescent="0.35">
      <c r="A7" s="97">
        <v>1953</v>
      </c>
      <c r="B7" s="99"/>
      <c r="C7" s="99"/>
      <c r="D7" s="99"/>
      <c r="E7" s="96" t="s">
        <v>88</v>
      </c>
      <c r="F7" s="99"/>
      <c r="G7" s="99"/>
      <c r="H7" s="98"/>
      <c r="I7" s="95" t="s">
        <v>50</v>
      </c>
    </row>
    <row r="8" spans="1:9" x14ac:dyDescent="0.35">
      <c r="A8" s="97">
        <v>1954</v>
      </c>
      <c r="B8" s="99"/>
      <c r="C8" s="99"/>
      <c r="D8" s="99"/>
      <c r="E8" s="99"/>
      <c r="F8" s="99"/>
      <c r="G8" s="99"/>
      <c r="H8" s="98"/>
      <c r="I8" s="95" t="s">
        <v>51</v>
      </c>
    </row>
    <row r="9" spans="1:9" x14ac:dyDescent="0.35">
      <c r="A9" s="97">
        <v>1966</v>
      </c>
      <c r="B9" s="107">
        <v>11</v>
      </c>
      <c r="C9" s="99"/>
      <c r="D9" s="109" t="s">
        <v>84</v>
      </c>
      <c r="E9" s="99"/>
      <c r="F9" s="99"/>
      <c r="G9" s="107">
        <v>11</v>
      </c>
      <c r="H9" s="98"/>
      <c r="I9" s="95" t="s">
        <v>51</v>
      </c>
    </row>
    <row r="10" spans="1:9" x14ac:dyDescent="0.35">
      <c r="A10" s="97">
        <v>1967</v>
      </c>
      <c r="B10" s="99"/>
      <c r="C10" s="99"/>
      <c r="D10" s="99"/>
      <c r="E10" s="99"/>
      <c r="F10" s="99"/>
      <c r="G10" s="99"/>
      <c r="H10" s="98"/>
      <c r="I10" s="95" t="s">
        <v>51</v>
      </c>
    </row>
    <row r="11" spans="1:9" x14ac:dyDescent="0.35">
      <c r="A11" s="97">
        <v>1968</v>
      </c>
      <c r="B11" s="99"/>
      <c r="C11" s="99"/>
      <c r="D11" s="99"/>
      <c r="E11" s="99"/>
      <c r="F11" s="99"/>
      <c r="G11" s="99"/>
      <c r="H11" s="98"/>
      <c r="I11" s="95" t="s">
        <v>51</v>
      </c>
    </row>
    <row r="12" spans="1:9" x14ac:dyDescent="0.35">
      <c r="A12" s="97">
        <v>1973</v>
      </c>
      <c r="B12" s="99"/>
      <c r="C12" s="99"/>
      <c r="D12" s="99"/>
      <c r="E12" s="99"/>
      <c r="F12" s="99"/>
      <c r="G12" s="99"/>
      <c r="H12" s="98"/>
      <c r="I12" s="95"/>
    </row>
    <row r="13" spans="1:9" x14ac:dyDescent="0.35">
      <c r="A13" s="97">
        <v>1974</v>
      </c>
      <c r="B13" s="99"/>
      <c r="C13" s="99"/>
      <c r="D13" s="99"/>
      <c r="E13" s="99"/>
      <c r="F13" s="99"/>
      <c r="G13" s="99"/>
      <c r="H13" s="98"/>
      <c r="I13" s="95"/>
    </row>
    <row r="14" spans="1:9" x14ac:dyDescent="0.35">
      <c r="A14" s="97">
        <v>1970</v>
      </c>
      <c r="B14" s="99"/>
      <c r="C14" s="99"/>
      <c r="D14" s="99"/>
      <c r="E14" s="99"/>
      <c r="F14" s="99"/>
      <c r="G14" s="99"/>
      <c r="H14" s="98"/>
      <c r="I14" s="95"/>
    </row>
    <row r="15" spans="1:9" x14ac:dyDescent="0.35">
      <c r="A15" s="97">
        <v>1975</v>
      </c>
      <c r="B15" s="109" t="s">
        <v>84</v>
      </c>
      <c r="C15" s="109" t="s">
        <v>84</v>
      </c>
      <c r="D15" s="109" t="s">
        <v>84</v>
      </c>
      <c r="E15" s="109" t="s">
        <v>84</v>
      </c>
      <c r="F15" s="109" t="s">
        <v>84</v>
      </c>
      <c r="G15" s="109" t="s">
        <v>84</v>
      </c>
      <c r="H15" s="109" t="s">
        <v>84</v>
      </c>
      <c r="I15" s="95" t="s">
        <v>52</v>
      </c>
    </row>
    <row r="16" spans="1:9" x14ac:dyDescent="0.35">
      <c r="A16" s="97">
        <v>1976</v>
      </c>
      <c r="B16" s="99"/>
      <c r="C16" s="99"/>
      <c r="D16" s="99"/>
      <c r="E16" s="99"/>
      <c r="F16" s="99"/>
      <c r="G16" s="99"/>
      <c r="H16" s="98"/>
      <c r="I16" s="95"/>
    </row>
    <row r="17" spans="1:11" x14ac:dyDescent="0.35">
      <c r="A17" s="97">
        <v>1977</v>
      </c>
      <c r="B17" s="99"/>
      <c r="C17" s="99"/>
      <c r="D17" s="99"/>
      <c r="E17" s="99"/>
      <c r="F17" s="99"/>
      <c r="G17" s="99"/>
      <c r="H17" s="98"/>
      <c r="I17" s="95"/>
    </row>
    <row r="18" spans="1:11" x14ac:dyDescent="0.35">
      <c r="A18" s="97">
        <v>1978</v>
      </c>
      <c r="B18" s="99"/>
      <c r="C18" s="99"/>
      <c r="D18" s="99"/>
      <c r="E18" s="99"/>
      <c r="F18" s="99"/>
      <c r="G18" s="99"/>
      <c r="H18" s="98"/>
      <c r="I18" s="95"/>
    </row>
    <row r="19" spans="1:11" x14ac:dyDescent="0.35">
      <c r="A19" s="97">
        <v>1980</v>
      </c>
      <c r="B19" s="110">
        <v>4</v>
      </c>
      <c r="C19" s="108"/>
      <c r="D19" s="110">
        <v>5</v>
      </c>
      <c r="E19" s="108">
        <v>0</v>
      </c>
      <c r="F19" s="108"/>
      <c r="G19" s="110">
        <v>4</v>
      </c>
      <c r="H19" s="98"/>
      <c r="I19" s="95" t="s">
        <v>52</v>
      </c>
    </row>
    <row r="20" spans="1:11" x14ac:dyDescent="0.35">
      <c r="A20" s="97">
        <v>1982</v>
      </c>
      <c r="B20" s="99"/>
      <c r="C20" s="99"/>
      <c r="D20" s="99"/>
      <c r="E20" s="99"/>
      <c r="F20" s="99"/>
      <c r="G20" s="109" t="s">
        <v>84</v>
      </c>
      <c r="H20" s="98"/>
      <c r="I20" s="95" t="s">
        <v>52</v>
      </c>
      <c r="K20" s="115" t="s">
        <v>91</v>
      </c>
    </row>
    <row r="21" spans="1:11" x14ac:dyDescent="0.35">
      <c r="A21" s="97">
        <v>1983</v>
      </c>
      <c r="B21" s="110">
        <v>4</v>
      </c>
      <c r="C21" s="108"/>
      <c r="D21" s="107">
        <v>7</v>
      </c>
      <c r="E21" s="108">
        <v>0</v>
      </c>
      <c r="F21" s="108"/>
      <c r="G21" s="110">
        <v>4</v>
      </c>
      <c r="H21" s="98"/>
      <c r="I21" s="95" t="s">
        <v>52</v>
      </c>
    </row>
    <row r="22" spans="1:11" x14ac:dyDescent="0.35">
      <c r="A22" s="97">
        <v>1984</v>
      </c>
      <c r="B22" s="99"/>
      <c r="C22" s="99"/>
      <c r="D22" s="99"/>
      <c r="E22" s="99"/>
      <c r="F22" s="99"/>
      <c r="G22" s="99"/>
      <c r="H22" s="98"/>
      <c r="I22" s="95" t="s">
        <v>52</v>
      </c>
    </row>
    <row r="23" spans="1:11" x14ac:dyDescent="0.35">
      <c r="A23" s="97">
        <v>1985</v>
      </c>
      <c r="B23" s="110">
        <v>4</v>
      </c>
      <c r="C23" s="108"/>
      <c r="D23" s="110">
        <v>3</v>
      </c>
      <c r="E23" s="108">
        <v>0</v>
      </c>
      <c r="F23" s="108"/>
      <c r="G23" s="110">
        <v>4</v>
      </c>
      <c r="H23" s="98"/>
      <c r="I23" s="95" t="s">
        <v>52</v>
      </c>
    </row>
    <row r="24" spans="1:11" x14ac:dyDescent="0.35">
      <c r="A24" s="97">
        <v>1986</v>
      </c>
      <c r="B24" s="96" t="s">
        <v>88</v>
      </c>
      <c r="C24" s="99"/>
      <c r="D24" s="109" t="s">
        <v>84</v>
      </c>
      <c r="E24" s="96" t="s">
        <v>88</v>
      </c>
      <c r="F24" s="99"/>
      <c r="G24" s="96" t="s">
        <v>88</v>
      </c>
      <c r="H24" s="98"/>
      <c r="I24" s="95" t="s">
        <v>50</v>
      </c>
      <c r="K24" s="115" t="s">
        <v>92</v>
      </c>
    </row>
    <row r="25" spans="1:11" x14ac:dyDescent="0.35">
      <c r="A25" s="97">
        <v>1987</v>
      </c>
      <c r="B25" s="110">
        <v>4</v>
      </c>
      <c r="C25" s="108">
        <v>0</v>
      </c>
      <c r="D25" s="110">
        <v>4</v>
      </c>
      <c r="E25" s="111" t="s">
        <v>87</v>
      </c>
      <c r="F25" s="108">
        <v>0</v>
      </c>
      <c r="G25" s="110">
        <v>4</v>
      </c>
      <c r="H25" s="98"/>
      <c r="I25" s="95" t="s">
        <v>50</v>
      </c>
      <c r="K25" s="115" t="s">
        <v>93</v>
      </c>
    </row>
    <row r="26" spans="1:11" x14ac:dyDescent="0.35">
      <c r="A26" s="97">
        <v>1994</v>
      </c>
      <c r="B26" s="99"/>
      <c r="C26" s="99"/>
      <c r="D26" s="96" t="s">
        <v>86</v>
      </c>
      <c r="E26" s="99"/>
      <c r="F26" s="99"/>
      <c r="G26" s="99"/>
      <c r="H26" s="98"/>
      <c r="I26" s="95" t="s">
        <v>52</v>
      </c>
    </row>
    <row r="27" spans="1:11" x14ac:dyDescent="0.35">
      <c r="A27" s="97">
        <v>1998</v>
      </c>
      <c r="B27" s="99"/>
      <c r="C27" s="99"/>
      <c r="D27" s="99"/>
      <c r="E27" s="99"/>
      <c r="F27" s="99"/>
      <c r="G27" s="99"/>
      <c r="H27" s="98"/>
      <c r="I27" s="95" t="s">
        <v>51</v>
      </c>
    </row>
    <row r="28" spans="1:11" x14ac:dyDescent="0.35">
      <c r="A28" s="97">
        <v>1999</v>
      </c>
      <c r="B28" s="99"/>
      <c r="C28" s="99"/>
      <c r="D28" s="99"/>
      <c r="E28" s="99"/>
      <c r="F28" s="99"/>
      <c r="G28" s="99"/>
      <c r="H28" s="98"/>
      <c r="I28" s="95"/>
    </row>
    <row r="29" spans="1:11" x14ac:dyDescent="0.35">
      <c r="A29" s="97">
        <v>2000</v>
      </c>
      <c r="B29" s="108">
        <v>0</v>
      </c>
      <c r="C29" s="109" t="s">
        <v>84</v>
      </c>
      <c r="D29" s="96" t="s">
        <v>85</v>
      </c>
      <c r="E29" s="109" t="s">
        <v>84</v>
      </c>
      <c r="F29" s="109" t="s">
        <v>84</v>
      </c>
      <c r="G29" s="108">
        <v>0</v>
      </c>
      <c r="H29" s="98"/>
      <c r="I29" s="95" t="s">
        <v>52</v>
      </c>
      <c r="K29" s="115" t="s">
        <v>90</v>
      </c>
    </row>
    <row r="30" spans="1:11" x14ac:dyDescent="0.35">
      <c r="A30" s="97">
        <v>2011</v>
      </c>
      <c r="B30" s="107">
        <v>7</v>
      </c>
      <c r="C30" s="107">
        <v>7</v>
      </c>
      <c r="D30" s="107">
        <v>7</v>
      </c>
      <c r="E30" s="107">
        <v>7</v>
      </c>
      <c r="F30" s="107">
        <v>7</v>
      </c>
      <c r="G30" s="107">
        <v>7</v>
      </c>
      <c r="H30" s="107">
        <v>7</v>
      </c>
      <c r="I30" s="95" t="s">
        <v>51</v>
      </c>
    </row>
    <row r="31" spans="1:11" ht="15" thickBot="1" x14ac:dyDescent="0.4">
      <c r="A31" s="94">
        <v>2012</v>
      </c>
      <c r="B31" s="106" t="s">
        <v>84</v>
      </c>
      <c r="C31" s="105" t="s">
        <v>84</v>
      </c>
      <c r="D31" s="105" t="s">
        <v>84</v>
      </c>
      <c r="E31" s="105" t="s">
        <v>84</v>
      </c>
      <c r="F31" s="92"/>
      <c r="G31" s="105" t="s">
        <v>84</v>
      </c>
      <c r="H31" s="91"/>
      <c r="I31" s="90" t="s">
        <v>52</v>
      </c>
      <c r="K31" s="115" t="s">
        <v>98</v>
      </c>
    </row>
  </sheetData>
  <mergeCells count="3">
    <mergeCell ref="A2:A3"/>
    <mergeCell ref="B2:H2"/>
    <mergeCell ref="I2:I3"/>
  </mergeCells>
  <conditionalFormatting sqref="I4:I31">
    <cfRule type="colorScale" priority="1">
      <colorScale>
        <cfvo type="min"/>
        <cfvo type="percentile" val="50"/>
        <cfvo type="max"/>
        <color rgb="FFF8696B"/>
        <color rgb="FFFFEB84"/>
        <color rgb="FF63BE7B"/>
      </colorScale>
    </cfRule>
    <cfRule type="containsText" dxfId="2" priority="2" operator="containsText" text="Normal">
      <formula>NOT(ISERROR(SEARCH("Normal",I4)))</formula>
    </cfRule>
    <cfRule type="containsText" dxfId="1" priority="3" operator="containsText" text="Low">
      <formula>NOT(ISERROR(SEARCH("Low",I4)))</formula>
    </cfRule>
    <cfRule type="containsText" dxfId="0" priority="4" operator="containsText" text="High">
      <formula>NOT(ISERROR(SEARCH("High",I4)))</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SpawnSummary</vt:lpstr>
      <vt:lpstr>SpawnDates</vt:lpstr>
      <vt:lpstr>HatchFromSpawn</vt:lpstr>
      <vt:lpstr>HatchDatesDifference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Craig Fischenich</dc:creator>
  <cp:lastModifiedBy>Craig Fischenich</cp:lastModifiedBy>
  <dcterms:created xsi:type="dcterms:W3CDTF">2019-11-06T20:40:43Z</dcterms:created>
  <dcterms:modified xsi:type="dcterms:W3CDTF">2020-03-27T16:33:44Z</dcterms:modified>
</cp:coreProperties>
</file>