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sahiti_ganduri_ppo_gov_uk/Documents/Desktop/"/>
    </mc:Choice>
  </mc:AlternateContent>
  <xr:revisionPtr revIDLastSave="0" documentId="8_{591E1A8A-137B-452C-A28F-DE7A50841C86}" xr6:coauthVersionLast="47" xr6:coauthVersionMax="47" xr10:uidLastSave="{00000000-0000-0000-0000-000000000000}"/>
  <bookViews>
    <workbookView xWindow="-110" yWindow="-110" windowWidth="19420" windowHeight="11620" xr2:uid="{BA8688C9-59FD-4F0F-A6AA-BDBBC685F428}"/>
  </bookViews>
  <sheets>
    <sheet name="Graphs" sheetId="1" r:id="rId1"/>
    <sheet name="Signific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2" l="1"/>
  <c r="D45" i="2"/>
  <c r="C4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7" i="2"/>
  <c r="N17" i="1"/>
  <c r="N18" i="1"/>
  <c r="N25" i="1"/>
  <c r="N26" i="1"/>
  <c r="N31" i="1"/>
  <c r="N33" i="1"/>
  <c r="N34" i="1"/>
  <c r="N39" i="1"/>
  <c r="N41" i="1"/>
  <c r="N42" i="1"/>
  <c r="N47" i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M18" i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M26" i="1"/>
  <c r="M27" i="1"/>
  <c r="N27" i="1" s="1"/>
  <c r="M28" i="1"/>
  <c r="N28" i="1" s="1"/>
  <c r="M29" i="1"/>
  <c r="N29" i="1" s="1"/>
  <c r="M30" i="1"/>
  <c r="N30" i="1" s="1"/>
  <c r="M31" i="1"/>
  <c r="M32" i="1"/>
  <c r="N32" i="1" s="1"/>
  <c r="M33" i="1"/>
  <c r="M34" i="1"/>
  <c r="M35" i="1"/>
  <c r="N35" i="1" s="1"/>
  <c r="M36" i="1"/>
  <c r="N36" i="1" s="1"/>
  <c r="M37" i="1"/>
  <c r="N37" i="1" s="1"/>
  <c r="M38" i="1"/>
  <c r="N38" i="1" s="1"/>
  <c r="M39" i="1"/>
  <c r="M40" i="1"/>
  <c r="N40" i="1" s="1"/>
  <c r="M41" i="1"/>
  <c r="M42" i="1"/>
  <c r="M43" i="1"/>
  <c r="N43" i="1" s="1"/>
  <c r="M44" i="1"/>
  <c r="N44" i="1" s="1"/>
  <c r="M45" i="1"/>
  <c r="N45" i="1" s="1"/>
  <c r="M46" i="1"/>
  <c r="N46" i="1" s="1"/>
  <c r="M47" i="1"/>
  <c r="N10" i="1"/>
  <c r="M10" i="1"/>
  <c r="C49" i="1" a="1"/>
  <c r="C49" i="1" s="1"/>
  <c r="C47" i="1" a="1"/>
  <c r="C47" i="1" s="1"/>
  <c r="C37" i="1" a="1"/>
  <c r="C37" i="1" s="1"/>
  <c r="C25" i="1" a="1"/>
  <c r="C25" i="1"/>
  <c r="C13" i="1" a="1"/>
  <c r="C13" i="1"/>
  <c r="C5" i="1" l="1"/>
  <c r="C3" i="1"/>
  <c r="C4" i="1"/>
  <c r="C2" i="1"/>
  <c r="C6" i="1" l="1" a="1"/>
  <c r="C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<sst xmlns="http://schemas.openxmlformats.org/spreadsheetml/2006/main" count="38" uniqueCount="31">
  <si>
    <t>Year</t>
  </si>
  <si>
    <t>Releases</t>
  </si>
  <si>
    <t>Average per month</t>
  </si>
  <si>
    <t>2024 (Jan to end of June)</t>
  </si>
  <si>
    <t>Overall average per month</t>
  </si>
  <si>
    <t>PRDs</t>
  </si>
  <si>
    <t>Month</t>
  </si>
  <si>
    <t>Release guesstimate (average month past 4 years plus extra SDS40 releases)</t>
  </si>
  <si>
    <t>Year (by date released)</t>
  </si>
  <si>
    <t>Year average month</t>
  </si>
  <si>
    <t>Jan average</t>
  </si>
  <si>
    <t>Feb average</t>
  </si>
  <si>
    <t>Mar average</t>
  </si>
  <si>
    <t>Apr average</t>
  </si>
  <si>
    <t>May average</t>
  </si>
  <si>
    <t>Jun average</t>
  </si>
  <si>
    <t>Jul average</t>
  </si>
  <si>
    <t>Aug average</t>
  </si>
  <si>
    <t>Sep average</t>
  </si>
  <si>
    <t>Oct average</t>
  </si>
  <si>
    <t>Nov average</t>
  </si>
  <si>
    <t>Dec average</t>
  </si>
  <si>
    <t>Releases (rounded to 100)</t>
  </si>
  <si>
    <t>Deaths for every prisoner released</t>
  </si>
  <si>
    <t>Deaths for every 100 prisoners released</t>
  </si>
  <si>
    <t>Deaths for every 1000 prisoner released</t>
  </si>
  <si>
    <t>Month averages</t>
  </si>
  <si>
    <t>Total</t>
  </si>
  <si>
    <t>Mouldy apples</t>
  </si>
  <si>
    <t>Non moudly apples</t>
  </si>
  <si>
    <t xml:space="preserve">Total apples picked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</si>
</sst>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0C0C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0"/>
      <color rgb="FF0B0C0C"/>
      <name val="Arial"/>
      <family val="2"/>
    </font>
    <font>
      <sz val="10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1" fillId="0" borderId="0" xfId="0" applyFont="1"/>
    <xf numFmtId="3" fontId="2" fillId="0" borderId="0" xfId="0" applyNumberFormat="1" applyFont="1"/>
    <xf numFmtId="3" fontId="3" fillId="0" borderId="0" xfId="0" applyNumberFormat="1" applyFont="1"/>
    <xf numFmtId="1" fontId="0" fillId="0" borderId="0" xfId="0" applyNumberFormat="1"/>
    <xf numFmtId="17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4" fillId="0" borderId="0" xfId="0" applyNumberFormat="1" applyFont="1"/>
    <xf numFmtId="166" fontId="0" fillId="0" borderId="0" xfId="0" applyNumberForma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Graphs!$T$9</c:f>
              <c:strCache>
                <c:ptCount val="1"/>
                <c:pt idx="0">
                  <c:v>Deaths for every 1000 prisoner released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Graphs!$S$10:$S$47</c:f>
              <c:numCache>
                <c:formatCode>mmm\-yy</c:formatCode>
                <c:ptCount val="38"/>
                <c:pt idx="0">
                  <c:v>44440</c:v>
                </c:pt>
                <c:pt idx="1">
                  <c:v>44470</c:v>
                </c:pt>
                <c:pt idx="2">
                  <c:v>44501</c:v>
                </c:pt>
                <c:pt idx="3">
                  <c:v>44531</c:v>
                </c:pt>
                <c:pt idx="4">
                  <c:v>44562</c:v>
                </c:pt>
                <c:pt idx="5">
                  <c:v>44593</c:v>
                </c:pt>
                <c:pt idx="6">
                  <c:v>44621</c:v>
                </c:pt>
                <c:pt idx="7">
                  <c:v>44652</c:v>
                </c:pt>
                <c:pt idx="8">
                  <c:v>44682</c:v>
                </c:pt>
                <c:pt idx="9">
                  <c:v>44713</c:v>
                </c:pt>
                <c:pt idx="10">
                  <c:v>44743</c:v>
                </c:pt>
                <c:pt idx="11">
                  <c:v>44774</c:v>
                </c:pt>
                <c:pt idx="12">
                  <c:v>44805</c:v>
                </c:pt>
                <c:pt idx="13">
                  <c:v>44835</c:v>
                </c:pt>
                <c:pt idx="14">
                  <c:v>44866</c:v>
                </c:pt>
                <c:pt idx="15">
                  <c:v>44896</c:v>
                </c:pt>
                <c:pt idx="16">
                  <c:v>44927</c:v>
                </c:pt>
                <c:pt idx="17">
                  <c:v>44958</c:v>
                </c:pt>
                <c:pt idx="18">
                  <c:v>44986</c:v>
                </c:pt>
                <c:pt idx="19">
                  <c:v>45017</c:v>
                </c:pt>
                <c:pt idx="20">
                  <c:v>45047</c:v>
                </c:pt>
                <c:pt idx="21">
                  <c:v>45078</c:v>
                </c:pt>
                <c:pt idx="22">
                  <c:v>45108</c:v>
                </c:pt>
                <c:pt idx="23">
                  <c:v>45139</c:v>
                </c:pt>
                <c:pt idx="24">
                  <c:v>45170</c:v>
                </c:pt>
                <c:pt idx="25">
                  <c:v>45200</c:v>
                </c:pt>
                <c:pt idx="26">
                  <c:v>45231</c:v>
                </c:pt>
                <c:pt idx="27">
                  <c:v>45261</c:v>
                </c:pt>
                <c:pt idx="28">
                  <c:v>45292</c:v>
                </c:pt>
                <c:pt idx="29">
                  <c:v>45323</c:v>
                </c:pt>
                <c:pt idx="30">
                  <c:v>45352</c:v>
                </c:pt>
                <c:pt idx="31">
                  <c:v>45383</c:v>
                </c:pt>
                <c:pt idx="32">
                  <c:v>45413</c:v>
                </c:pt>
                <c:pt idx="33">
                  <c:v>45444</c:v>
                </c:pt>
                <c:pt idx="34">
                  <c:v>45474</c:v>
                </c:pt>
                <c:pt idx="35">
                  <c:v>45505</c:v>
                </c:pt>
                <c:pt idx="36">
                  <c:v>45536</c:v>
                </c:pt>
                <c:pt idx="37">
                  <c:v>45566</c:v>
                </c:pt>
              </c:numCache>
            </c:numRef>
          </c:cat>
          <c:val>
            <c:numRef>
              <c:f>Graphs!$T$10:$T$47</c:f>
              <c:numCache>
                <c:formatCode>0.0</c:formatCode>
                <c:ptCount val="38"/>
                <c:pt idx="0">
                  <c:v>0.76923076923076927</c:v>
                </c:pt>
                <c:pt idx="1">
                  <c:v>1.4634146341463414</c:v>
                </c:pt>
                <c:pt idx="2">
                  <c:v>0.24390243902439024</c:v>
                </c:pt>
                <c:pt idx="3">
                  <c:v>1.2195121951219512</c:v>
                </c:pt>
                <c:pt idx="4">
                  <c:v>1.0526315789473684</c:v>
                </c:pt>
                <c:pt idx="5">
                  <c:v>1.0526315789473684</c:v>
                </c:pt>
                <c:pt idx="6">
                  <c:v>1.8421052631578947</c:v>
                </c:pt>
                <c:pt idx="7">
                  <c:v>1.5789473684210527</c:v>
                </c:pt>
                <c:pt idx="8">
                  <c:v>1.3157894736842104</c:v>
                </c:pt>
                <c:pt idx="9">
                  <c:v>1.5789473684210527</c:v>
                </c:pt>
                <c:pt idx="10">
                  <c:v>1.7948717948717949</c:v>
                </c:pt>
                <c:pt idx="11">
                  <c:v>2.3076923076923079</c:v>
                </c:pt>
                <c:pt idx="12">
                  <c:v>1.5384615384615385</c:v>
                </c:pt>
                <c:pt idx="13">
                  <c:v>2.3076923076923079</c:v>
                </c:pt>
                <c:pt idx="14">
                  <c:v>1.2820512820512822</c:v>
                </c:pt>
                <c:pt idx="15">
                  <c:v>2.0512820512820511</c:v>
                </c:pt>
                <c:pt idx="16">
                  <c:v>0.5</c:v>
                </c:pt>
                <c:pt idx="17">
                  <c:v>0.25</c:v>
                </c:pt>
                <c:pt idx="18">
                  <c:v>0.75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1.4634146341463414</c:v>
                </c:pt>
                <c:pt idx="23">
                  <c:v>1.9512195121951219</c:v>
                </c:pt>
                <c:pt idx="24">
                  <c:v>0.97560975609756095</c:v>
                </c:pt>
                <c:pt idx="25">
                  <c:v>1.5</c:v>
                </c:pt>
                <c:pt idx="26">
                  <c:v>1</c:v>
                </c:pt>
                <c:pt idx="27">
                  <c:v>1.5</c:v>
                </c:pt>
                <c:pt idx="28">
                  <c:v>0.22727272727272727</c:v>
                </c:pt>
                <c:pt idx="29">
                  <c:v>1.5909090909090911</c:v>
                </c:pt>
                <c:pt idx="30">
                  <c:v>0.90909090909090906</c:v>
                </c:pt>
                <c:pt idx="31">
                  <c:v>2.2727272727272725</c:v>
                </c:pt>
                <c:pt idx="32">
                  <c:v>1.5909090909090911</c:v>
                </c:pt>
                <c:pt idx="33">
                  <c:v>1.3636363636363638</c:v>
                </c:pt>
                <c:pt idx="34">
                  <c:v>1.5</c:v>
                </c:pt>
                <c:pt idx="35">
                  <c:v>0.25</c:v>
                </c:pt>
                <c:pt idx="36">
                  <c:v>0.52631578947368418</c:v>
                </c:pt>
                <c:pt idx="37">
                  <c:v>0.52631578947368418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F-48FE-B0DA-A261968DD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2891472"/>
        <c:axId val="1152326448"/>
      </c:lineChart>
      <c:dateAx>
        <c:axId val="18628914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326448"/>
        <c:crosses val="autoZero"/>
        <c:auto val="1"/>
        <c:lblOffset val="100"/>
        <c:baseTimeUnit val="months"/>
      </c:dateAx>
      <c:valAx>
        <c:axId val="11523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9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Graphs!$J$9</c:f>
              <c:strCache>
                <c:ptCount val="1"/>
                <c:pt idx="0">
                  <c:v>Releases (rounded to 100)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Graphs!$I$10:$I$47</c:f>
              <c:numCache>
                <c:formatCode>mmm\-yy</c:formatCode>
                <c:ptCount val="38"/>
                <c:pt idx="0">
                  <c:v>44440</c:v>
                </c:pt>
                <c:pt idx="1">
                  <c:v>44470</c:v>
                </c:pt>
                <c:pt idx="2">
                  <c:v>44501</c:v>
                </c:pt>
                <c:pt idx="3">
                  <c:v>44531</c:v>
                </c:pt>
                <c:pt idx="4">
                  <c:v>44562</c:v>
                </c:pt>
                <c:pt idx="5">
                  <c:v>44593</c:v>
                </c:pt>
                <c:pt idx="6">
                  <c:v>44621</c:v>
                </c:pt>
                <c:pt idx="7">
                  <c:v>44652</c:v>
                </c:pt>
                <c:pt idx="8">
                  <c:v>44682</c:v>
                </c:pt>
                <c:pt idx="9">
                  <c:v>44713</c:v>
                </c:pt>
                <c:pt idx="10">
                  <c:v>44743</c:v>
                </c:pt>
                <c:pt idx="11">
                  <c:v>44774</c:v>
                </c:pt>
                <c:pt idx="12">
                  <c:v>44805</c:v>
                </c:pt>
                <c:pt idx="13">
                  <c:v>44835</c:v>
                </c:pt>
                <c:pt idx="14">
                  <c:v>44866</c:v>
                </c:pt>
                <c:pt idx="15">
                  <c:v>44896</c:v>
                </c:pt>
                <c:pt idx="16">
                  <c:v>44927</c:v>
                </c:pt>
                <c:pt idx="17">
                  <c:v>44958</c:v>
                </c:pt>
                <c:pt idx="18">
                  <c:v>44986</c:v>
                </c:pt>
                <c:pt idx="19">
                  <c:v>45017</c:v>
                </c:pt>
                <c:pt idx="20">
                  <c:v>45047</c:v>
                </c:pt>
                <c:pt idx="21">
                  <c:v>45078</c:v>
                </c:pt>
                <c:pt idx="22">
                  <c:v>45108</c:v>
                </c:pt>
                <c:pt idx="23">
                  <c:v>45139</c:v>
                </c:pt>
                <c:pt idx="24">
                  <c:v>45170</c:v>
                </c:pt>
                <c:pt idx="25">
                  <c:v>45200</c:v>
                </c:pt>
                <c:pt idx="26">
                  <c:v>45231</c:v>
                </c:pt>
                <c:pt idx="27">
                  <c:v>45261</c:v>
                </c:pt>
                <c:pt idx="28">
                  <c:v>45292</c:v>
                </c:pt>
                <c:pt idx="29">
                  <c:v>45323</c:v>
                </c:pt>
                <c:pt idx="30">
                  <c:v>45352</c:v>
                </c:pt>
                <c:pt idx="31">
                  <c:v>45383</c:v>
                </c:pt>
                <c:pt idx="32">
                  <c:v>45413</c:v>
                </c:pt>
                <c:pt idx="33">
                  <c:v>45444</c:v>
                </c:pt>
                <c:pt idx="34">
                  <c:v>45474</c:v>
                </c:pt>
                <c:pt idx="35">
                  <c:v>45505</c:v>
                </c:pt>
                <c:pt idx="36">
                  <c:v>45536</c:v>
                </c:pt>
                <c:pt idx="37">
                  <c:v>45566</c:v>
                </c:pt>
              </c:numCache>
            </c:numRef>
          </c:cat>
          <c:val>
            <c:numRef>
              <c:f>Graphs!$J$10:$J$47</c:f>
              <c:numCache>
                <c:formatCode>0</c:formatCode>
                <c:ptCount val="38"/>
                <c:pt idx="0">
                  <c:v>3900</c:v>
                </c:pt>
                <c:pt idx="1">
                  <c:v>4100</c:v>
                </c:pt>
                <c:pt idx="2">
                  <c:v>4100</c:v>
                </c:pt>
                <c:pt idx="3">
                  <c:v>4100</c:v>
                </c:pt>
                <c:pt idx="4">
                  <c:v>3800</c:v>
                </c:pt>
                <c:pt idx="5">
                  <c:v>3800</c:v>
                </c:pt>
                <c:pt idx="6">
                  <c:v>3800</c:v>
                </c:pt>
                <c:pt idx="7">
                  <c:v>3800</c:v>
                </c:pt>
                <c:pt idx="8">
                  <c:v>3800</c:v>
                </c:pt>
                <c:pt idx="9">
                  <c:v>3800</c:v>
                </c:pt>
                <c:pt idx="10">
                  <c:v>3900</c:v>
                </c:pt>
                <c:pt idx="11">
                  <c:v>3900</c:v>
                </c:pt>
                <c:pt idx="12">
                  <c:v>3900</c:v>
                </c:pt>
                <c:pt idx="13">
                  <c:v>3900</c:v>
                </c:pt>
                <c:pt idx="14">
                  <c:v>3900</c:v>
                </c:pt>
                <c:pt idx="15">
                  <c:v>3900</c:v>
                </c:pt>
                <c:pt idx="16">
                  <c:v>4000</c:v>
                </c:pt>
                <c:pt idx="17">
                  <c:v>4000</c:v>
                </c:pt>
                <c:pt idx="18">
                  <c:v>4000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4100</c:v>
                </c:pt>
                <c:pt idx="23">
                  <c:v>4100</c:v>
                </c:pt>
                <c:pt idx="24">
                  <c:v>4100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4400</c:v>
                </c:pt>
                <c:pt idx="29">
                  <c:v>4400</c:v>
                </c:pt>
                <c:pt idx="30">
                  <c:v>4400</c:v>
                </c:pt>
                <c:pt idx="31">
                  <c:v>4400</c:v>
                </c:pt>
                <c:pt idx="32">
                  <c:v>4400</c:v>
                </c:pt>
                <c:pt idx="33">
                  <c:v>4400</c:v>
                </c:pt>
                <c:pt idx="34">
                  <c:v>4000</c:v>
                </c:pt>
                <c:pt idx="35">
                  <c:v>4000</c:v>
                </c:pt>
                <c:pt idx="36">
                  <c:v>5700</c:v>
                </c:pt>
                <c:pt idx="37">
                  <c:v>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4-41DE-9719-9EC57CF8C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8265808"/>
        <c:axId val="1158263888"/>
      </c:lineChart>
      <c:lineChart>
        <c:grouping val="standard"/>
        <c:varyColors val="0"/>
        <c:ser>
          <c:idx val="1"/>
          <c:order val="1"/>
          <c:tx>
            <c:strRef>
              <c:f>Graphs!$K$9</c:f>
              <c:strCache>
                <c:ptCount val="1"/>
                <c:pt idx="0">
                  <c:v>PRDs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Graphs!$I$10:$I$47</c:f>
              <c:numCache>
                <c:formatCode>mmm\-yy</c:formatCode>
                <c:ptCount val="38"/>
                <c:pt idx="0">
                  <c:v>44440</c:v>
                </c:pt>
                <c:pt idx="1">
                  <c:v>44470</c:v>
                </c:pt>
                <c:pt idx="2">
                  <c:v>44501</c:v>
                </c:pt>
                <c:pt idx="3">
                  <c:v>44531</c:v>
                </c:pt>
                <c:pt idx="4">
                  <c:v>44562</c:v>
                </c:pt>
                <c:pt idx="5">
                  <c:v>44593</c:v>
                </c:pt>
                <c:pt idx="6">
                  <c:v>44621</c:v>
                </c:pt>
                <c:pt idx="7">
                  <c:v>44652</c:v>
                </c:pt>
                <c:pt idx="8">
                  <c:v>44682</c:v>
                </c:pt>
                <c:pt idx="9">
                  <c:v>44713</c:v>
                </c:pt>
                <c:pt idx="10">
                  <c:v>44743</c:v>
                </c:pt>
                <c:pt idx="11">
                  <c:v>44774</c:v>
                </c:pt>
                <c:pt idx="12">
                  <c:v>44805</c:v>
                </c:pt>
                <c:pt idx="13">
                  <c:v>44835</c:v>
                </c:pt>
                <c:pt idx="14">
                  <c:v>44866</c:v>
                </c:pt>
                <c:pt idx="15">
                  <c:v>44896</c:v>
                </c:pt>
                <c:pt idx="16">
                  <c:v>44927</c:v>
                </c:pt>
                <c:pt idx="17">
                  <c:v>44958</c:v>
                </c:pt>
                <c:pt idx="18">
                  <c:v>44986</c:v>
                </c:pt>
                <c:pt idx="19">
                  <c:v>45017</c:v>
                </c:pt>
                <c:pt idx="20">
                  <c:v>45047</c:v>
                </c:pt>
                <c:pt idx="21">
                  <c:v>45078</c:v>
                </c:pt>
                <c:pt idx="22">
                  <c:v>45108</c:v>
                </c:pt>
                <c:pt idx="23">
                  <c:v>45139</c:v>
                </c:pt>
                <c:pt idx="24">
                  <c:v>45170</c:v>
                </c:pt>
                <c:pt idx="25">
                  <c:v>45200</c:v>
                </c:pt>
                <c:pt idx="26">
                  <c:v>45231</c:v>
                </c:pt>
                <c:pt idx="27">
                  <c:v>45261</c:v>
                </c:pt>
                <c:pt idx="28">
                  <c:v>45292</c:v>
                </c:pt>
                <c:pt idx="29">
                  <c:v>45323</c:v>
                </c:pt>
                <c:pt idx="30">
                  <c:v>45352</c:v>
                </c:pt>
                <c:pt idx="31">
                  <c:v>45383</c:v>
                </c:pt>
                <c:pt idx="32">
                  <c:v>45413</c:v>
                </c:pt>
                <c:pt idx="33">
                  <c:v>45444</c:v>
                </c:pt>
                <c:pt idx="34">
                  <c:v>45474</c:v>
                </c:pt>
                <c:pt idx="35">
                  <c:v>45505</c:v>
                </c:pt>
                <c:pt idx="36">
                  <c:v>45536</c:v>
                </c:pt>
                <c:pt idx="37">
                  <c:v>45566</c:v>
                </c:pt>
              </c:numCache>
            </c:numRef>
          </c:cat>
          <c:val>
            <c:numRef>
              <c:f>Graphs!$K$10:$K$47</c:f>
              <c:numCache>
                <c:formatCode>General</c:formatCode>
                <c:ptCount val="38"/>
                <c:pt idx="0">
                  <c:v>3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9</c:v>
                </c:pt>
                <c:pt idx="12">
                  <c:v>6</c:v>
                </c:pt>
                <c:pt idx="13">
                  <c:v>9</c:v>
                </c:pt>
                <c:pt idx="14">
                  <c:v>5</c:v>
                </c:pt>
                <c:pt idx="15">
                  <c:v>8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8</c:v>
                </c:pt>
                <c:pt idx="24">
                  <c:v>4</c:v>
                </c:pt>
                <c:pt idx="25">
                  <c:v>6</c:v>
                </c:pt>
                <c:pt idx="26">
                  <c:v>4</c:v>
                </c:pt>
                <c:pt idx="27">
                  <c:v>6</c:v>
                </c:pt>
                <c:pt idx="28">
                  <c:v>1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7</c:v>
                </c:pt>
                <c:pt idx="33">
                  <c:v>6</c:v>
                </c:pt>
                <c:pt idx="34">
                  <c:v>6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4-41DE-9719-9EC57CF8C0DB}"/>
            </c:ext>
          </c:extLst>
        </c:ser>
        <c:ser>
          <c:idx val="2"/>
          <c:order val="2"/>
          <c:tx>
            <c:strRef>
              <c:f>Graphs!$L$9</c:f>
              <c:strCache>
                <c:ptCount val="1"/>
                <c:pt idx="0">
                  <c:v>Month averages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Graphs!$I$10:$I$47</c:f>
              <c:numCache>
                <c:formatCode>mmm\-yy</c:formatCode>
                <c:ptCount val="38"/>
                <c:pt idx="0">
                  <c:v>44440</c:v>
                </c:pt>
                <c:pt idx="1">
                  <c:v>44470</c:v>
                </c:pt>
                <c:pt idx="2">
                  <c:v>44501</c:v>
                </c:pt>
                <c:pt idx="3">
                  <c:v>44531</c:v>
                </c:pt>
                <c:pt idx="4">
                  <c:v>44562</c:v>
                </c:pt>
                <c:pt idx="5">
                  <c:v>44593</c:v>
                </c:pt>
                <c:pt idx="6">
                  <c:v>44621</c:v>
                </c:pt>
                <c:pt idx="7">
                  <c:v>44652</c:v>
                </c:pt>
                <c:pt idx="8">
                  <c:v>44682</c:v>
                </c:pt>
                <c:pt idx="9">
                  <c:v>44713</c:v>
                </c:pt>
                <c:pt idx="10">
                  <c:v>44743</c:v>
                </c:pt>
                <c:pt idx="11">
                  <c:v>44774</c:v>
                </c:pt>
                <c:pt idx="12">
                  <c:v>44805</c:v>
                </c:pt>
                <c:pt idx="13">
                  <c:v>44835</c:v>
                </c:pt>
                <c:pt idx="14">
                  <c:v>44866</c:v>
                </c:pt>
                <c:pt idx="15">
                  <c:v>44896</c:v>
                </c:pt>
                <c:pt idx="16">
                  <c:v>44927</c:v>
                </c:pt>
                <c:pt idx="17">
                  <c:v>44958</c:v>
                </c:pt>
                <c:pt idx="18">
                  <c:v>44986</c:v>
                </c:pt>
                <c:pt idx="19">
                  <c:v>45017</c:v>
                </c:pt>
                <c:pt idx="20">
                  <c:v>45047</c:v>
                </c:pt>
                <c:pt idx="21">
                  <c:v>45078</c:v>
                </c:pt>
                <c:pt idx="22">
                  <c:v>45108</c:v>
                </c:pt>
                <c:pt idx="23">
                  <c:v>45139</c:v>
                </c:pt>
                <c:pt idx="24">
                  <c:v>45170</c:v>
                </c:pt>
                <c:pt idx="25">
                  <c:v>45200</c:v>
                </c:pt>
                <c:pt idx="26">
                  <c:v>45231</c:v>
                </c:pt>
                <c:pt idx="27">
                  <c:v>45261</c:v>
                </c:pt>
                <c:pt idx="28">
                  <c:v>45292</c:v>
                </c:pt>
                <c:pt idx="29">
                  <c:v>45323</c:v>
                </c:pt>
                <c:pt idx="30">
                  <c:v>45352</c:v>
                </c:pt>
                <c:pt idx="31">
                  <c:v>45383</c:v>
                </c:pt>
                <c:pt idx="32">
                  <c:v>45413</c:v>
                </c:pt>
                <c:pt idx="33">
                  <c:v>45444</c:v>
                </c:pt>
                <c:pt idx="34">
                  <c:v>45474</c:v>
                </c:pt>
                <c:pt idx="35">
                  <c:v>45505</c:v>
                </c:pt>
                <c:pt idx="36">
                  <c:v>45536</c:v>
                </c:pt>
                <c:pt idx="37">
                  <c:v>45566</c:v>
                </c:pt>
              </c:numCache>
            </c:numRef>
          </c:cat>
          <c:val>
            <c:numRef>
              <c:f>Graphs!$L$10:$L$47</c:f>
              <c:numCache>
                <c:formatCode>0</c:formatCode>
                <c:ptCount val="38"/>
                <c:pt idx="0">
                  <c:v>4</c:v>
                </c:pt>
                <c:pt idx="1">
                  <c:v>6</c:v>
                </c:pt>
                <c:pt idx="2">
                  <c:v>3.3333333333333335</c:v>
                </c:pt>
                <c:pt idx="3">
                  <c:v>6.333333333333333</c:v>
                </c:pt>
                <c:pt idx="4">
                  <c:v>2.3333333333333335</c:v>
                </c:pt>
                <c:pt idx="5">
                  <c:v>4</c:v>
                </c:pt>
                <c:pt idx="6">
                  <c:v>4.666666666666667</c:v>
                </c:pt>
                <c:pt idx="7">
                  <c:v>7</c:v>
                </c:pt>
                <c:pt idx="8">
                  <c:v>5.666666666666667</c:v>
                </c:pt>
                <c:pt idx="9">
                  <c:v>5.666666666666667</c:v>
                </c:pt>
                <c:pt idx="10">
                  <c:v>6.333333333333333</c:v>
                </c:pt>
                <c:pt idx="11">
                  <c:v>6</c:v>
                </c:pt>
                <c:pt idx="12">
                  <c:v>4</c:v>
                </c:pt>
                <c:pt idx="13">
                  <c:v>6</c:v>
                </c:pt>
                <c:pt idx="14">
                  <c:v>3.3333333333333335</c:v>
                </c:pt>
                <c:pt idx="15">
                  <c:v>6.333333333333333</c:v>
                </c:pt>
                <c:pt idx="16">
                  <c:v>2.3333333333333335</c:v>
                </c:pt>
                <c:pt idx="17">
                  <c:v>4</c:v>
                </c:pt>
                <c:pt idx="18">
                  <c:v>4.666666666666667</c:v>
                </c:pt>
                <c:pt idx="19">
                  <c:v>7</c:v>
                </c:pt>
                <c:pt idx="20">
                  <c:v>5.666666666666667</c:v>
                </c:pt>
                <c:pt idx="21">
                  <c:v>5.666666666666667</c:v>
                </c:pt>
                <c:pt idx="22">
                  <c:v>6.333333333333333</c:v>
                </c:pt>
                <c:pt idx="23">
                  <c:v>6</c:v>
                </c:pt>
                <c:pt idx="24">
                  <c:v>4</c:v>
                </c:pt>
                <c:pt idx="25">
                  <c:v>6</c:v>
                </c:pt>
                <c:pt idx="26">
                  <c:v>3.3333333333333335</c:v>
                </c:pt>
                <c:pt idx="27">
                  <c:v>6.333333333333333</c:v>
                </c:pt>
                <c:pt idx="28">
                  <c:v>2.3333333333333335</c:v>
                </c:pt>
                <c:pt idx="29">
                  <c:v>4</c:v>
                </c:pt>
                <c:pt idx="30">
                  <c:v>4.666666666666667</c:v>
                </c:pt>
                <c:pt idx="31">
                  <c:v>7</c:v>
                </c:pt>
                <c:pt idx="32">
                  <c:v>5.666666666666667</c:v>
                </c:pt>
                <c:pt idx="33">
                  <c:v>5.666666666666667</c:v>
                </c:pt>
                <c:pt idx="34">
                  <c:v>6.333333333333333</c:v>
                </c:pt>
                <c:pt idx="35">
                  <c:v>6</c:v>
                </c:pt>
                <c:pt idx="36">
                  <c:v>4</c:v>
                </c:pt>
                <c:pt idx="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4-41DE-9719-9EC57CF8C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847344"/>
        <c:axId val="1158263408"/>
      </c:lineChart>
      <c:dateAx>
        <c:axId val="11582658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263888"/>
        <c:crosses val="autoZero"/>
        <c:auto val="1"/>
        <c:lblOffset val="100"/>
        <c:baseTimeUnit val="months"/>
      </c:dateAx>
      <c:valAx>
        <c:axId val="11582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265808"/>
        <c:crosses val="autoZero"/>
        <c:crossBetween val="between"/>
      </c:valAx>
      <c:valAx>
        <c:axId val="1158263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847344"/>
        <c:crosses val="max"/>
        <c:crossBetween val="between"/>
      </c:valAx>
      <c:dateAx>
        <c:axId val="115984734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15826340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257175</xdr:colOff>
      <xdr:row>23</xdr:row>
      <xdr:rowOff>93661</xdr:rowOff>
    </xdr:from>
    <xdr:to>
      <xdr:col>34</xdr:col>
      <xdr:colOff>539750</xdr:colOff>
      <xdr:row>42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27C96-03C0-194A-E241-3A0F5B4F0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257175</xdr:colOff>
      <xdr:row>3</xdr:row>
      <xdr:rowOff>95250</xdr:rowOff>
    </xdr:from>
    <xdr:to>
      <xdr:col>34</xdr:col>
      <xdr:colOff>577850</xdr:colOff>
      <xdr:row>21</xdr:row>
      <xdr:rowOff>153988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619CC8-F73D-74DD-999F-2A4E55E32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533400</xdr:colOff>
      <xdr:row>5</xdr:row>
      <xdr:rowOff>171450</xdr:rowOff>
    </xdr:from>
    <xdr:to>
      <xdr:col>34</xdr:col>
      <xdr:colOff>254000</xdr:colOff>
      <xdr:row>20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1474CB2-18ED-F1AF-1528-3E0B7926B3A9}"/>
            </a:ext>
          </a:extLst>
        </xdr:cNvPr>
        <xdr:cNvSpPr/>
      </xdr:nvSpPr>
      <xdr:spPr>
        <a:xfrm>
          <a:off x="32546925" y="1076325"/>
          <a:ext cx="330200" cy="2638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38100</xdr:colOff>
      <xdr:row>35</xdr:row>
      <xdr:rowOff>47625</xdr:rowOff>
    </xdr:from>
    <xdr:to>
      <xdr:col>34</xdr:col>
      <xdr:colOff>371475</xdr:colOff>
      <xdr:row>42</xdr:row>
      <xdr:rowOff>25400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687D1C8-E921-4418-9462-7A92ED8EAC77}"/>
            </a:ext>
          </a:extLst>
        </xdr:cNvPr>
        <xdr:cNvSpPr/>
      </xdr:nvSpPr>
      <xdr:spPr>
        <a:xfrm>
          <a:off x="32661225" y="6629400"/>
          <a:ext cx="333375" cy="1244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774B-F566-4262-B725-CA8B02DEB144}">
  <dimension ref="A1:T54"/>
  <sheetViews>
    <sheetView tabSelected="1" topLeftCell="G1" zoomScale="80" zoomScaleNormal="80" workbookViewId="0">
      <selection activeCell="J25" sqref="J25"/>
    </sheetView>
  </sheetViews>
  <sheetFormatPr defaultRowHeight="14.5" x14ac:dyDescent="0.35"/>
  <cols>
    <col min="1" max="1" width="24.08984375" customWidth="1"/>
    <col min="2" max="2" width="11.7265625" customWidth="1"/>
    <col min="3" max="3" width="17.7265625" customWidth="1"/>
    <col min="5" max="5" width="11.90625" customWidth="1"/>
    <col min="10" max="10" width="23.6328125" customWidth="1"/>
    <col min="12" max="12" width="18.54296875" customWidth="1"/>
    <col min="13" max="13" width="30.54296875" customWidth="1"/>
    <col min="14" max="14" width="34.26953125" customWidth="1"/>
    <col min="15" max="15" width="34.90625" customWidth="1"/>
    <col min="19" max="19" width="21.36328125" style="11" customWidth="1"/>
    <col min="20" max="20" width="37.6328125" customWidth="1"/>
  </cols>
  <sheetData>
    <row r="1" spans="1:20" x14ac:dyDescent="0.35">
      <c r="A1" s="2" t="s">
        <v>0</v>
      </c>
      <c r="B1" s="2" t="s">
        <v>1</v>
      </c>
      <c r="C1" s="2" t="s">
        <v>2</v>
      </c>
    </row>
    <row r="2" spans="1:20" x14ac:dyDescent="0.35">
      <c r="A2">
        <v>2021</v>
      </c>
      <c r="B2" s="3">
        <v>47014</v>
      </c>
      <c r="C2" s="5">
        <f>B2/12</f>
        <v>3917.8333333333335</v>
      </c>
    </row>
    <row r="3" spans="1:20" x14ac:dyDescent="0.35">
      <c r="A3">
        <v>2022</v>
      </c>
      <c r="B3" s="3">
        <v>46034</v>
      </c>
      <c r="C3" s="5">
        <f t="shared" ref="C3:C4" si="0">B3/12</f>
        <v>3836.1666666666665</v>
      </c>
    </row>
    <row r="4" spans="1:20" x14ac:dyDescent="0.35">
      <c r="A4">
        <v>2023</v>
      </c>
      <c r="B4" s="1">
        <v>48301</v>
      </c>
      <c r="C4" s="5">
        <f t="shared" si="0"/>
        <v>4025.0833333333335</v>
      </c>
    </row>
    <row r="5" spans="1:20" x14ac:dyDescent="0.35">
      <c r="A5" t="s">
        <v>3</v>
      </c>
      <c r="B5" s="4">
        <v>26627</v>
      </c>
      <c r="C5" s="5">
        <f>B5/6</f>
        <v>4437.833333333333</v>
      </c>
    </row>
    <row r="6" spans="1:20" x14ac:dyDescent="0.35">
      <c r="A6" s="2" t="s">
        <v>4</v>
      </c>
      <c r="C6" s="5" cm="1">
        <f t="array" ref="C6">SUM(C2:C5/4)</f>
        <v>4054.229166666667</v>
      </c>
    </row>
    <row r="9" spans="1:20" x14ac:dyDescent="0.35">
      <c r="A9" s="2" t="s">
        <v>8</v>
      </c>
      <c r="B9" s="2" t="s">
        <v>5</v>
      </c>
      <c r="C9" s="2" t="s">
        <v>9</v>
      </c>
      <c r="F9" s="2" t="s">
        <v>5</v>
      </c>
      <c r="I9" s="2" t="s">
        <v>0</v>
      </c>
      <c r="J9" s="2" t="s">
        <v>22</v>
      </c>
      <c r="K9" s="2" t="s">
        <v>5</v>
      </c>
      <c r="L9" s="2" t="s">
        <v>26</v>
      </c>
      <c r="M9" s="2" t="s">
        <v>23</v>
      </c>
      <c r="N9" s="2" t="s">
        <v>24</v>
      </c>
      <c r="O9" s="2" t="s">
        <v>25</v>
      </c>
      <c r="S9" s="11" t="s">
        <v>0</v>
      </c>
      <c r="T9" s="2" t="s">
        <v>25</v>
      </c>
    </row>
    <row r="10" spans="1:20" x14ac:dyDescent="0.35">
      <c r="A10" s="6">
        <v>44440</v>
      </c>
      <c r="B10">
        <v>3</v>
      </c>
      <c r="C10" s="5"/>
      <c r="E10" t="s">
        <v>10</v>
      </c>
      <c r="F10" s="5">
        <v>2.3333333333333335</v>
      </c>
      <c r="I10" s="6">
        <v>44440</v>
      </c>
      <c r="J10" s="5">
        <v>3900</v>
      </c>
      <c r="K10">
        <v>3</v>
      </c>
      <c r="L10" s="5">
        <v>4</v>
      </c>
      <c r="M10" s="7">
        <f>K10/J10</f>
        <v>7.6923076923076923E-4</v>
      </c>
      <c r="N10" s="8">
        <f>M10*100</f>
        <v>7.6923076923076927E-2</v>
      </c>
      <c r="O10" s="9">
        <v>0.76923076923076927</v>
      </c>
      <c r="S10" s="6">
        <v>44440</v>
      </c>
      <c r="T10" s="9">
        <v>0.76923076923076927</v>
      </c>
    </row>
    <row r="11" spans="1:20" x14ac:dyDescent="0.35">
      <c r="A11" s="6">
        <v>44470</v>
      </c>
      <c r="B11">
        <v>6</v>
      </c>
      <c r="C11" s="5"/>
      <c r="E11" t="s">
        <v>11</v>
      </c>
      <c r="F11" s="5">
        <v>4</v>
      </c>
      <c r="I11" s="6">
        <v>44470</v>
      </c>
      <c r="J11" s="5">
        <v>4100</v>
      </c>
      <c r="K11">
        <v>6</v>
      </c>
      <c r="L11" s="5">
        <v>6</v>
      </c>
      <c r="M11" s="7">
        <f t="shared" ref="M11:M47" si="1">K11/J11</f>
        <v>1.4634146341463415E-3</v>
      </c>
      <c r="N11" s="8">
        <f t="shared" ref="N11:N47" si="2">M11*100</f>
        <v>0.14634146341463414</v>
      </c>
      <c r="O11" s="9">
        <v>1.4634146341463414</v>
      </c>
      <c r="S11" s="6">
        <v>44470</v>
      </c>
      <c r="T11" s="9">
        <v>1.4634146341463414</v>
      </c>
    </row>
    <row r="12" spans="1:20" x14ac:dyDescent="0.35">
      <c r="A12" s="6">
        <v>44501</v>
      </c>
      <c r="B12">
        <v>1</v>
      </c>
      <c r="C12" s="5"/>
      <c r="E12" t="s">
        <v>12</v>
      </c>
      <c r="F12" s="5">
        <v>4.666666666666667</v>
      </c>
      <c r="I12" s="6">
        <v>44501</v>
      </c>
      <c r="J12" s="5">
        <v>4100</v>
      </c>
      <c r="K12">
        <v>1</v>
      </c>
      <c r="L12" s="5">
        <v>3.3333333333333335</v>
      </c>
      <c r="M12" s="7">
        <f t="shared" si="1"/>
        <v>2.4390243902439024E-4</v>
      </c>
      <c r="N12" s="8">
        <f t="shared" si="2"/>
        <v>2.4390243902439025E-2</v>
      </c>
      <c r="O12" s="9">
        <v>0.24390243902439024</v>
      </c>
      <c r="S12" s="6">
        <v>44501</v>
      </c>
      <c r="T12" s="9">
        <v>0.24390243902439024</v>
      </c>
    </row>
    <row r="13" spans="1:20" x14ac:dyDescent="0.35">
      <c r="A13" s="6">
        <v>44531</v>
      </c>
      <c r="B13">
        <v>5</v>
      </c>
      <c r="C13" s="5" cm="1">
        <f t="array" ref="C13">SUM(B10:B13/4)</f>
        <v>3.75</v>
      </c>
      <c r="E13" t="s">
        <v>13</v>
      </c>
      <c r="F13" s="5">
        <v>7</v>
      </c>
      <c r="I13" s="6">
        <v>44531</v>
      </c>
      <c r="J13" s="5">
        <v>4100</v>
      </c>
      <c r="K13">
        <v>5</v>
      </c>
      <c r="L13" s="5">
        <v>6.333333333333333</v>
      </c>
      <c r="M13" s="7">
        <f t="shared" si="1"/>
        <v>1.2195121951219512E-3</v>
      </c>
      <c r="N13" s="8">
        <f t="shared" si="2"/>
        <v>0.12195121951219512</v>
      </c>
      <c r="O13" s="9">
        <v>1.2195121951219512</v>
      </c>
      <c r="S13" s="6">
        <v>44531</v>
      </c>
      <c r="T13" s="9">
        <v>1.2195121951219512</v>
      </c>
    </row>
    <row r="14" spans="1:20" x14ac:dyDescent="0.35">
      <c r="A14" s="6">
        <v>44562</v>
      </c>
      <c r="B14">
        <v>4</v>
      </c>
      <c r="C14" s="5"/>
      <c r="E14" t="s">
        <v>14</v>
      </c>
      <c r="F14" s="5">
        <v>5.666666666666667</v>
      </c>
      <c r="I14" s="6">
        <v>44562</v>
      </c>
      <c r="J14" s="5">
        <v>3800</v>
      </c>
      <c r="K14">
        <v>4</v>
      </c>
      <c r="L14" s="5">
        <v>2.3333333333333335</v>
      </c>
      <c r="M14" s="7">
        <f t="shared" si="1"/>
        <v>1.0526315789473684E-3</v>
      </c>
      <c r="N14" s="8">
        <f t="shared" si="2"/>
        <v>0.10526315789473684</v>
      </c>
      <c r="O14" s="9">
        <v>1.0526315789473684</v>
      </c>
      <c r="S14" s="6">
        <v>44562</v>
      </c>
      <c r="T14" s="9">
        <v>1.0526315789473684</v>
      </c>
    </row>
    <row r="15" spans="1:20" x14ac:dyDescent="0.35">
      <c r="A15" s="6">
        <v>44593</v>
      </c>
      <c r="B15">
        <v>4</v>
      </c>
      <c r="C15" s="5"/>
      <c r="E15" t="s">
        <v>15</v>
      </c>
      <c r="F15" s="5">
        <v>5.666666666666667</v>
      </c>
      <c r="I15" s="6">
        <v>44593</v>
      </c>
      <c r="J15" s="5">
        <v>3800</v>
      </c>
      <c r="K15">
        <v>4</v>
      </c>
      <c r="L15" s="5">
        <v>4</v>
      </c>
      <c r="M15" s="7">
        <f t="shared" si="1"/>
        <v>1.0526315789473684E-3</v>
      </c>
      <c r="N15" s="8">
        <f t="shared" si="2"/>
        <v>0.10526315789473684</v>
      </c>
      <c r="O15" s="9">
        <v>1.0526315789473684</v>
      </c>
      <c r="S15" s="6">
        <v>44593</v>
      </c>
      <c r="T15" s="9">
        <v>1.0526315789473684</v>
      </c>
    </row>
    <row r="16" spans="1:20" x14ac:dyDescent="0.35">
      <c r="A16" s="6">
        <v>44621</v>
      </c>
      <c r="B16">
        <v>7</v>
      </c>
      <c r="C16" s="5"/>
      <c r="E16" t="s">
        <v>16</v>
      </c>
      <c r="F16" s="5">
        <v>6.333333333333333</v>
      </c>
      <c r="I16" s="6">
        <v>44621</v>
      </c>
      <c r="J16" s="5">
        <v>3800</v>
      </c>
      <c r="K16">
        <v>7</v>
      </c>
      <c r="L16" s="5">
        <v>4.666666666666667</v>
      </c>
      <c r="M16" s="7">
        <f t="shared" si="1"/>
        <v>1.8421052631578947E-3</v>
      </c>
      <c r="N16" s="8">
        <f t="shared" si="2"/>
        <v>0.18421052631578946</v>
      </c>
      <c r="O16" s="9">
        <v>1.8421052631578947</v>
      </c>
      <c r="S16" s="6">
        <v>44621</v>
      </c>
      <c r="T16" s="9">
        <v>1.8421052631578947</v>
      </c>
    </row>
    <row r="17" spans="1:20" x14ac:dyDescent="0.35">
      <c r="A17" s="6">
        <v>44652</v>
      </c>
      <c r="B17">
        <v>6</v>
      </c>
      <c r="C17" s="5"/>
      <c r="E17" t="s">
        <v>17</v>
      </c>
      <c r="F17" s="5">
        <v>6</v>
      </c>
      <c r="I17" s="6">
        <v>44652</v>
      </c>
      <c r="J17" s="5">
        <v>3800</v>
      </c>
      <c r="K17">
        <v>6</v>
      </c>
      <c r="L17" s="5">
        <v>7</v>
      </c>
      <c r="M17" s="7">
        <f t="shared" si="1"/>
        <v>1.5789473684210526E-3</v>
      </c>
      <c r="N17" s="8">
        <f t="shared" si="2"/>
        <v>0.15789473684210525</v>
      </c>
      <c r="O17" s="9">
        <v>1.5789473684210527</v>
      </c>
      <c r="S17" s="6">
        <v>44652</v>
      </c>
      <c r="T17" s="9">
        <v>1.5789473684210527</v>
      </c>
    </row>
    <row r="18" spans="1:20" x14ac:dyDescent="0.35">
      <c r="A18" s="6">
        <v>44682</v>
      </c>
      <c r="B18">
        <v>5</v>
      </c>
      <c r="C18" s="5"/>
      <c r="E18" t="s">
        <v>18</v>
      </c>
      <c r="F18" s="5">
        <v>4</v>
      </c>
      <c r="I18" s="6">
        <v>44682</v>
      </c>
      <c r="J18" s="5">
        <v>3800</v>
      </c>
      <c r="K18">
        <v>5</v>
      </c>
      <c r="L18" s="5">
        <v>5.666666666666667</v>
      </c>
      <c r="M18" s="7">
        <f t="shared" si="1"/>
        <v>1.3157894736842105E-3</v>
      </c>
      <c r="N18" s="8">
        <f t="shared" si="2"/>
        <v>0.13157894736842105</v>
      </c>
      <c r="O18" s="9">
        <v>1.3157894736842104</v>
      </c>
      <c r="S18" s="6">
        <v>44682</v>
      </c>
      <c r="T18" s="9">
        <v>1.3157894736842104</v>
      </c>
    </row>
    <row r="19" spans="1:20" x14ac:dyDescent="0.35">
      <c r="A19" s="6">
        <v>44713</v>
      </c>
      <c r="B19">
        <v>6</v>
      </c>
      <c r="C19" s="5"/>
      <c r="E19" t="s">
        <v>19</v>
      </c>
      <c r="F19" s="5">
        <v>6</v>
      </c>
      <c r="I19" s="6">
        <v>44713</v>
      </c>
      <c r="J19" s="5">
        <v>3800</v>
      </c>
      <c r="K19">
        <v>6</v>
      </c>
      <c r="L19" s="5">
        <v>5.666666666666667</v>
      </c>
      <c r="M19" s="7">
        <f t="shared" si="1"/>
        <v>1.5789473684210526E-3</v>
      </c>
      <c r="N19" s="8">
        <f t="shared" si="2"/>
        <v>0.15789473684210525</v>
      </c>
      <c r="O19" s="9">
        <v>1.5789473684210527</v>
      </c>
      <c r="S19" s="6">
        <v>44713</v>
      </c>
      <c r="T19" s="9">
        <v>1.5789473684210527</v>
      </c>
    </row>
    <row r="20" spans="1:20" ht="15.5" customHeight="1" x14ac:dyDescent="0.35">
      <c r="A20" s="6">
        <v>44743</v>
      </c>
      <c r="B20">
        <v>7</v>
      </c>
      <c r="C20" s="5"/>
      <c r="E20" t="s">
        <v>20</v>
      </c>
      <c r="F20" s="5">
        <v>3.3333333333333335</v>
      </c>
      <c r="I20" s="6">
        <v>44743</v>
      </c>
      <c r="J20" s="5">
        <v>3900</v>
      </c>
      <c r="K20">
        <v>7</v>
      </c>
      <c r="L20" s="5">
        <v>6.333333333333333</v>
      </c>
      <c r="M20" s="7">
        <f t="shared" si="1"/>
        <v>1.7948717948717949E-3</v>
      </c>
      <c r="N20" s="8">
        <f t="shared" si="2"/>
        <v>0.17948717948717949</v>
      </c>
      <c r="O20" s="9">
        <v>1.7948717948717949</v>
      </c>
      <c r="S20" s="6">
        <v>44743</v>
      </c>
      <c r="T20" s="9">
        <v>1.7948717948717949</v>
      </c>
    </row>
    <row r="21" spans="1:20" ht="15.5" customHeight="1" x14ac:dyDescent="0.35">
      <c r="A21" s="6">
        <v>44774</v>
      </c>
      <c r="B21">
        <v>9</v>
      </c>
      <c r="C21" s="5"/>
      <c r="E21" t="s">
        <v>21</v>
      </c>
      <c r="F21" s="5">
        <v>6.333333333333333</v>
      </c>
      <c r="I21" s="6">
        <v>44774</v>
      </c>
      <c r="J21" s="5">
        <v>3900</v>
      </c>
      <c r="K21">
        <v>9</v>
      </c>
      <c r="L21" s="5">
        <v>6</v>
      </c>
      <c r="M21" s="7">
        <f t="shared" si="1"/>
        <v>2.3076923076923079E-3</v>
      </c>
      <c r="N21" s="8">
        <f t="shared" si="2"/>
        <v>0.23076923076923078</v>
      </c>
      <c r="O21" s="9">
        <v>2.3076923076923079</v>
      </c>
      <c r="S21" s="6">
        <v>44774</v>
      </c>
      <c r="T21" s="9">
        <v>2.3076923076923079</v>
      </c>
    </row>
    <row r="22" spans="1:20" ht="15.5" customHeight="1" x14ac:dyDescent="0.35">
      <c r="A22" s="6">
        <v>44805</v>
      </c>
      <c r="B22">
        <v>6</v>
      </c>
      <c r="C22" s="5"/>
      <c r="I22" s="6">
        <v>44805</v>
      </c>
      <c r="J22" s="5">
        <v>3900</v>
      </c>
      <c r="K22">
        <v>6</v>
      </c>
      <c r="L22" s="5">
        <v>4</v>
      </c>
      <c r="M22" s="7">
        <f t="shared" si="1"/>
        <v>1.5384615384615385E-3</v>
      </c>
      <c r="N22" s="8">
        <f t="shared" si="2"/>
        <v>0.15384615384615385</v>
      </c>
      <c r="O22" s="9">
        <v>1.5384615384615385</v>
      </c>
      <c r="S22" s="6">
        <v>44805</v>
      </c>
      <c r="T22" s="9">
        <v>1.5384615384615385</v>
      </c>
    </row>
    <row r="23" spans="1:20" ht="15.5" customHeight="1" x14ac:dyDescent="0.35">
      <c r="A23" s="6">
        <v>44835</v>
      </c>
      <c r="B23">
        <v>9</v>
      </c>
      <c r="C23" s="5"/>
      <c r="I23" s="6">
        <v>44835</v>
      </c>
      <c r="J23" s="5">
        <v>3900</v>
      </c>
      <c r="K23">
        <v>9</v>
      </c>
      <c r="L23" s="5">
        <v>6</v>
      </c>
      <c r="M23" s="7">
        <f t="shared" si="1"/>
        <v>2.3076923076923079E-3</v>
      </c>
      <c r="N23" s="8">
        <f t="shared" si="2"/>
        <v>0.23076923076923078</v>
      </c>
      <c r="O23" s="9">
        <v>2.3076923076923079</v>
      </c>
      <c r="S23" s="6">
        <v>44835</v>
      </c>
      <c r="T23" s="9">
        <v>2.3076923076923079</v>
      </c>
    </row>
    <row r="24" spans="1:20" ht="15.5" customHeight="1" x14ac:dyDescent="0.35">
      <c r="A24" s="6">
        <v>44866</v>
      </c>
      <c r="B24">
        <v>5</v>
      </c>
      <c r="C24" s="5"/>
      <c r="I24" s="6">
        <v>44866</v>
      </c>
      <c r="J24" s="5">
        <v>3900</v>
      </c>
      <c r="K24">
        <v>5</v>
      </c>
      <c r="L24" s="5">
        <v>3.3333333333333335</v>
      </c>
      <c r="M24" s="7">
        <f t="shared" si="1"/>
        <v>1.2820512820512821E-3</v>
      </c>
      <c r="N24" s="8">
        <f t="shared" si="2"/>
        <v>0.12820512820512819</v>
      </c>
      <c r="O24" s="9">
        <v>1.2820512820512822</v>
      </c>
      <c r="S24" s="6">
        <v>44866</v>
      </c>
      <c r="T24" s="9">
        <v>1.2820512820512822</v>
      </c>
    </row>
    <row r="25" spans="1:20" ht="15.5" customHeight="1" x14ac:dyDescent="0.35">
      <c r="A25" s="6">
        <v>44896</v>
      </c>
      <c r="B25">
        <v>8</v>
      </c>
      <c r="C25" s="5" cm="1">
        <f t="array" ref="C25">SUM(B14:B25/12)</f>
        <v>6.3333333333333339</v>
      </c>
      <c r="I25" s="6">
        <v>44896</v>
      </c>
      <c r="J25" s="5">
        <v>3900</v>
      </c>
      <c r="K25">
        <v>8</v>
      </c>
      <c r="L25" s="5">
        <v>6.333333333333333</v>
      </c>
      <c r="M25" s="7">
        <f t="shared" si="1"/>
        <v>2.0512820512820513E-3</v>
      </c>
      <c r="N25" s="8">
        <f t="shared" si="2"/>
        <v>0.20512820512820512</v>
      </c>
      <c r="O25" s="9">
        <v>2.0512820512820511</v>
      </c>
      <c r="S25" s="6">
        <v>44896</v>
      </c>
      <c r="T25" s="9">
        <v>2.0512820512820511</v>
      </c>
    </row>
    <row r="26" spans="1:20" ht="15.5" customHeight="1" x14ac:dyDescent="0.35">
      <c r="A26" s="6">
        <v>44927</v>
      </c>
      <c r="B26">
        <v>2</v>
      </c>
      <c r="C26" s="5"/>
      <c r="I26" s="6">
        <v>44927</v>
      </c>
      <c r="J26" s="5">
        <v>4000</v>
      </c>
      <c r="K26">
        <v>2</v>
      </c>
      <c r="L26" s="5">
        <v>2.3333333333333335</v>
      </c>
      <c r="M26" s="7">
        <f t="shared" si="1"/>
        <v>5.0000000000000001E-4</v>
      </c>
      <c r="N26" s="8">
        <f t="shared" si="2"/>
        <v>0.05</v>
      </c>
      <c r="O26" s="9">
        <v>0.5</v>
      </c>
      <c r="S26" s="6">
        <v>44927</v>
      </c>
      <c r="T26" s="9">
        <v>0.5</v>
      </c>
    </row>
    <row r="27" spans="1:20" ht="15.5" customHeight="1" x14ac:dyDescent="0.35">
      <c r="A27" s="6">
        <v>44958</v>
      </c>
      <c r="B27">
        <v>1</v>
      </c>
      <c r="C27" s="5"/>
      <c r="I27" s="6">
        <v>44958</v>
      </c>
      <c r="J27" s="5">
        <v>4000</v>
      </c>
      <c r="K27">
        <v>1</v>
      </c>
      <c r="L27" s="5">
        <v>4</v>
      </c>
      <c r="M27" s="7">
        <f t="shared" si="1"/>
        <v>2.5000000000000001E-4</v>
      </c>
      <c r="N27" s="8">
        <f t="shared" si="2"/>
        <v>2.5000000000000001E-2</v>
      </c>
      <c r="O27" s="9">
        <v>0.25</v>
      </c>
      <c r="S27" s="6">
        <v>44958</v>
      </c>
      <c r="T27" s="9">
        <v>0.25</v>
      </c>
    </row>
    <row r="28" spans="1:20" ht="15.5" customHeight="1" x14ac:dyDescent="0.35">
      <c r="A28" s="6">
        <v>44986</v>
      </c>
      <c r="B28">
        <v>3</v>
      </c>
      <c r="C28" s="5"/>
      <c r="I28" s="6">
        <v>44986</v>
      </c>
      <c r="J28" s="5">
        <v>4000</v>
      </c>
      <c r="K28">
        <v>3</v>
      </c>
      <c r="L28" s="5">
        <v>4.666666666666667</v>
      </c>
      <c r="M28" s="7">
        <f t="shared" si="1"/>
        <v>7.5000000000000002E-4</v>
      </c>
      <c r="N28" s="8">
        <f t="shared" si="2"/>
        <v>7.4999999999999997E-2</v>
      </c>
      <c r="O28" s="9">
        <v>0.75</v>
      </c>
      <c r="S28" s="6">
        <v>44986</v>
      </c>
      <c r="T28" s="9">
        <v>0.75</v>
      </c>
    </row>
    <row r="29" spans="1:20" ht="15.5" customHeight="1" x14ac:dyDescent="0.35">
      <c r="A29" s="6">
        <v>45017</v>
      </c>
      <c r="B29">
        <v>5</v>
      </c>
      <c r="C29" s="5"/>
      <c r="I29" s="6">
        <v>45017</v>
      </c>
      <c r="J29" s="5">
        <v>4000</v>
      </c>
      <c r="K29">
        <v>5</v>
      </c>
      <c r="L29" s="5">
        <v>7</v>
      </c>
      <c r="M29" s="7">
        <f t="shared" si="1"/>
        <v>1.25E-3</v>
      </c>
      <c r="N29" s="8">
        <f t="shared" si="2"/>
        <v>0.125</v>
      </c>
      <c r="O29" s="9">
        <v>1.25</v>
      </c>
      <c r="S29" s="6">
        <v>45017</v>
      </c>
      <c r="T29" s="9">
        <v>1.25</v>
      </c>
    </row>
    <row r="30" spans="1:20" ht="15.5" customHeight="1" x14ac:dyDescent="0.35">
      <c r="A30" s="6">
        <v>45047</v>
      </c>
      <c r="B30">
        <v>5</v>
      </c>
      <c r="C30" s="5"/>
      <c r="I30" s="6">
        <v>45047</v>
      </c>
      <c r="J30" s="5">
        <v>4000</v>
      </c>
      <c r="K30">
        <v>5</v>
      </c>
      <c r="L30" s="5">
        <v>5.666666666666667</v>
      </c>
      <c r="M30" s="7">
        <f t="shared" si="1"/>
        <v>1.25E-3</v>
      </c>
      <c r="N30" s="8">
        <f t="shared" si="2"/>
        <v>0.125</v>
      </c>
      <c r="O30" s="9">
        <v>1.25</v>
      </c>
      <c r="S30" s="6">
        <v>45047</v>
      </c>
      <c r="T30" s="9">
        <v>1.25</v>
      </c>
    </row>
    <row r="31" spans="1:20" ht="15.5" customHeight="1" x14ac:dyDescent="0.35">
      <c r="A31" s="6">
        <v>45078</v>
      </c>
      <c r="B31">
        <v>5</v>
      </c>
      <c r="C31" s="5"/>
      <c r="I31" s="6">
        <v>45078</v>
      </c>
      <c r="J31" s="5">
        <v>4000</v>
      </c>
      <c r="K31">
        <v>5</v>
      </c>
      <c r="L31" s="5">
        <v>5.666666666666667</v>
      </c>
      <c r="M31" s="7">
        <f t="shared" si="1"/>
        <v>1.25E-3</v>
      </c>
      <c r="N31" s="8">
        <f t="shared" si="2"/>
        <v>0.125</v>
      </c>
      <c r="O31" s="9">
        <v>1.25</v>
      </c>
      <c r="S31" s="6">
        <v>45078</v>
      </c>
      <c r="T31" s="9">
        <v>1.25</v>
      </c>
    </row>
    <row r="32" spans="1:20" ht="15.5" customHeight="1" x14ac:dyDescent="0.35">
      <c r="A32" s="6">
        <v>45108</v>
      </c>
      <c r="B32">
        <v>6</v>
      </c>
      <c r="C32" s="5"/>
      <c r="I32" s="6">
        <v>45108</v>
      </c>
      <c r="J32" s="5">
        <v>4100</v>
      </c>
      <c r="K32">
        <v>6</v>
      </c>
      <c r="L32" s="5">
        <v>6.333333333333333</v>
      </c>
      <c r="M32" s="7">
        <f t="shared" si="1"/>
        <v>1.4634146341463415E-3</v>
      </c>
      <c r="N32" s="8">
        <f t="shared" si="2"/>
        <v>0.14634146341463414</v>
      </c>
      <c r="O32" s="9">
        <v>1.4634146341463414</v>
      </c>
      <c r="S32" s="6">
        <v>45108</v>
      </c>
      <c r="T32" s="9">
        <v>1.4634146341463414</v>
      </c>
    </row>
    <row r="33" spans="1:20" x14ac:dyDescent="0.35">
      <c r="A33" s="6">
        <v>45139</v>
      </c>
      <c r="B33">
        <v>8</v>
      </c>
      <c r="C33" s="5"/>
      <c r="I33" s="6">
        <v>45139</v>
      </c>
      <c r="J33" s="5">
        <v>4100</v>
      </c>
      <c r="K33">
        <v>8</v>
      </c>
      <c r="L33" s="5">
        <v>6</v>
      </c>
      <c r="M33" s="7">
        <f t="shared" si="1"/>
        <v>1.9512195121951219E-3</v>
      </c>
      <c r="N33" s="8">
        <f t="shared" si="2"/>
        <v>0.1951219512195122</v>
      </c>
      <c r="O33" s="9">
        <v>1.9512195121951219</v>
      </c>
      <c r="S33" s="6">
        <v>45139</v>
      </c>
      <c r="T33" s="9">
        <v>1.9512195121951219</v>
      </c>
    </row>
    <row r="34" spans="1:20" x14ac:dyDescent="0.35">
      <c r="A34" s="6">
        <v>45170</v>
      </c>
      <c r="B34">
        <v>4</v>
      </c>
      <c r="C34" s="5"/>
      <c r="I34" s="6">
        <v>45170</v>
      </c>
      <c r="J34" s="5">
        <v>4100</v>
      </c>
      <c r="K34">
        <v>4</v>
      </c>
      <c r="L34" s="5">
        <v>4</v>
      </c>
      <c r="M34" s="7">
        <f t="shared" si="1"/>
        <v>9.7560975609756097E-4</v>
      </c>
      <c r="N34" s="8">
        <f t="shared" si="2"/>
        <v>9.7560975609756101E-2</v>
      </c>
      <c r="O34" s="9">
        <v>0.97560975609756095</v>
      </c>
      <c r="S34" s="6">
        <v>45170</v>
      </c>
      <c r="T34" s="9">
        <v>0.97560975609756095</v>
      </c>
    </row>
    <row r="35" spans="1:20" x14ac:dyDescent="0.35">
      <c r="A35" s="6">
        <v>45200</v>
      </c>
      <c r="B35">
        <v>6</v>
      </c>
      <c r="C35" s="5"/>
      <c r="I35" s="6">
        <v>45200</v>
      </c>
      <c r="J35" s="12">
        <v>4000</v>
      </c>
      <c r="K35">
        <v>6</v>
      </c>
      <c r="L35" s="5">
        <v>6</v>
      </c>
      <c r="M35" s="7">
        <f t="shared" si="1"/>
        <v>1.5E-3</v>
      </c>
      <c r="N35" s="8">
        <f t="shared" si="2"/>
        <v>0.15</v>
      </c>
      <c r="O35" s="9">
        <v>1.5</v>
      </c>
      <c r="S35" s="6">
        <v>45200</v>
      </c>
      <c r="T35" s="9">
        <v>1.5</v>
      </c>
    </row>
    <row r="36" spans="1:20" x14ac:dyDescent="0.35">
      <c r="A36" s="6">
        <v>45231</v>
      </c>
      <c r="B36">
        <v>4</v>
      </c>
      <c r="C36" s="5"/>
      <c r="I36" s="6">
        <v>45231</v>
      </c>
      <c r="J36" s="12">
        <v>4000</v>
      </c>
      <c r="K36">
        <v>4</v>
      </c>
      <c r="L36" s="5">
        <v>3.3333333333333335</v>
      </c>
      <c r="M36" s="7">
        <f t="shared" si="1"/>
        <v>1E-3</v>
      </c>
      <c r="N36" s="8">
        <f t="shared" si="2"/>
        <v>0.1</v>
      </c>
      <c r="O36" s="9">
        <v>1</v>
      </c>
      <c r="S36" s="6">
        <v>45231</v>
      </c>
      <c r="T36" s="9">
        <v>1</v>
      </c>
    </row>
    <row r="37" spans="1:20" x14ac:dyDescent="0.35">
      <c r="A37" s="6">
        <v>45261</v>
      </c>
      <c r="B37">
        <v>6</v>
      </c>
      <c r="C37" s="5" cm="1">
        <f t="array" ref="C37">SUM(B26:B37/12)</f>
        <v>4.583333333333333</v>
      </c>
      <c r="I37" s="6">
        <v>45261</v>
      </c>
      <c r="J37" s="12">
        <v>4000</v>
      </c>
      <c r="K37">
        <v>6</v>
      </c>
      <c r="L37" s="5">
        <v>6.333333333333333</v>
      </c>
      <c r="M37" s="7">
        <f t="shared" si="1"/>
        <v>1.5E-3</v>
      </c>
      <c r="N37" s="8">
        <f t="shared" si="2"/>
        <v>0.15</v>
      </c>
      <c r="O37" s="9">
        <v>1.5</v>
      </c>
      <c r="S37" s="6">
        <v>45261</v>
      </c>
      <c r="T37" s="9">
        <v>1.5</v>
      </c>
    </row>
    <row r="38" spans="1:20" x14ac:dyDescent="0.35">
      <c r="A38" s="6">
        <v>45292</v>
      </c>
      <c r="B38">
        <v>1</v>
      </c>
      <c r="C38" s="5"/>
      <c r="I38" s="6">
        <v>45292</v>
      </c>
      <c r="J38" s="5">
        <v>4400</v>
      </c>
      <c r="K38">
        <v>1</v>
      </c>
      <c r="L38" s="5">
        <v>2.3333333333333335</v>
      </c>
      <c r="M38" s="7">
        <f t="shared" si="1"/>
        <v>2.2727272727272727E-4</v>
      </c>
      <c r="N38" s="8">
        <f t="shared" si="2"/>
        <v>2.2727272727272728E-2</v>
      </c>
      <c r="O38" s="9">
        <v>0.22727272727272727</v>
      </c>
      <c r="S38" s="6">
        <v>45292</v>
      </c>
      <c r="T38" s="9">
        <v>0.22727272727272727</v>
      </c>
    </row>
    <row r="39" spans="1:20" x14ac:dyDescent="0.35">
      <c r="A39" s="6">
        <v>45323</v>
      </c>
      <c r="B39">
        <v>7</v>
      </c>
      <c r="C39" s="5"/>
      <c r="I39" s="6">
        <v>45323</v>
      </c>
      <c r="J39" s="5">
        <v>4400</v>
      </c>
      <c r="K39">
        <v>7</v>
      </c>
      <c r="L39" s="5">
        <v>4</v>
      </c>
      <c r="M39" s="7">
        <f t="shared" si="1"/>
        <v>1.590909090909091E-3</v>
      </c>
      <c r="N39" s="8">
        <f t="shared" si="2"/>
        <v>0.15909090909090909</v>
      </c>
      <c r="O39" s="9">
        <v>1.5909090909090911</v>
      </c>
      <c r="S39" s="6">
        <v>45323</v>
      </c>
      <c r="T39" s="9">
        <v>1.5909090909090911</v>
      </c>
    </row>
    <row r="40" spans="1:20" x14ac:dyDescent="0.35">
      <c r="A40" s="6">
        <v>45352</v>
      </c>
      <c r="B40">
        <v>4</v>
      </c>
      <c r="C40" s="5"/>
      <c r="I40" s="6">
        <v>45352</v>
      </c>
      <c r="J40" s="5">
        <v>4400</v>
      </c>
      <c r="K40">
        <v>4</v>
      </c>
      <c r="L40" s="5">
        <v>4.666666666666667</v>
      </c>
      <c r="M40" s="7">
        <f t="shared" si="1"/>
        <v>9.0909090909090909E-4</v>
      </c>
      <c r="N40" s="8">
        <f t="shared" si="2"/>
        <v>9.0909090909090912E-2</v>
      </c>
      <c r="O40" s="9">
        <v>0.90909090909090906</v>
      </c>
      <c r="S40" s="6">
        <v>45352</v>
      </c>
      <c r="T40" s="9">
        <v>0.90909090909090906</v>
      </c>
    </row>
    <row r="41" spans="1:20" x14ac:dyDescent="0.35">
      <c r="A41" s="6">
        <v>45383</v>
      </c>
      <c r="B41">
        <v>10</v>
      </c>
      <c r="C41" s="5"/>
      <c r="I41" s="6">
        <v>45383</v>
      </c>
      <c r="J41" s="5">
        <v>4400</v>
      </c>
      <c r="K41">
        <v>10</v>
      </c>
      <c r="L41" s="5">
        <v>7</v>
      </c>
      <c r="M41" s="7">
        <f t="shared" si="1"/>
        <v>2.2727272727272726E-3</v>
      </c>
      <c r="N41" s="8">
        <f t="shared" si="2"/>
        <v>0.22727272727272727</v>
      </c>
      <c r="O41" s="9">
        <v>2.2727272727272725</v>
      </c>
      <c r="S41" s="6">
        <v>45383</v>
      </c>
      <c r="T41" s="9">
        <v>2.2727272727272725</v>
      </c>
    </row>
    <row r="42" spans="1:20" x14ac:dyDescent="0.35">
      <c r="A42" s="6">
        <v>45413</v>
      </c>
      <c r="B42">
        <v>7</v>
      </c>
      <c r="C42" s="5"/>
      <c r="I42" s="6">
        <v>45413</v>
      </c>
      <c r="J42" s="5">
        <v>4400</v>
      </c>
      <c r="K42">
        <v>7</v>
      </c>
      <c r="L42" s="5">
        <v>5.666666666666667</v>
      </c>
      <c r="M42" s="7">
        <f t="shared" si="1"/>
        <v>1.590909090909091E-3</v>
      </c>
      <c r="N42" s="8">
        <f t="shared" si="2"/>
        <v>0.15909090909090909</v>
      </c>
      <c r="O42" s="9">
        <v>1.5909090909090911</v>
      </c>
      <c r="S42" s="6">
        <v>45413</v>
      </c>
      <c r="T42" s="9">
        <v>1.5909090909090911</v>
      </c>
    </row>
    <row r="43" spans="1:20" x14ac:dyDescent="0.35">
      <c r="A43" s="6">
        <v>45444</v>
      </c>
      <c r="B43">
        <v>6</v>
      </c>
      <c r="C43" s="5"/>
      <c r="I43" s="6">
        <v>45444</v>
      </c>
      <c r="J43" s="5">
        <v>4400</v>
      </c>
      <c r="K43">
        <v>6</v>
      </c>
      <c r="L43" s="5">
        <v>5.666666666666667</v>
      </c>
      <c r="M43" s="7">
        <f t="shared" si="1"/>
        <v>1.3636363636363637E-3</v>
      </c>
      <c r="N43" s="8">
        <f t="shared" si="2"/>
        <v>0.13636363636363638</v>
      </c>
      <c r="O43" s="9">
        <v>1.3636363636363638</v>
      </c>
      <c r="S43" s="6">
        <v>45444</v>
      </c>
      <c r="T43" s="9">
        <v>1.3636363636363638</v>
      </c>
    </row>
    <row r="44" spans="1:20" x14ac:dyDescent="0.35">
      <c r="A44" s="6">
        <v>45474</v>
      </c>
      <c r="B44">
        <v>6</v>
      </c>
      <c r="C44" s="5"/>
      <c r="I44" s="6">
        <v>45474</v>
      </c>
      <c r="J44" s="5">
        <v>4000</v>
      </c>
      <c r="K44">
        <v>6</v>
      </c>
      <c r="L44" s="5">
        <v>6.333333333333333</v>
      </c>
      <c r="M44" s="7">
        <f t="shared" si="1"/>
        <v>1.5E-3</v>
      </c>
      <c r="N44" s="8">
        <f t="shared" si="2"/>
        <v>0.15</v>
      </c>
      <c r="O44" s="9">
        <v>1.5</v>
      </c>
      <c r="S44" s="6">
        <v>45474</v>
      </c>
      <c r="T44" s="9">
        <v>1.5</v>
      </c>
    </row>
    <row r="45" spans="1:20" x14ac:dyDescent="0.35">
      <c r="A45" s="6">
        <v>45505</v>
      </c>
      <c r="B45">
        <v>1</v>
      </c>
      <c r="C45" s="5"/>
      <c r="I45" s="6">
        <v>45505</v>
      </c>
      <c r="J45" s="5">
        <v>4000</v>
      </c>
      <c r="K45">
        <v>1</v>
      </c>
      <c r="L45" s="5">
        <v>6</v>
      </c>
      <c r="M45" s="7">
        <f t="shared" si="1"/>
        <v>2.5000000000000001E-4</v>
      </c>
      <c r="N45" s="8">
        <f t="shared" si="2"/>
        <v>2.5000000000000001E-2</v>
      </c>
      <c r="O45" s="9">
        <v>0.25</v>
      </c>
      <c r="S45" s="6">
        <v>45505</v>
      </c>
      <c r="T45" s="9">
        <v>0.25</v>
      </c>
    </row>
    <row r="46" spans="1:20" x14ac:dyDescent="0.35">
      <c r="A46" s="6">
        <v>45536</v>
      </c>
      <c r="B46">
        <v>3</v>
      </c>
      <c r="C46" s="5"/>
      <c r="I46" s="6">
        <v>45536</v>
      </c>
      <c r="J46" s="5">
        <v>5700</v>
      </c>
      <c r="K46">
        <v>3</v>
      </c>
      <c r="L46" s="5">
        <v>4</v>
      </c>
      <c r="M46" s="7">
        <f t="shared" si="1"/>
        <v>5.263157894736842E-4</v>
      </c>
      <c r="N46" s="8">
        <f t="shared" si="2"/>
        <v>5.2631578947368418E-2</v>
      </c>
      <c r="O46" s="9">
        <v>0.52631578947368418</v>
      </c>
      <c r="S46" s="6">
        <v>45536</v>
      </c>
      <c r="T46" s="9">
        <v>0.52631578947368418</v>
      </c>
    </row>
    <row r="47" spans="1:20" x14ac:dyDescent="0.35">
      <c r="A47" s="6">
        <v>45566</v>
      </c>
      <c r="B47">
        <v>3</v>
      </c>
      <c r="C47" s="5" cm="1">
        <f t="array" ref="C47">SUM(B38:B47/10)</f>
        <v>4.8</v>
      </c>
      <c r="I47" s="6">
        <v>45566</v>
      </c>
      <c r="J47" s="5">
        <v>5700</v>
      </c>
      <c r="K47">
        <v>3</v>
      </c>
      <c r="L47" s="5">
        <v>6</v>
      </c>
      <c r="M47" s="7">
        <f t="shared" si="1"/>
        <v>5.263157894736842E-4</v>
      </c>
      <c r="N47" s="8">
        <f t="shared" si="2"/>
        <v>5.2631578947368418E-2</v>
      </c>
      <c r="O47" s="9">
        <v>0.52631578947368418</v>
      </c>
      <c r="S47" s="6">
        <v>45566</v>
      </c>
      <c r="T47" s="9">
        <v>0.52631578947368418</v>
      </c>
    </row>
    <row r="48" spans="1:20" x14ac:dyDescent="0.35">
      <c r="A48" s="6"/>
      <c r="C48" s="5"/>
      <c r="L48" s="5"/>
    </row>
    <row r="49" spans="1:12" x14ac:dyDescent="0.35">
      <c r="A49" s="2" t="s">
        <v>4</v>
      </c>
      <c r="C49" s="5" cm="1">
        <f t="array" ref="C49">SUM(B10:B47/38)</f>
        <v>5.1052631578947372</v>
      </c>
      <c r="L49" s="5"/>
    </row>
    <row r="52" spans="1:12" x14ac:dyDescent="0.35">
      <c r="A52" s="2" t="s">
        <v>6</v>
      </c>
      <c r="B52" s="2" t="s">
        <v>7</v>
      </c>
    </row>
    <row r="53" spans="1:12" x14ac:dyDescent="0.35">
      <c r="A53" s="6">
        <v>45536</v>
      </c>
      <c r="B53" s="1">
        <v>5700</v>
      </c>
    </row>
    <row r="54" spans="1:12" x14ac:dyDescent="0.35">
      <c r="A54" s="6">
        <v>45566</v>
      </c>
      <c r="B54" s="1">
        <v>5100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24BF-8DE7-4805-8EE2-1C62FD803A12}">
  <dimension ref="B6:E45"/>
  <sheetViews>
    <sheetView workbookViewId="0">
      <selection activeCell="H13" sqref="H13"/>
    </sheetView>
  </sheetViews>
  <sheetFormatPr defaultRowHeight="14.5" x14ac:dyDescent="0.35"/>
  <cols>
    <col min="3" max="3" width="14.6328125" customWidth="1"/>
    <col min="4" max="4" width="17.453125" customWidth="1"/>
    <col min="5" max="5" width="23.453125" customWidth="1"/>
  </cols>
  <sheetData>
    <row r="6" spans="2:5" x14ac:dyDescent="0.35">
      <c r="B6" s="2" t="s">
        <v>0</v>
      </c>
      <c r="C6" s="2" t="s">
        <v>28</v>
      </c>
      <c r="D6" s="2" t="s">
        <v>29</v>
      </c>
      <c r="E6" s="2" t="s">
        <v>30</v>
      </c>
    </row>
    <row r="7" spans="2:5" x14ac:dyDescent="0.35">
      <c r="B7" s="6">
        <v>44440</v>
      </c>
      <c r="C7">
        <v>3</v>
      </c>
      <c r="D7" s="5">
        <f t="shared" ref="D7:D44" si="0">E7-C7</f>
        <v>3897</v>
      </c>
      <c r="E7" s="5">
        <v>3900</v>
      </c>
    </row>
    <row r="8" spans="2:5" x14ac:dyDescent="0.35">
      <c r="B8" s="6">
        <v>44470</v>
      </c>
      <c r="C8">
        <v>6</v>
      </c>
      <c r="D8" s="5">
        <f t="shared" si="0"/>
        <v>4094</v>
      </c>
      <c r="E8" s="5">
        <v>4100</v>
      </c>
    </row>
    <row r="9" spans="2:5" x14ac:dyDescent="0.35">
      <c r="B9" s="6">
        <v>44501</v>
      </c>
      <c r="C9">
        <v>1</v>
      </c>
      <c r="D9" s="5">
        <f t="shared" si="0"/>
        <v>4099</v>
      </c>
      <c r="E9" s="5">
        <v>4100</v>
      </c>
    </row>
    <row r="10" spans="2:5" x14ac:dyDescent="0.35">
      <c r="B10" s="6">
        <v>44531</v>
      </c>
      <c r="C10">
        <v>5</v>
      </c>
      <c r="D10" s="5">
        <f t="shared" si="0"/>
        <v>4095</v>
      </c>
      <c r="E10" s="5">
        <v>4100</v>
      </c>
    </row>
    <row r="11" spans="2:5" x14ac:dyDescent="0.35">
      <c r="B11" s="6">
        <v>44562</v>
      </c>
      <c r="C11">
        <v>4</v>
      </c>
      <c r="D11" s="5">
        <f t="shared" si="0"/>
        <v>3796</v>
      </c>
      <c r="E11" s="5">
        <v>3800</v>
      </c>
    </row>
    <row r="12" spans="2:5" x14ac:dyDescent="0.35">
      <c r="B12" s="6">
        <v>44593</v>
      </c>
      <c r="C12">
        <v>4</v>
      </c>
      <c r="D12" s="5">
        <f t="shared" si="0"/>
        <v>3796</v>
      </c>
      <c r="E12" s="5">
        <v>3800</v>
      </c>
    </row>
    <row r="13" spans="2:5" x14ac:dyDescent="0.35">
      <c r="B13" s="6">
        <v>44621</v>
      </c>
      <c r="C13">
        <v>7</v>
      </c>
      <c r="D13" s="5">
        <f t="shared" si="0"/>
        <v>3793</v>
      </c>
      <c r="E13" s="5">
        <v>3800</v>
      </c>
    </row>
    <row r="14" spans="2:5" x14ac:dyDescent="0.35">
      <c r="B14" s="6">
        <v>44652</v>
      </c>
      <c r="C14">
        <v>6</v>
      </c>
      <c r="D14" s="5">
        <f t="shared" si="0"/>
        <v>3794</v>
      </c>
      <c r="E14" s="5">
        <v>3800</v>
      </c>
    </row>
    <row r="15" spans="2:5" x14ac:dyDescent="0.35">
      <c r="B15" s="6">
        <v>44682</v>
      </c>
      <c r="C15">
        <v>5</v>
      </c>
      <c r="D15" s="5">
        <f t="shared" si="0"/>
        <v>3795</v>
      </c>
      <c r="E15" s="5">
        <v>3800</v>
      </c>
    </row>
    <row r="16" spans="2:5" x14ac:dyDescent="0.35">
      <c r="B16" s="6">
        <v>44713</v>
      </c>
      <c r="C16">
        <v>6</v>
      </c>
      <c r="D16" s="5">
        <f t="shared" si="0"/>
        <v>3794</v>
      </c>
      <c r="E16" s="5">
        <v>3800</v>
      </c>
    </row>
    <row r="17" spans="2:5" x14ac:dyDescent="0.35">
      <c r="B17" s="6">
        <v>44743</v>
      </c>
      <c r="C17">
        <v>7</v>
      </c>
      <c r="D17" s="5">
        <f t="shared" si="0"/>
        <v>3893</v>
      </c>
      <c r="E17" s="5">
        <v>3900</v>
      </c>
    </row>
    <row r="18" spans="2:5" x14ac:dyDescent="0.35">
      <c r="B18" s="6">
        <v>44774</v>
      </c>
      <c r="C18">
        <v>9</v>
      </c>
      <c r="D18" s="5">
        <f t="shared" si="0"/>
        <v>3891</v>
      </c>
      <c r="E18" s="5">
        <v>3900</v>
      </c>
    </row>
    <row r="19" spans="2:5" x14ac:dyDescent="0.35">
      <c r="B19" s="6">
        <v>44805</v>
      </c>
      <c r="C19">
        <v>6</v>
      </c>
      <c r="D19" s="5">
        <f t="shared" si="0"/>
        <v>3894</v>
      </c>
      <c r="E19" s="5">
        <v>3900</v>
      </c>
    </row>
    <row r="20" spans="2:5" x14ac:dyDescent="0.35">
      <c r="B20" s="6">
        <v>44835</v>
      </c>
      <c r="C20">
        <v>9</v>
      </c>
      <c r="D20" s="5">
        <f t="shared" si="0"/>
        <v>3891</v>
      </c>
      <c r="E20" s="5">
        <v>3900</v>
      </c>
    </row>
    <row r="21" spans="2:5" x14ac:dyDescent="0.35">
      <c r="B21" s="6">
        <v>44866</v>
      </c>
      <c r="C21">
        <v>5</v>
      </c>
      <c r="D21" s="5">
        <f t="shared" si="0"/>
        <v>3895</v>
      </c>
      <c r="E21" s="5">
        <v>3900</v>
      </c>
    </row>
    <row r="22" spans="2:5" x14ac:dyDescent="0.35">
      <c r="B22" s="6">
        <v>44896</v>
      </c>
      <c r="C22">
        <v>8</v>
      </c>
      <c r="D22" s="5">
        <f t="shared" si="0"/>
        <v>3892</v>
      </c>
      <c r="E22" s="5">
        <v>3900</v>
      </c>
    </row>
    <row r="23" spans="2:5" x14ac:dyDescent="0.35">
      <c r="B23" s="6">
        <v>44927</v>
      </c>
      <c r="C23">
        <v>2</v>
      </c>
      <c r="D23" s="5">
        <f t="shared" si="0"/>
        <v>3998</v>
      </c>
      <c r="E23" s="5">
        <v>4000</v>
      </c>
    </row>
    <row r="24" spans="2:5" x14ac:dyDescent="0.35">
      <c r="B24" s="6">
        <v>44958</v>
      </c>
      <c r="C24">
        <v>1</v>
      </c>
      <c r="D24" s="5">
        <f t="shared" si="0"/>
        <v>3999</v>
      </c>
      <c r="E24" s="5">
        <v>4000</v>
      </c>
    </row>
    <row r="25" spans="2:5" x14ac:dyDescent="0.35">
      <c r="B25" s="6">
        <v>44986</v>
      </c>
      <c r="C25">
        <v>3</v>
      </c>
      <c r="D25" s="5">
        <f t="shared" si="0"/>
        <v>3997</v>
      </c>
      <c r="E25" s="5">
        <v>4000</v>
      </c>
    </row>
    <row r="26" spans="2:5" x14ac:dyDescent="0.35">
      <c r="B26" s="6">
        <v>45017</v>
      </c>
      <c r="C26">
        <v>5</v>
      </c>
      <c r="D26" s="5">
        <f t="shared" si="0"/>
        <v>3995</v>
      </c>
      <c r="E26" s="5">
        <v>4000</v>
      </c>
    </row>
    <row r="27" spans="2:5" x14ac:dyDescent="0.35">
      <c r="B27" s="6">
        <v>45047</v>
      </c>
      <c r="C27">
        <v>5</v>
      </c>
      <c r="D27" s="5">
        <f t="shared" si="0"/>
        <v>3995</v>
      </c>
      <c r="E27" s="5">
        <v>4000</v>
      </c>
    </row>
    <row r="28" spans="2:5" x14ac:dyDescent="0.35">
      <c r="B28" s="6">
        <v>45078</v>
      </c>
      <c r="C28">
        <v>5</v>
      </c>
      <c r="D28" s="5">
        <f t="shared" si="0"/>
        <v>3995</v>
      </c>
      <c r="E28" s="5">
        <v>4000</v>
      </c>
    </row>
    <row r="29" spans="2:5" x14ac:dyDescent="0.35">
      <c r="B29" s="6">
        <v>45108</v>
      </c>
      <c r="C29">
        <v>6</v>
      </c>
      <c r="D29" s="5">
        <f t="shared" si="0"/>
        <v>4094</v>
      </c>
      <c r="E29" s="5">
        <v>4100</v>
      </c>
    </row>
    <row r="30" spans="2:5" x14ac:dyDescent="0.35">
      <c r="B30" s="6">
        <v>45139</v>
      </c>
      <c r="C30">
        <v>8</v>
      </c>
      <c r="D30" s="5">
        <f t="shared" si="0"/>
        <v>4092</v>
      </c>
      <c r="E30" s="5">
        <v>4100</v>
      </c>
    </row>
    <row r="31" spans="2:5" x14ac:dyDescent="0.35">
      <c r="B31" s="6">
        <v>45170</v>
      </c>
      <c r="C31">
        <v>4</v>
      </c>
      <c r="D31" s="5">
        <f t="shared" si="0"/>
        <v>4096</v>
      </c>
      <c r="E31" s="5">
        <v>4100</v>
      </c>
    </row>
    <row r="32" spans="2:5" x14ac:dyDescent="0.35">
      <c r="B32" s="6">
        <v>45200</v>
      </c>
      <c r="C32">
        <v>6</v>
      </c>
      <c r="D32" s="5">
        <f t="shared" si="0"/>
        <v>3994</v>
      </c>
      <c r="E32" s="10">
        <v>4000</v>
      </c>
    </row>
    <row r="33" spans="2:5" x14ac:dyDescent="0.35">
      <c r="B33" s="6">
        <v>45231</v>
      </c>
      <c r="C33">
        <v>4</v>
      </c>
      <c r="D33" s="5">
        <f t="shared" si="0"/>
        <v>3996</v>
      </c>
      <c r="E33" s="10">
        <v>4000</v>
      </c>
    </row>
    <row r="34" spans="2:5" x14ac:dyDescent="0.35">
      <c r="B34" s="6">
        <v>45261</v>
      </c>
      <c r="C34">
        <v>6</v>
      </c>
      <c r="D34" s="5">
        <f t="shared" si="0"/>
        <v>3994</v>
      </c>
      <c r="E34" s="10">
        <v>4000</v>
      </c>
    </row>
    <row r="35" spans="2:5" x14ac:dyDescent="0.35">
      <c r="B35" s="6">
        <v>45292</v>
      </c>
      <c r="C35">
        <v>1</v>
      </c>
      <c r="D35" s="5">
        <f t="shared" si="0"/>
        <v>4399</v>
      </c>
      <c r="E35" s="5">
        <v>4400</v>
      </c>
    </row>
    <row r="36" spans="2:5" x14ac:dyDescent="0.35">
      <c r="B36" s="6">
        <v>45323</v>
      </c>
      <c r="C36">
        <v>7</v>
      </c>
      <c r="D36" s="5">
        <f t="shared" si="0"/>
        <v>4393</v>
      </c>
      <c r="E36" s="5">
        <v>4400</v>
      </c>
    </row>
    <row r="37" spans="2:5" x14ac:dyDescent="0.35">
      <c r="B37" s="6">
        <v>45352</v>
      </c>
      <c r="C37">
        <v>4</v>
      </c>
      <c r="D37" s="5">
        <f t="shared" si="0"/>
        <v>4396</v>
      </c>
      <c r="E37" s="5">
        <v>4400</v>
      </c>
    </row>
    <row r="38" spans="2:5" x14ac:dyDescent="0.35">
      <c r="B38" s="6">
        <v>45383</v>
      </c>
      <c r="C38">
        <v>10</v>
      </c>
      <c r="D38" s="5">
        <f t="shared" si="0"/>
        <v>4390</v>
      </c>
      <c r="E38" s="5">
        <v>4400</v>
      </c>
    </row>
    <row r="39" spans="2:5" x14ac:dyDescent="0.35">
      <c r="B39" s="6">
        <v>45413</v>
      </c>
      <c r="C39">
        <v>7</v>
      </c>
      <c r="D39" s="5">
        <f t="shared" si="0"/>
        <v>4393</v>
      </c>
      <c r="E39" s="5">
        <v>4400</v>
      </c>
    </row>
    <row r="40" spans="2:5" x14ac:dyDescent="0.35">
      <c r="B40" s="6">
        <v>45444</v>
      </c>
      <c r="C40">
        <v>6</v>
      </c>
      <c r="D40" s="5">
        <f t="shared" si="0"/>
        <v>4394</v>
      </c>
      <c r="E40" s="5">
        <v>4400</v>
      </c>
    </row>
    <row r="41" spans="2:5" x14ac:dyDescent="0.35">
      <c r="B41" s="6">
        <v>45474</v>
      </c>
      <c r="C41">
        <v>6</v>
      </c>
      <c r="D41" s="5">
        <f t="shared" si="0"/>
        <v>3994</v>
      </c>
      <c r="E41" s="5">
        <v>4000</v>
      </c>
    </row>
    <row r="42" spans="2:5" x14ac:dyDescent="0.35">
      <c r="B42" s="6">
        <v>45505</v>
      </c>
      <c r="C42">
        <v>1</v>
      </c>
      <c r="D42" s="5">
        <f t="shared" si="0"/>
        <v>3999</v>
      </c>
      <c r="E42" s="5">
        <v>4000</v>
      </c>
    </row>
    <row r="43" spans="2:5" x14ac:dyDescent="0.35">
      <c r="B43" s="6">
        <v>45536</v>
      </c>
      <c r="C43">
        <v>3</v>
      </c>
      <c r="D43" s="5">
        <f t="shared" si="0"/>
        <v>5697</v>
      </c>
      <c r="E43" s="5">
        <v>5700</v>
      </c>
    </row>
    <row r="44" spans="2:5" x14ac:dyDescent="0.35">
      <c r="B44" s="6">
        <v>45566</v>
      </c>
      <c r="C44">
        <v>3</v>
      </c>
      <c r="D44" s="5">
        <f t="shared" si="0"/>
        <v>5697</v>
      </c>
      <c r="E44" s="5">
        <v>5700</v>
      </c>
    </row>
    <row r="45" spans="2:5" x14ac:dyDescent="0.35">
      <c r="B45" s="2" t="s">
        <v>27</v>
      </c>
      <c r="C45">
        <f>SUM(C7:C44)</f>
        <v>194</v>
      </c>
      <c r="D45" s="5">
        <f>SUM(D7:D44)</f>
        <v>156306</v>
      </c>
      <c r="E45">
        <f>SUM(C45:D45)</f>
        <v>156500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Significance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Scarlet (PPO)</dc:creator>
  <cp:lastModifiedBy>Ganduri, Sahiti (PPO) | She/Hers</cp:lastModifiedBy>
  <dcterms:created xsi:type="dcterms:W3CDTF">2024-11-22T12:00:56Z</dcterms:created>
  <dcterms:modified xsi:type="dcterms:W3CDTF">2024-11-26T12:33:51Z</dcterms:modified>
</cp:coreProperties>
</file>