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555" tabRatio="778" firstSheet="14" activeTab="20"/>
  </bookViews>
  <sheets>
    <sheet name="Стулья и табуреты" sheetId="1" r:id="rId1"/>
    <sheet name="Банкетные стулья" sheetId="3" r:id="rId2"/>
    <sheet name="Барные стулья" sheetId="4" r:id="rId3"/>
    <sheet name="Армейскиеи, винте и на газлифте" sheetId="5" r:id="rId4"/>
    <sheet name="Детские стулья" sheetId="6" r:id="rId5"/>
    <sheet name="Подстолья Обвязки" sheetId="7" r:id="rId6"/>
    <sheet name="Обвязки Телескопы и Трапеции" sheetId="8" r:id="rId7"/>
    <sheet name="Лофт Трапеции" sheetId="9" r:id="rId8"/>
    <sheet name="Подстолья Лофт" sheetId="10" r:id="rId9"/>
    <sheet name="Бенч системы" sheetId="11" r:id="rId10"/>
    <sheet name="Столы мобильные 5уг" sheetId="12" r:id="rId11"/>
    <sheet name="Столы Прайм-С" sheetId="13" r:id="rId12"/>
    <sheet name="Столы Прайм, Оптима, Омега, Эко" sheetId="14" r:id="rId13"/>
    <sheet name="Школьные парты" sheetId="16" r:id="rId14"/>
    <sheet name="Школьные стулья" sheetId="17" r:id="rId15"/>
    <sheet name="Банкетки, кушетки" sheetId="18" r:id="rId16"/>
    <sheet name="Диваны, пуфики" sheetId="19" r:id="rId17"/>
    <sheet name="Многоместные секции" sheetId="20" r:id="rId18"/>
    <sheet name="Театральные кресла" sheetId="21" r:id="rId19"/>
    <sheet name="Скамьи с досками" sheetId="22" r:id="rId20"/>
    <sheet name="Вешалки" sheetId="23" r:id="rId21"/>
  </sheets>
  <externalReferences>
    <externalReference r:id="rId22"/>
  </externalReferences>
  <definedNames>
    <definedName name="_xlnm.Print_Area" localSheetId="8">'Подстолья Лофт'!$A$3:$I$70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<sst xmlns="http://schemas.openxmlformats.org/spreadsheetml/2006/main" count="1988" uniqueCount="1382">
  <si>
    <t>Производитель "Uma-Мебель"
г. Санкт-Петербург 
тел.8 (911) 115-72-22
zakaz@uma-mebel.ru
www.uma-mebel.ru</t>
  </si>
  <si>
    <t>Артикул</t>
  </si>
  <si>
    <t>Название</t>
  </si>
  <si>
    <t>Внешний Вид</t>
  </si>
  <si>
    <t>Примечание</t>
  </si>
  <si>
    <t>Цена</t>
  </si>
  <si>
    <t>99-0001000</t>
  </si>
  <si>
    <t>Стул Хлоя</t>
  </si>
  <si>
    <t>99-0001001</t>
  </si>
  <si>
    <t>Стул Хлоя МДФ</t>
  </si>
  <si>
    <t>от 10 шт</t>
  </si>
  <si>
    <t>99-0001002</t>
  </si>
  <si>
    <t>Каркас Хлоя и Хлоя МДФ</t>
  </si>
  <si>
    <t>Каркас</t>
  </si>
  <si>
    <t>99-0001003</t>
  </si>
  <si>
    <t>99-0001004</t>
  </si>
  <si>
    <t xml:space="preserve">Сиденье МДФ трапеция </t>
  </si>
  <si>
    <t>370х370</t>
  </si>
  <si>
    <t>99-0001005</t>
  </si>
  <si>
    <r>
      <rPr>
        <sz val="11"/>
        <color theme="1"/>
        <rFont val="Tahoma"/>
        <charset val="204"/>
      </rPr>
      <t xml:space="preserve">Стул Марк низкий
</t>
    </r>
    <r>
      <rPr>
        <b/>
        <sz val="11"/>
        <color theme="1"/>
        <rFont val="Tahoma"/>
        <charset val="204"/>
      </rPr>
      <t>тонкое сиденье</t>
    </r>
  </si>
  <si>
    <t>99-0001006</t>
  </si>
  <si>
    <t>Каркас Марк низкий</t>
  </si>
  <si>
    <t>99-0001007</t>
  </si>
  <si>
    <t>Стул Скалли</t>
  </si>
  <si>
    <t>99-0001008</t>
  </si>
  <si>
    <t>Стул Скалли МДФ</t>
  </si>
  <si>
    <t>99-0001009</t>
  </si>
  <si>
    <t>Каркас Скалли</t>
  </si>
  <si>
    <t>99-0001010</t>
  </si>
  <si>
    <t>Сиденье МДФ круг 370</t>
  </si>
  <si>
    <t>круг 370</t>
  </si>
  <si>
    <t>99-0001011</t>
  </si>
  <si>
    <t>Стул Нерон</t>
  </si>
  <si>
    <t>99-0001012</t>
  </si>
  <si>
    <t>Стул Ромашка</t>
  </si>
  <si>
    <t>99-0001013</t>
  </si>
  <si>
    <t>Стул Ромашка МДФ</t>
  </si>
  <si>
    <t>99-0001014</t>
  </si>
  <si>
    <t>Каркас Ромашка</t>
  </si>
  <si>
    <t>99-0001015</t>
  </si>
  <si>
    <t>Сиденье МДФ круг 390</t>
  </si>
  <si>
    <t>Сиденье</t>
  </si>
  <si>
    <t>99-0001016</t>
  </si>
  <si>
    <t>Стул Венский</t>
  </si>
  <si>
    <t>99-0001017</t>
  </si>
  <si>
    <t>Стул Венский МДФ</t>
  </si>
  <si>
    <t>99-0001018</t>
  </si>
  <si>
    <t>Каркас Венский и Венский МДФ</t>
  </si>
  <si>
    <t>99-0001019</t>
  </si>
  <si>
    <t>99-0001020</t>
  </si>
  <si>
    <t>Круг 390</t>
  </si>
  <si>
    <t>99-0001021</t>
  </si>
  <si>
    <r>
      <rPr>
        <sz val="11"/>
        <color theme="1"/>
        <rFont val="Tahoma"/>
        <charset val="204"/>
      </rPr>
      <t>Стул Венский</t>
    </r>
    <r>
      <rPr>
        <b/>
        <sz val="11"/>
        <color theme="1"/>
        <rFont val="Tahoma"/>
        <charset val="204"/>
      </rPr>
      <t xml:space="preserve"> пластик (от 15 шт)</t>
    </r>
  </si>
  <si>
    <t>сиденье пластик перфорированный</t>
  </si>
  <si>
    <t>99-0001022</t>
  </si>
  <si>
    <t>Каркас Венский пластик</t>
  </si>
  <si>
    <t>Каркас (требуется образец сиденья от заказчика без возврата)</t>
  </si>
  <si>
    <t>99-0001023</t>
  </si>
  <si>
    <t>Пластиковое сиденье для стула Венского</t>
  </si>
  <si>
    <t>ф400мм, перфорация</t>
  </si>
  <si>
    <t>99-0001024</t>
  </si>
  <si>
    <t>Стул «Венский- М»</t>
  </si>
  <si>
    <t>99-0001025</t>
  </si>
  <si>
    <t>Стул Ренессанс</t>
  </si>
  <si>
    <t>99-0001026</t>
  </si>
  <si>
    <t>Каркас Ренессанс</t>
  </si>
  <si>
    <t>99-0001027</t>
  </si>
  <si>
    <t>Стул Хлоя-Софт</t>
  </si>
  <si>
    <t>с Мягкой накладкой на спинку</t>
  </si>
  <si>
    <t>99-0001028</t>
  </si>
  <si>
    <t>Стул Хлоя-Софт-М</t>
  </si>
  <si>
    <t>99-0001029</t>
  </si>
  <si>
    <t>Каркас Хлоя-Софт</t>
  </si>
  <si>
    <t>99-0001030</t>
  </si>
  <si>
    <t xml:space="preserve">Стул Пекин
</t>
  </si>
  <si>
    <t>99-0001031</t>
  </si>
  <si>
    <t>Стул Пекин CH (хром)</t>
  </si>
  <si>
    <t>99-0001032</t>
  </si>
  <si>
    <t>Стул ИЗО
"Экстра"</t>
  </si>
  <si>
    <t>Мягкие стулья</t>
  </si>
  <si>
    <t>99-0001033</t>
  </si>
  <si>
    <t>Стул MINI</t>
  </si>
  <si>
    <t>тонкие гнутые ножки</t>
  </si>
  <si>
    <t>99-0001034</t>
  </si>
  <si>
    <t>Стул MINI Office</t>
  </si>
  <si>
    <t>горизонтальная прошивка на спинке, тонкие гнутые ножки</t>
  </si>
  <si>
    <t>Табуреты</t>
  </si>
  <si>
    <t>99-0001035</t>
  </si>
  <si>
    <t>Табурет Ти-Арт мягкий</t>
  </si>
  <si>
    <t>Стопируемый 
конусные ноги</t>
  </si>
  <si>
    <t>99-0001036</t>
  </si>
  <si>
    <t>Табурет Ти-Арт фанера с HPL (от 20 шт)</t>
  </si>
  <si>
    <t>Фанера + HPL</t>
  </si>
  <si>
    <t>99-0001037</t>
  </si>
  <si>
    <t>Каркас Ти-Арт</t>
  </si>
  <si>
    <t>99-0001038</t>
  </si>
  <si>
    <t xml:space="preserve"> Табурет круглый Экстра</t>
  </si>
  <si>
    <t>99-0001039</t>
  </si>
  <si>
    <t>Табурет круглый Экстра МДФ</t>
  </si>
  <si>
    <t>99-0001040</t>
  </si>
  <si>
    <t>Каркас Табурет Экстра</t>
  </si>
  <si>
    <t>99-0001041</t>
  </si>
  <si>
    <t>Сиденье МДФ круг 350</t>
  </si>
  <si>
    <t>99-0001042</t>
  </si>
  <si>
    <t>Табурет квадратный Эконом</t>
  </si>
  <si>
    <t>99-0001043</t>
  </si>
  <si>
    <t>Табурет Квадратный Эконом МДФ</t>
  </si>
  <si>
    <t>99-0001044</t>
  </si>
  <si>
    <t>Каркас Табурет Квадратный</t>
  </si>
  <si>
    <t>99-0001045</t>
  </si>
  <si>
    <t>Сиденье МДФ 330х330х16</t>
  </si>
  <si>
    <t>99-0001046</t>
  </si>
  <si>
    <t>Табурет круглый 
Стопируемый</t>
  </si>
  <si>
    <t>кожзам</t>
  </si>
  <si>
    <t>99-0001047</t>
  </si>
  <si>
    <t>Стул Банкетный тонкое сид</t>
  </si>
  <si>
    <t>задняя спинка на клипсах (скрытое крепление) у всех всегда</t>
  </si>
  <si>
    <t>99-0001048</t>
  </si>
  <si>
    <t xml:space="preserve">Стул Банкетный толстое сид (без шитья, уплотненный поролон 40 мм) </t>
  </si>
  <si>
    <t>99-0001049</t>
  </si>
  <si>
    <t xml:space="preserve">Стул Банкетный шитое сид ( уплотненный поролон 40 мм) </t>
  </si>
  <si>
    <t>99-0001050</t>
  </si>
  <si>
    <t>Стул Банкетный 2П тонкое сид</t>
  </si>
  <si>
    <t>с 2-мя подлокотниками</t>
  </si>
  <si>
    <t>99-0001051</t>
  </si>
  <si>
    <t>Стул Банкетный 2П толстое сид</t>
  </si>
  <si>
    <t>99-0001052</t>
  </si>
  <si>
    <t>Стул Банкетный 2П шитое сид</t>
  </si>
  <si>
    <t>99-0001053</t>
  </si>
  <si>
    <t>Стул Театральный тонкое сид</t>
  </si>
  <si>
    <t>99-0001054</t>
  </si>
  <si>
    <t xml:space="preserve">Стул Театральный толстое сид (без шитья, уплотненный поролон 40 мм) </t>
  </si>
  <si>
    <t>99-0001055</t>
  </si>
  <si>
    <t xml:space="preserve">Стул Театральный шитое сид ( уплотненный поролон 40 мм) </t>
  </si>
  <si>
    <t>99-0001056</t>
  </si>
  <si>
    <t>Стул Театральный 2П тонкое сид</t>
  </si>
  <si>
    <t>99-0001057</t>
  </si>
  <si>
    <t>Стул Театральный 2П толстое сид</t>
  </si>
  <si>
    <t>99-0001058</t>
  </si>
  <si>
    <t>Стул Театральный 2П шитое сид</t>
  </si>
  <si>
    <t>Коннектор для банкетных/ театральных стульев</t>
  </si>
  <si>
    <t>По запросу</t>
  </si>
  <si>
    <t>99-0001059</t>
  </si>
  <si>
    <r>
      <rPr>
        <sz val="12"/>
        <color theme="1"/>
        <rFont val="Times New Roman"/>
        <charset val="204"/>
      </rPr>
      <t xml:space="preserve">Табурет барный Конус
</t>
    </r>
    <r>
      <rPr>
        <b/>
        <sz val="12"/>
        <color theme="1"/>
        <rFont val="Times New Roman"/>
        <charset val="204"/>
      </rPr>
      <t>Тонкое сидение</t>
    </r>
  </si>
  <si>
    <t>99-0001060</t>
  </si>
  <si>
    <r>
      <rPr>
        <sz val="12"/>
        <color theme="1"/>
        <rFont val="Times New Roman"/>
        <charset val="204"/>
      </rPr>
      <t xml:space="preserve">Табурет барный Конус
</t>
    </r>
    <r>
      <rPr>
        <b/>
        <sz val="12"/>
        <color theme="1"/>
        <rFont val="Times New Roman"/>
        <charset val="204"/>
      </rPr>
      <t>Шитое сидение</t>
    </r>
  </si>
  <si>
    <t>уплотненный поролон 40 мм</t>
  </si>
  <si>
    <t>99-0001061</t>
  </si>
  <si>
    <t>Каркас барный Конус</t>
  </si>
  <si>
    <t>99-0001062</t>
  </si>
  <si>
    <r>
      <rPr>
        <sz val="12"/>
        <color theme="1"/>
        <rFont val="Times New Roman"/>
        <charset val="204"/>
      </rPr>
      <t xml:space="preserve">Стул барный Марк 
</t>
    </r>
    <r>
      <rPr>
        <b/>
        <sz val="12"/>
        <color theme="1"/>
        <rFont val="Times New Roman"/>
        <charset val="204"/>
      </rPr>
      <t xml:space="preserve"> Тонкое сидение</t>
    </r>
  </si>
  <si>
    <t>99-0001063</t>
  </si>
  <si>
    <r>
      <rPr>
        <sz val="12"/>
        <color theme="1"/>
        <rFont val="Times New Roman"/>
        <charset val="204"/>
      </rPr>
      <t xml:space="preserve">Стул барный Марк 
</t>
    </r>
    <r>
      <rPr>
        <b/>
        <sz val="12"/>
        <color theme="1"/>
        <rFont val="Times New Roman"/>
        <charset val="204"/>
      </rPr>
      <t>Шитое сидение</t>
    </r>
  </si>
  <si>
    <t>99-0001064</t>
  </si>
  <si>
    <t>Каркас Марк барный</t>
  </si>
  <si>
    <t>99-0001065</t>
  </si>
  <si>
    <t xml:space="preserve">Табурет барный Форест
</t>
  </si>
  <si>
    <t>Высота 600мм                                                                поролон 40 мм "вторичка"</t>
  </si>
  <si>
    <t>99-0001066</t>
  </si>
  <si>
    <t>Табурет барный Форест-Д</t>
  </si>
  <si>
    <t xml:space="preserve">Высота 600мм                                                                  сиденье Дуб с выжимом 40 мм
</t>
  </si>
  <si>
    <t>99-0001067</t>
  </si>
  <si>
    <r>
      <rPr>
        <sz val="12"/>
        <rFont val="Times New Roman"/>
        <charset val="204"/>
      </rPr>
      <t xml:space="preserve">Табурет </t>
    </r>
    <r>
      <rPr>
        <b/>
        <sz val="12"/>
        <color indexed="2"/>
        <rFont val="Times New Roman"/>
        <charset val="204"/>
      </rPr>
      <t xml:space="preserve"> </t>
    </r>
    <r>
      <rPr>
        <b/>
        <sz val="12"/>
        <rFont val="Times New Roman"/>
        <charset val="204"/>
      </rPr>
      <t>Форест высокий</t>
    </r>
  </si>
  <si>
    <t>Высота 690мм
                                                                                     поролон 40 мм "вторичка"</t>
  </si>
  <si>
    <t>99-0001068</t>
  </si>
  <si>
    <r>
      <rPr>
        <sz val="12"/>
        <rFont val="Times New Roman"/>
        <charset val="204"/>
      </rPr>
      <t xml:space="preserve">Табурет </t>
    </r>
    <r>
      <rPr>
        <b/>
        <sz val="12"/>
        <color indexed="2"/>
        <rFont val="Times New Roman"/>
        <charset val="204"/>
      </rPr>
      <t xml:space="preserve"> </t>
    </r>
    <r>
      <rPr>
        <b/>
        <sz val="12"/>
        <rFont val="Times New Roman"/>
        <charset val="204"/>
      </rPr>
      <t>Форест-Д высокий</t>
    </r>
  </si>
  <si>
    <t xml:space="preserve">Высота 690мм                                              сиденье Дуб с выжимом 40 мм
</t>
  </si>
  <si>
    <t>99-0001069</t>
  </si>
  <si>
    <t xml:space="preserve">Табурет барный Форест-Х
</t>
  </si>
  <si>
    <t>Высота 600мм                                                              поролон 40 мм "вторичка"</t>
  </si>
  <si>
    <t>99-0001070</t>
  </si>
  <si>
    <t xml:space="preserve">Табурет барный Форест-Х-Д
</t>
  </si>
  <si>
    <t xml:space="preserve">Высота 600мм                                                              сиденье Дуб с выжимом 40 мм
</t>
  </si>
  <si>
    <t>99-0001071</t>
  </si>
  <si>
    <r>
      <rPr>
        <sz val="12"/>
        <color theme="1"/>
        <rFont val="Times New Roman"/>
        <charset val="204"/>
      </rPr>
      <t xml:space="preserve">Табурет </t>
    </r>
    <r>
      <rPr>
        <b/>
        <sz val="12"/>
        <color theme="1"/>
        <rFont val="Times New Roman"/>
        <charset val="204"/>
      </rPr>
      <t xml:space="preserve"> Форест-Х Высокий
</t>
    </r>
  </si>
  <si>
    <t>Высота 690мм                                                              поролон 40 мм "вторичка"</t>
  </si>
  <si>
    <t>99-0001072</t>
  </si>
  <si>
    <r>
      <rPr>
        <sz val="12"/>
        <color theme="1"/>
        <rFont val="Times New Roman"/>
        <charset val="204"/>
      </rPr>
      <t xml:space="preserve">Табурет </t>
    </r>
    <r>
      <rPr>
        <b/>
        <sz val="12"/>
        <color theme="1"/>
        <rFont val="Times New Roman"/>
        <charset val="204"/>
      </rPr>
      <t xml:space="preserve">Форест-Х-Д Высокий
</t>
    </r>
  </si>
  <si>
    <t xml:space="preserve">Высота 690мм                                                              сиденье Дуб с выжимом 40 мм
</t>
  </si>
  <si>
    <t>Армейские стулья</t>
  </si>
  <si>
    <t>99-0001073</t>
  </si>
  <si>
    <t>Табурет Армейский</t>
  </si>
  <si>
    <t>от 20 шт</t>
  </si>
  <si>
    <t>99-0001074</t>
  </si>
  <si>
    <t>Стул Армейский</t>
  </si>
  <si>
    <t>Подъемно-поворотные стулья</t>
  </si>
  <si>
    <t>99-0001075</t>
  </si>
  <si>
    <r>
      <rPr>
        <sz val="12"/>
        <color theme="1"/>
        <rFont val="Times New Roman"/>
        <charset val="204"/>
      </rPr>
      <t xml:space="preserve">Табурет на винте </t>
    </r>
    <r>
      <rPr>
        <sz val="12"/>
        <color theme="1"/>
        <rFont val="Arial"/>
        <charset val="204"/>
      </rPr>
      <t>трапецеидальная резьба !</t>
    </r>
  </si>
  <si>
    <t>фанера без выжима</t>
  </si>
  <si>
    <t>99-0001076</t>
  </si>
  <si>
    <t>hpl</t>
  </si>
  <si>
    <t>99-0001077</t>
  </si>
  <si>
    <t>Стул на винте                                 Кассир Х5</t>
  </si>
  <si>
    <t>на винте, метрическая резьба М24</t>
  </si>
  <si>
    <t>99-0001078</t>
  </si>
  <si>
    <t>Табурет на винте                            Кассир Х5</t>
  </si>
  <si>
    <t>99-0001079</t>
  </si>
  <si>
    <t>с трапецидальной резьбой +</t>
  </si>
  <si>
    <t>по запросу</t>
  </si>
  <si>
    <t>99-0001080</t>
  </si>
  <si>
    <t>ролики пластик (5 шт) +</t>
  </si>
  <si>
    <t xml:space="preserve">ролики пластик </t>
  </si>
  <si>
    <t>99-0001081</t>
  </si>
  <si>
    <t xml:space="preserve">Стул на винте      Кассир Лайт </t>
  </si>
  <si>
    <t>метрическая резьба М24</t>
  </si>
  <si>
    <t>99-0001082</t>
  </si>
  <si>
    <t>Табурет на винте Кассир Лайт</t>
  </si>
  <si>
    <t>99-0001083</t>
  </si>
  <si>
    <r>
      <rPr>
        <sz val="12"/>
        <color theme="1"/>
        <rFont val="Times New Roman"/>
        <charset val="204"/>
      </rPr>
      <t xml:space="preserve">Табурет Лабораторный
на газлифте
</t>
    </r>
    <r>
      <rPr>
        <b/>
        <sz val="12"/>
        <color theme="1"/>
        <rFont val="Times New Roman"/>
        <charset val="204"/>
      </rPr>
      <t xml:space="preserve"> шитое сиденье</t>
    </r>
  </si>
  <si>
    <t>на пласт. роликах</t>
  </si>
  <si>
    <t>99-0001084</t>
  </si>
  <si>
    <r>
      <rPr>
        <sz val="12"/>
        <color theme="1"/>
        <rFont val="Times New Roman"/>
        <charset val="204"/>
      </rPr>
      <t xml:space="preserve">Стул Лабораторный на газлифте
</t>
    </r>
    <r>
      <rPr>
        <b/>
        <sz val="12"/>
        <color theme="1"/>
        <rFont val="Times New Roman"/>
        <charset val="204"/>
      </rPr>
      <t>шитое сиденье</t>
    </r>
  </si>
  <si>
    <t>99-0001085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</si>
  <si>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</t>
    </r>
    <r>
      <rPr>
        <b/>
        <sz val="12"/>
        <rFont val="Times New Roman"/>
        <charset val="204"/>
      </rPr>
      <t xml:space="preserve">
2 гр. роста (300h)</t>
    </r>
  </si>
  <si>
    <t xml:space="preserve">
</t>
  </si>
  <si>
    <t>от 15 шт</t>
  </si>
  <si>
    <t>99-0001086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</si>
  <si>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
3 гр. роста (340h)</t>
    </r>
  </si>
  <si>
    <t>99-0001087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</si>
  <si>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Венский-М
2 гр. роста (300h)</t>
    </r>
  </si>
  <si>
    <r>
      <rPr>
        <sz val="12"/>
        <color theme="1"/>
        <rFont val="Times New Roman"/>
        <charset val="204"/>
      </rPr>
      <t>мягкая спинка</t>
    </r>
    <r>
      <rPr>
        <b/>
        <sz val="12"/>
        <color theme="1"/>
        <rFont val="Times New Roman"/>
        <charset val="204"/>
      </rPr>
      <t xml:space="preserve">                         от 15 шт</t>
    </r>
  </si>
  <si>
    <t>99-0001088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</si>
  <si>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Венский-М
3 гр. роста (340h)</t>
    </r>
  </si>
  <si>
    <t>99-0001089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</si>
  <si>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 (от 20 шт)
4 гр. роста (380h)</t>
    </r>
  </si>
  <si>
    <t xml:space="preserve"> от 15 шт</t>
  </si>
  <si>
    <t>99-0001090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</si>
  <si>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
5 гр. роста (420h)</t>
    </r>
  </si>
  <si>
    <t>99-0001091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</si>
  <si>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Венский-М
4 гр. роста (380h)</t>
    </r>
  </si>
  <si>
    <r>
      <rPr>
        <sz val="12"/>
        <color theme="1"/>
        <rFont val="Times New Roman"/>
        <charset val="204"/>
      </rPr>
      <t xml:space="preserve">мягкая спинка                                   </t>
    </r>
    <r>
      <rPr>
        <b/>
        <sz val="12"/>
        <color theme="1"/>
        <rFont val="Times New Roman"/>
        <charset val="204"/>
      </rPr>
      <t>от 15 шт</t>
    </r>
  </si>
  <si>
    <t>99-0001092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</si>
  <si>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детский Венский-М
5 гр. роста (420h)</t>
    </r>
  </si>
  <si>
    <t>Подстолья с кронштейнами</t>
  </si>
  <si>
    <t>99-0001093</t>
  </si>
  <si>
    <t>Подстолье ф38 (разборное) с подвесами для 4-х стульев (h735+РО)</t>
  </si>
  <si>
    <t>под столешн. 1200*800</t>
  </si>
  <si>
    <t>99-0001094</t>
  </si>
  <si>
    <t>Подстолье ф38 (разборное) с подвесами для 6-ти стульев (h735+РО)</t>
  </si>
  <si>
    <t>под столешн. 1500*800</t>
  </si>
  <si>
    <t>99-0001095</t>
  </si>
  <si>
    <t>Подстолье 
с подвесами для скамеек 1200 мм (h735+РО)</t>
  </si>
  <si>
    <t>99-0001096</t>
  </si>
  <si>
    <t>Подстолье 
с подвесами для скамеек 1500 мм (h735+РО)</t>
  </si>
  <si>
    <t>99-0001097</t>
  </si>
  <si>
    <r>
      <rPr>
        <sz val="12"/>
        <color theme="1"/>
        <rFont val="Arial"/>
        <charset val="204"/>
      </rPr>
      <t xml:space="preserve">м/к стола ОЛИМП А-опоры 40х40 </t>
    </r>
    <r>
      <rPr>
        <b/>
        <sz val="12"/>
        <color theme="1"/>
        <rFont val="Arial"/>
        <charset val="204"/>
      </rPr>
      <t>с подвесами</t>
    </r>
    <r>
      <rPr>
        <sz val="12"/>
        <color theme="1"/>
        <rFont val="Arial"/>
        <charset val="204"/>
      </rPr>
      <t xml:space="preserve"> для 4 стульев</t>
    </r>
  </si>
  <si>
    <t>99-0001098</t>
  </si>
  <si>
    <r>
      <rPr>
        <sz val="12"/>
        <color theme="1"/>
        <rFont val="Arial"/>
        <charset val="204"/>
      </rPr>
      <t xml:space="preserve">м/к стола ОЛИМП А-опоры 40х40 </t>
    </r>
    <r>
      <rPr>
        <b/>
        <sz val="12"/>
        <color theme="1"/>
        <rFont val="Arial"/>
        <charset val="204"/>
      </rPr>
      <t>с подвесами</t>
    </r>
    <r>
      <rPr>
        <sz val="12"/>
        <color theme="1"/>
        <rFont val="Arial"/>
        <charset val="204"/>
      </rPr>
      <t xml:space="preserve"> для 6 стульев</t>
    </r>
  </si>
  <si>
    <t>Обвязки 25х2</t>
  </si>
  <si>
    <t>99-0001099</t>
  </si>
  <si>
    <t>Подстолье 25х2 
(двойная труба)
680х680х735</t>
  </si>
  <si>
    <t>99-0001100</t>
  </si>
  <si>
    <t>Подстолье 25х2 
(двойная труба)
480х1080х735</t>
  </si>
  <si>
    <t>99-0001101</t>
  </si>
  <si>
    <t>Подстолье 25х2 
(двойная труба)
680х1080х735</t>
  </si>
  <si>
    <t>Обвязки ф38</t>
  </si>
  <si>
    <t>99-0001102</t>
  </si>
  <si>
    <t>Подстолье 
обвязка 38, разборное
480х480х735+15 рег.опоры</t>
  </si>
  <si>
    <t>под столешницы 600х600, ф800</t>
  </si>
  <si>
    <t>99-0001103</t>
  </si>
  <si>
    <t>Подстолье 
обвязка 38, разборное
580х580х735+15 рег.опоры</t>
  </si>
  <si>
    <t>под столешницы 700х700, ф900</t>
  </si>
  <si>
    <t>99-0001104</t>
  </si>
  <si>
    <t>Подстолье 
обвязка 38, разборное
680х680х735+15 рег.опоры</t>
  </si>
  <si>
    <t>под столешницы 800х800, ф1000</t>
  </si>
  <si>
    <t>99-0001105</t>
  </si>
  <si>
    <t>Подстолье 
обвязка 38, разборное
480х780х735+15 рег.опоры</t>
  </si>
  <si>
    <t>под столешницу 900х600</t>
  </si>
  <si>
    <t>99-0001106</t>
  </si>
  <si>
    <t>Подстолье 
обвязка 38, разборное
480х1080х735+15 рег.опоры</t>
  </si>
  <si>
    <t>под столешницу 1200х600</t>
  </si>
  <si>
    <t>99-0001107</t>
  </si>
  <si>
    <t>Подстолье 
обвязка 38, разборное
680х1080х735+15 рег.опоры</t>
  </si>
  <si>
    <t>под столешницу 1200х800</t>
  </si>
  <si>
    <t>99-0001108</t>
  </si>
  <si>
    <t>Подстолье 
обвязка 38, разборное
680х1280х735+15 рег.опоры</t>
  </si>
  <si>
    <t>под столешницы 1400х800, 1500х800</t>
  </si>
  <si>
    <t>Обвязки 38 Трапеции</t>
  </si>
  <si>
    <t>99-0001109</t>
  </si>
  <si>
    <t>Стол Обвязка ф38 Трапеция 1000х500 ПУ</t>
  </si>
  <si>
    <t>стол трапепеция 1000*500</t>
  </si>
  <si>
    <t>99-0001110</t>
  </si>
  <si>
    <t>Стол Обвязка ф38 Трапеция 1200х600 ПУ</t>
  </si>
  <si>
    <t>стол трапепеция 1200*600</t>
  </si>
  <si>
    <t>99-0001111</t>
  </si>
  <si>
    <t>Закругленные углы +</t>
  </si>
  <si>
    <t>4 шт</t>
  </si>
  <si>
    <t>99-0001112</t>
  </si>
  <si>
    <t>Колеса (4шт)+</t>
  </si>
  <si>
    <t>если нужно только 2 колеса-считать полностью как Нестандарт</t>
  </si>
  <si>
    <t>99-0001113</t>
  </si>
  <si>
    <r>
      <rPr>
        <b/>
        <sz val="12"/>
        <color theme="1"/>
        <rFont val="Times New Roman"/>
        <charset val="204"/>
      </rPr>
      <t xml:space="preserve">Подстолье 
обвязка 38 Трапеция, разборное (60 град)
</t>
    </r>
    <r>
      <rPr>
        <b/>
        <sz val="12"/>
        <color indexed="2"/>
        <rFont val="Times New Roman"/>
        <charset val="204"/>
      </rPr>
      <t>764х380х735</t>
    </r>
  </si>
  <si>
    <t>под столешницу  1000*500 трапеция</t>
  </si>
  <si>
    <t>99-0001114</t>
  </si>
  <si>
    <t>Подстолье 
обвязка 38 Трапеция, разборное (60 град)
964х480х735</t>
  </si>
  <si>
    <t>под столешницу  1200*600 трапеция</t>
  </si>
  <si>
    <t>Обвязки 38-32 (на телескопических опорах)</t>
  </si>
  <si>
    <t>99-0001115</t>
  </si>
  <si>
    <t>Стол Обвязка ф38-32 Телескоп Ст800х800 ПУ</t>
  </si>
  <si>
    <t>стол 800*800</t>
  </si>
  <si>
    <t>99-0001116</t>
  </si>
  <si>
    <t>Стол Обвязка ф38-32 Телескоп Ст1200х600 ПУ </t>
  </si>
  <si>
    <t>стол 1200*600</t>
  </si>
  <si>
    <t>99-0001117</t>
  </si>
  <si>
    <t xml:space="preserve">Стол Обвязка ф38-32 Телескоп Трапеция 1000х500 ПУ </t>
  </si>
  <si>
    <t>стол 1000*500 трапеция</t>
  </si>
  <si>
    <t>99-0001118</t>
  </si>
  <si>
    <t>Стол Обвязка ф38-32 Телескоп Трапеция 1200х600 ПУ</t>
  </si>
  <si>
    <t>стол 1200*600 трапеция</t>
  </si>
  <si>
    <t>99-0001119</t>
  </si>
  <si>
    <t>99-0001120</t>
  </si>
  <si>
    <t>99-0001121</t>
  </si>
  <si>
    <t>Подстолье обвязка ф38-32 Телескоп                            L680хW680 2-4,3-7ГР(РО)</t>
  </si>
  <si>
    <t>под столешницу 800*800</t>
  </si>
  <si>
    <t>99-0001122</t>
  </si>
  <si>
    <t>99-0001123</t>
  </si>
  <si>
    <t>Подстолье обвязка ф38-32 Телескоп                            L1080хW480 2-4,3-7 ГР(РО)</t>
  </si>
  <si>
    <t>под столешницу 1200*600</t>
  </si>
  <si>
    <t>99-0001124</t>
  </si>
  <si>
    <t>99-0001125</t>
  </si>
  <si>
    <t xml:space="preserve">Подстолье Обвязка ф38-32 Телескоп Трапеция 60 град L767хW380 2-4, 3-7ГР(РО) </t>
  </si>
  <si>
    <t xml:space="preserve">под столешницу 1000*500 трапеция </t>
  </si>
  <si>
    <t>99-0001126</t>
  </si>
  <si>
    <t>99-0001127</t>
  </si>
  <si>
    <t>Подстолье обвязка ф38-32 Телескоп Трапеция 60 град                          L967хW480 2-4,3-7ГР(РО)</t>
  </si>
  <si>
    <t>99-0001128</t>
  </si>
  <si>
    <r>
      <rPr>
        <b/>
        <sz val="14"/>
        <color theme="1"/>
        <rFont val="Times New Roman"/>
        <charset val="204"/>
      </rPr>
      <t xml:space="preserve">Подстолья Трапеция Лофт </t>
    </r>
    <r>
      <rPr>
        <b/>
        <sz val="16"/>
        <color theme="1"/>
        <rFont val="Times New Roman"/>
        <charset val="204"/>
      </rPr>
      <t>П</t>
    </r>
  </si>
  <si>
    <t>99-0001129</t>
  </si>
  <si>
    <r>
      <rPr>
        <b/>
        <sz val="12"/>
        <color theme="1"/>
        <rFont val="Times New Roman"/>
        <charset val="204"/>
      </rPr>
      <t>Подстолье Лофт «П»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1000x500 мм              </t>
    </r>
    <r>
      <rPr>
        <sz val="12"/>
        <color theme="1"/>
        <rFont val="Times New Roman"/>
        <charset val="204"/>
      </rPr>
      <t xml:space="preserve"> профиль 40x40 мм</t>
    </r>
  </si>
  <si>
    <t>под столешницу 1000х500 ПУ</t>
  </si>
  <si>
    <t>99-0001130</t>
  </si>
  <si>
    <r>
      <rPr>
        <b/>
        <sz val="12"/>
        <color theme="1"/>
        <rFont val="Times New Roman"/>
        <charset val="204"/>
      </rPr>
      <t>Подстолье Лофт «П»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1000x500 мм              </t>
    </r>
    <r>
      <rPr>
        <sz val="12"/>
        <color theme="1"/>
        <rFont val="Times New Roman"/>
        <charset val="204"/>
      </rPr>
      <t xml:space="preserve"> профиль 60x30 мм</t>
    </r>
  </si>
  <si>
    <t>99-0001131</t>
  </si>
  <si>
    <r>
      <rPr>
        <b/>
        <sz val="12"/>
        <color theme="1"/>
        <rFont val="Times New Roman"/>
        <charset val="204"/>
      </rPr>
      <t>Подстолье Лофт «П»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1200x600 мм              </t>
    </r>
    <r>
      <rPr>
        <sz val="12"/>
        <color theme="1"/>
        <rFont val="Times New Roman"/>
        <charset val="204"/>
      </rPr>
      <t xml:space="preserve"> профиль 40x40 мм</t>
    </r>
  </si>
  <si>
    <t>под столешницу 1200х600 ПУ</t>
  </si>
  <si>
    <t>99-0001132</t>
  </si>
  <si>
    <r>
      <rPr>
        <b/>
        <sz val="12"/>
        <color theme="1"/>
        <rFont val="Times New Roman"/>
        <charset val="204"/>
      </rPr>
      <t>Подстолье Лофт «П»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1200x600 мм              </t>
    </r>
    <r>
      <rPr>
        <sz val="12"/>
        <color theme="1"/>
        <rFont val="Times New Roman"/>
        <charset val="204"/>
      </rPr>
      <t xml:space="preserve"> профиль 60x30 мм</t>
    </r>
  </si>
  <si>
    <t>99-0001133</t>
  </si>
  <si>
    <r>
      <rPr>
        <b/>
        <sz val="12"/>
        <color theme="1"/>
        <rFont val="Times New Roman"/>
        <charset val="204"/>
      </rPr>
      <t xml:space="preserve">Подстолье Лофт «П» </t>
    </r>
    <r>
      <rPr>
        <sz val="12"/>
        <color theme="1"/>
        <rFont val="Times New Roman"/>
        <charset val="204"/>
      </rPr>
      <t xml:space="preserve">стандарт Трапеция </t>
    </r>
    <r>
      <rPr>
        <b/>
        <sz val="12"/>
        <color theme="1"/>
        <rFont val="Times New Roman"/>
        <charset val="204"/>
      </rPr>
      <t>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</si>
  <si>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99-0001134</t>
  </si>
  <si>
    <r>
      <rPr>
        <b/>
        <sz val="12"/>
        <color theme="1"/>
        <rFont val="Times New Roman"/>
        <charset val="204"/>
      </rPr>
      <t xml:space="preserve">Подстолье Лофт «П» </t>
    </r>
    <r>
      <rPr>
        <sz val="12"/>
        <color theme="1"/>
        <rFont val="Times New Roman"/>
        <charset val="204"/>
      </rPr>
      <t xml:space="preserve">стандарт Трапеция </t>
    </r>
    <r>
      <rPr>
        <b/>
        <sz val="12"/>
        <color theme="1"/>
        <rFont val="Times New Roman"/>
        <charset val="204"/>
      </rPr>
      <t>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60x30 мм</t>
    </r>
  </si>
  <si>
    <t>99-0001135</t>
  </si>
  <si>
    <r>
      <rPr>
        <b/>
        <sz val="12"/>
        <color theme="1"/>
        <rFont val="Times New Roman"/>
        <charset val="204"/>
      </rPr>
      <t xml:space="preserve">Подстолье Лофт «П» </t>
    </r>
    <r>
      <rPr>
        <sz val="12"/>
        <color theme="1"/>
        <rFont val="Times New Roman"/>
        <charset val="204"/>
      </rPr>
      <t xml:space="preserve">стандарт Трапеция </t>
    </r>
    <r>
      <rPr>
        <b/>
        <sz val="12"/>
        <color theme="1"/>
        <rFont val="Times New Roman"/>
        <charset val="204"/>
      </rPr>
      <t>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</si>
  <si>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99-0001136</t>
  </si>
  <si>
    <r>
      <rPr>
        <b/>
        <sz val="12"/>
        <color theme="1"/>
        <rFont val="Times New Roman"/>
        <charset val="204"/>
      </rPr>
      <t xml:space="preserve">Подстолье Лофт «П» </t>
    </r>
    <r>
      <rPr>
        <sz val="12"/>
        <color theme="1"/>
        <rFont val="Times New Roman"/>
        <charset val="204"/>
      </rPr>
      <t xml:space="preserve">стандарт Трапеция </t>
    </r>
    <r>
      <rPr>
        <b/>
        <sz val="12"/>
        <color theme="1"/>
        <rFont val="Times New Roman"/>
        <charset val="204"/>
      </rPr>
      <t>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60x30 мм</t>
    </r>
  </si>
  <si>
    <t>Подстолья Трапеция Лофт О</t>
  </si>
  <si>
    <t>99-0001137</t>
  </si>
  <si>
    <r>
      <rPr>
        <b/>
        <sz val="12"/>
        <color theme="1"/>
        <rFont val="Times New Roman"/>
        <charset val="204"/>
      </rPr>
      <t>Подстолье Лофт «О»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1000x500 мм              </t>
    </r>
    <r>
      <rPr>
        <sz val="12"/>
        <color theme="1"/>
        <rFont val="Times New Roman"/>
        <charset val="204"/>
      </rPr>
      <t xml:space="preserve"> профиль 40x40 мм</t>
    </r>
  </si>
  <si>
    <t>99-0001138</t>
  </si>
  <si>
    <r>
      <rPr>
        <b/>
        <sz val="12"/>
        <color theme="1"/>
        <rFont val="Times New Roman"/>
        <charset val="204"/>
      </rPr>
      <t>Подстолье Лофт «О»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1000x500 мм              </t>
    </r>
    <r>
      <rPr>
        <sz val="12"/>
        <color theme="1"/>
        <rFont val="Times New Roman"/>
        <charset val="204"/>
      </rPr>
      <t xml:space="preserve"> профиль 60x30 мм</t>
    </r>
  </si>
  <si>
    <t>99-0001139</t>
  </si>
  <si>
    <r>
      <rPr>
        <b/>
        <sz val="12"/>
        <color theme="1"/>
        <rFont val="Times New Roman"/>
        <charset val="204"/>
      </rPr>
      <t>Подстолье Лофт «О»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1200x600 мм              </t>
    </r>
    <r>
      <rPr>
        <sz val="12"/>
        <color theme="1"/>
        <rFont val="Times New Roman"/>
        <charset val="204"/>
      </rPr>
      <t xml:space="preserve"> профиль 40x40 мм</t>
    </r>
  </si>
  <si>
    <t>99-0001140</t>
  </si>
  <si>
    <r>
      <rPr>
        <b/>
        <sz val="12"/>
        <color theme="1"/>
        <rFont val="Times New Roman"/>
        <charset val="204"/>
      </rPr>
      <t>Подстолье Лофт «О»</t>
    </r>
    <r>
      <rPr>
        <sz val="12"/>
        <color theme="1"/>
        <rFont val="Times New Roman"/>
        <charset val="204"/>
      </rPr>
      <t xml:space="preserve">  Трапеция эконом       </t>
    </r>
    <r>
      <rPr>
        <b/>
        <sz val="12"/>
        <color theme="1"/>
        <rFont val="Times New Roman"/>
        <charset val="204"/>
      </rPr>
      <t xml:space="preserve">1200x600 мм              </t>
    </r>
    <r>
      <rPr>
        <sz val="12"/>
        <color theme="1"/>
        <rFont val="Times New Roman"/>
        <charset val="204"/>
      </rPr>
      <t xml:space="preserve"> профиль 60x30 мм</t>
    </r>
  </si>
  <si>
    <t>99-0001141</t>
  </si>
  <si>
    <r>
      <rPr>
        <b/>
        <sz val="12"/>
        <color theme="1"/>
        <rFont val="Times New Roman"/>
        <charset val="204"/>
      </rPr>
      <t>Подстолье Лофт «О» стандарт Трапеция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</si>
  <si>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99-0001142</t>
  </si>
  <si>
    <r>
      <rPr>
        <b/>
        <sz val="12"/>
        <color theme="1"/>
        <rFont val="Times New Roman"/>
        <charset val="204"/>
      </rPr>
      <t>Подстолье Лофт «О» стандарт Трапеция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60x30 мм</t>
    </r>
  </si>
  <si>
    <t>99-0001143</t>
  </si>
  <si>
    <r>
      <rPr>
        <b/>
        <sz val="12"/>
        <color theme="1"/>
        <rFont val="Times New Roman"/>
        <charset val="204"/>
      </rPr>
      <t>Подстолье Лофт «О» стандарт Трапеция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</si>
  <si>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99-0001144</t>
  </si>
  <si>
    <r>
      <rPr>
        <b/>
        <sz val="12"/>
        <color theme="1"/>
        <rFont val="Times New Roman"/>
        <charset val="204"/>
      </rPr>
      <t>Подстолье Лофт «О» стандарт Трапеция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60x30 мм</t>
    </r>
  </si>
  <si>
    <r>
      <rPr>
        <b/>
        <sz val="16"/>
        <color theme="1"/>
        <rFont val="Times New Roman"/>
        <charset val="204"/>
      </rPr>
      <t>Столы Трапеция Лофт П</t>
    </r>
  </si>
  <si>
    <t>99-0001145</t>
  </si>
  <si>
    <r>
      <rPr>
        <b/>
        <sz val="12"/>
        <color theme="1"/>
        <rFont val="Times New Roman"/>
        <charset val="204"/>
      </rPr>
      <t>Стол Трапеция «П» эконом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</si>
  <si>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99-0001146</t>
  </si>
  <si>
    <t xml:space="preserve"> профиль 60x30 мм</t>
  </si>
  <si>
    <t>99-0001147</t>
  </si>
  <si>
    <r>
      <rPr>
        <b/>
        <sz val="12"/>
        <color theme="1"/>
        <rFont val="Times New Roman"/>
        <charset val="204"/>
      </rPr>
      <t>Стол Трапеция «П» эконом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</si>
  <si>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99-0001148</t>
  </si>
  <si>
    <t>99-0001149</t>
  </si>
  <si>
    <r>
      <rPr>
        <b/>
        <sz val="12"/>
        <color theme="1"/>
        <rFont val="Times New Roman"/>
        <charset val="204"/>
      </rPr>
      <t>Стол Трапеция «П» стандарт 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</si>
  <si>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99-0001150</t>
  </si>
  <si>
    <t>99-0001151</t>
  </si>
  <si>
    <r>
      <rPr>
        <b/>
        <sz val="12"/>
        <color theme="1"/>
        <rFont val="Times New Roman"/>
        <charset val="204"/>
      </rPr>
      <t>Стол Трапеция «П» стандарт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</si>
  <si>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99-0001152</t>
  </si>
  <si>
    <r>
      <rPr>
        <b/>
        <sz val="16"/>
        <color theme="1"/>
        <rFont val="Times New Roman"/>
        <charset val="204"/>
      </rPr>
      <t>Столы Трапеция Лофт О</t>
    </r>
  </si>
  <si>
    <t>99-0001153</t>
  </si>
  <si>
    <r>
      <rPr>
        <b/>
        <sz val="12"/>
        <color theme="1"/>
        <rFont val="Times New Roman"/>
        <charset val="204"/>
      </rPr>
      <t>Стол Трапеция «О» эконом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</si>
  <si>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99-0001154</t>
  </si>
  <si>
    <t>99-0001155</t>
  </si>
  <si>
    <r>
      <rPr>
        <b/>
        <sz val="12"/>
        <color theme="1"/>
        <rFont val="Times New Roman"/>
        <charset val="204"/>
      </rPr>
      <t>Стол Трапеция «О» эконом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</si>
  <si>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99-0001156</t>
  </si>
  <si>
    <t>99-0001157</t>
  </si>
  <si>
    <r>
      <rPr>
        <b/>
        <sz val="12"/>
        <color theme="1"/>
        <rFont val="Times New Roman"/>
        <charset val="204"/>
      </rPr>
      <t>Трапеция «О» стандарт 1000x500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</si>
  <si>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99-0001158</t>
  </si>
  <si>
    <t>99-0001159</t>
  </si>
  <si>
    <r>
      <rPr>
        <b/>
        <sz val="12"/>
        <color theme="1"/>
        <rFont val="Times New Roman"/>
        <charset val="204"/>
      </rPr>
      <t>Трапеция «О» стандарт  1200x600 мм</t>
    </r>
    <r>
      <rPr>
        <sz val="12"/>
        <color theme="1"/>
        <rFont val="Times New Roman"/>
        <charset val="204"/>
      </rPr>
      <t xml:space="preserve"> профиль </t>
    </r>
    <r>
      <rPr>
        <b/>
        <sz val="12"/>
        <color theme="1"/>
        <rFont val="Times New Roman"/>
        <charset val="204"/>
      </rPr>
      <t>40x40 мм</t>
    </r>
  </si>
  <si>
    <t>99-0001160</t>
  </si>
  <si>
    <t>Отличие Эконом от Стандарт</t>
  </si>
  <si>
    <t>Подстолье для прямого стола Лофт «П» Эконом с рег. Опорами (h735 мм+15 мм регулировка)</t>
  </si>
  <si>
    <t>Подстолье для прямого стола Лофт «П» Стандарт (h735 мм+15 мм регулировка)</t>
  </si>
  <si>
    <t>99-0001161</t>
  </si>
  <si>
    <r>
      <rPr>
        <b/>
        <sz val="22"/>
        <color theme="1"/>
        <rFont val="Times New Roman"/>
        <charset val="204"/>
      </rPr>
      <t>Лофт «П»</t>
    </r>
    <r>
      <rPr>
        <sz val="22"/>
        <color theme="1"/>
        <rFont val="Times New Roman"/>
        <charset val="204"/>
      </rPr>
      <t xml:space="preserve"> </t>
    </r>
    <r>
      <rPr>
        <b/>
        <sz val="22"/>
        <color theme="1"/>
        <rFont val="Times New Roman"/>
        <charset val="204"/>
      </rPr>
      <t>1200x600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</si>
  <si>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99-0001167</t>
  </si>
  <si>
    <t>99-0001162</t>
  </si>
  <si>
    <r>
      <rPr>
        <b/>
        <sz val="22"/>
        <color theme="1"/>
        <rFont val="Times New Roman"/>
        <charset val="204"/>
      </rPr>
      <t>Лофт «П»</t>
    </r>
    <r>
      <rPr>
        <sz val="22"/>
        <color theme="1"/>
        <rFont val="Times New Roman"/>
        <charset val="204"/>
      </rPr>
      <t xml:space="preserve"> </t>
    </r>
    <r>
      <rPr>
        <b/>
        <sz val="22"/>
        <color theme="1"/>
        <rFont val="Times New Roman"/>
        <charset val="204"/>
      </rPr>
      <t>1200x700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</si>
  <si>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99-0001168</t>
  </si>
  <si>
    <t>99-0001163</t>
  </si>
  <si>
    <r>
      <rPr>
        <b/>
        <sz val="22"/>
        <color theme="1"/>
        <rFont val="Times New Roman"/>
        <charset val="204"/>
      </rPr>
      <t>Лофт «П»</t>
    </r>
    <r>
      <rPr>
        <sz val="22"/>
        <color theme="1"/>
        <rFont val="Times New Roman"/>
        <charset val="204"/>
      </rPr>
      <t xml:space="preserve"> </t>
    </r>
    <r>
      <rPr>
        <b/>
        <sz val="22"/>
        <color theme="1"/>
        <rFont val="Times New Roman"/>
        <charset val="204"/>
      </rPr>
      <t>1400x800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</si>
  <si>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99-0001169</t>
  </si>
  <si>
    <r>
      <rPr>
        <sz val="22"/>
        <color theme="1"/>
        <rFont val="Times New Roman"/>
        <charset val="204"/>
      </rPr>
      <t xml:space="preserve">Лофт «П» </t>
    </r>
    <r>
      <rPr>
        <b/>
        <sz val="22"/>
        <color theme="1"/>
        <rFont val="Times New Roman"/>
        <charset val="204"/>
      </rPr>
      <t>1400x800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</si>
  <si>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0"/>
        <color rgb="FFC00000"/>
        <rFont val="Times New Roman"/>
        <charset val="204"/>
      </rPr>
      <t xml:space="preserve"> </t>
    </r>
    <r>
      <rPr>
        <sz val="20"/>
        <color theme="1"/>
        <rFont val="Times New Roman"/>
        <charset val="204"/>
      </rPr>
      <t>профиль</t>
    </r>
    <r>
      <rPr>
        <sz val="20"/>
        <color rgb="FFC00000"/>
        <rFont val="Times New Roman"/>
        <charset val="204"/>
      </rPr>
      <t xml:space="preserve"> </t>
    </r>
    <r>
      <rPr>
        <sz val="20"/>
        <rFont val="Times New Roman"/>
        <charset val="204"/>
      </rPr>
      <t>60x30 или 50х25 мм</t>
    </r>
  </si>
  <si>
    <t>наценка 10%  к цене соответствующего подстолья Лофт П 40х40</t>
  </si>
  <si>
    <r>
      <rPr>
        <b/>
        <sz val="20"/>
        <color theme="1"/>
        <rFont val="Times New Roman"/>
        <charset val="204"/>
      </rPr>
      <t>Лофт «А»</t>
    </r>
    <r>
      <rPr>
        <sz val="20"/>
        <color theme="1"/>
        <rFont val="Times New Roman"/>
        <charset val="204"/>
      </rPr>
      <t xml:space="preserve"> профиль 40х40 мм</t>
    </r>
  </si>
  <si>
    <t>наценка 20% к цене соответствующего подстолья Лофт П, всегда с шарнирными опорами</t>
  </si>
  <si>
    <t>Подстолье для прямого стола Лофт «О» Эконом</t>
  </si>
  <si>
    <t>Подстолье для прямого стола Лофт «О» Стандарт</t>
  </si>
  <si>
    <t>99-0001164</t>
  </si>
  <si>
    <r>
      <rPr>
        <b/>
        <sz val="22"/>
        <color theme="1"/>
        <rFont val="Times New Roman"/>
        <charset val="204"/>
      </rPr>
      <t>Лофт «О» 1200x600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</si>
  <si>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99-0001170</t>
  </si>
  <si>
    <r>
      <rPr>
        <sz val="22"/>
        <color theme="1"/>
        <rFont val="Times New Roman"/>
        <charset val="204"/>
      </rPr>
      <t xml:space="preserve">Лофт «О» </t>
    </r>
    <r>
      <rPr>
        <b/>
        <sz val="22"/>
        <color theme="1"/>
        <rFont val="Times New Roman"/>
        <charset val="204"/>
      </rPr>
      <t>1200x600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</si>
  <si>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99-0001165</t>
  </si>
  <si>
    <r>
      <rPr>
        <b/>
        <sz val="22"/>
        <color theme="1"/>
        <rFont val="Times New Roman"/>
        <charset val="204"/>
      </rPr>
      <t>Лофт «О» 1200x700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</si>
  <si>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99-0001171</t>
  </si>
  <si>
    <r>
      <rPr>
        <sz val="22"/>
        <color theme="1"/>
        <rFont val="Times New Roman"/>
        <charset val="204"/>
      </rPr>
      <t xml:space="preserve">Лофт «О» </t>
    </r>
    <r>
      <rPr>
        <b/>
        <sz val="22"/>
        <color theme="1"/>
        <rFont val="Times New Roman"/>
        <charset val="204"/>
      </rPr>
      <t>1200x700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</si>
  <si>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99-0001166</t>
  </si>
  <si>
    <r>
      <rPr>
        <sz val="22"/>
        <color theme="1"/>
        <rFont val="Times New Roman"/>
        <charset val="204"/>
      </rPr>
      <t xml:space="preserve">Лофт «О» </t>
    </r>
    <r>
      <rPr>
        <b/>
        <sz val="22"/>
        <color theme="1"/>
        <rFont val="Times New Roman"/>
        <charset val="204"/>
      </rPr>
      <t>1400x800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</si>
  <si>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99-0001172</t>
  </si>
  <si>
    <t>наценка 10%  к цене соответствующего подстолья Лофт О 40х40</t>
  </si>
  <si>
    <t>Подстолье для Эргономичного стола "П" Эконом</t>
  </si>
  <si>
    <t>Подстолье для эргономичного стола "П" Стандарт</t>
  </si>
  <si>
    <r>
      <rPr>
        <sz val="22"/>
        <color theme="1"/>
        <rFont val="Times New Roman"/>
        <charset val="204"/>
      </rPr>
      <t xml:space="preserve">Лофт «П» Эрго </t>
    </r>
    <r>
      <rPr>
        <b/>
        <sz val="22"/>
        <color theme="1"/>
        <rFont val="Times New Roman"/>
        <charset val="204"/>
      </rPr>
      <t>1200x700(900)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</si>
  <si>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«П» </t>
    </r>
    <r>
      <rPr>
        <b/>
        <sz val="22"/>
        <color theme="1"/>
        <rFont val="Times New Roman"/>
        <charset val="204"/>
      </rPr>
      <t>1200x700(900)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</si>
  <si>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«П» Эрго </t>
    </r>
    <r>
      <rPr>
        <b/>
        <sz val="22"/>
        <color theme="1"/>
        <rFont val="Times New Roman"/>
        <charset val="204"/>
      </rPr>
      <t>1400x700(900)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</si>
  <si>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«П» </t>
    </r>
    <r>
      <rPr>
        <b/>
        <sz val="22"/>
        <color theme="1"/>
        <rFont val="Times New Roman"/>
        <charset val="204"/>
      </rPr>
      <t>1400x700(900)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</si>
  <si>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«П» Эрго </t>
    </r>
    <r>
      <rPr>
        <b/>
        <sz val="22"/>
        <color theme="1"/>
        <rFont val="Times New Roman"/>
        <charset val="204"/>
      </rPr>
      <t>1600x700(900)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</si>
  <si>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«П» </t>
    </r>
    <r>
      <rPr>
        <b/>
        <sz val="22"/>
        <color theme="1"/>
        <rFont val="Times New Roman"/>
        <charset val="204"/>
      </rPr>
      <t>1600x700(900)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</si>
  <si>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«П» Эрго </t>
    </r>
    <r>
      <rPr>
        <b/>
        <sz val="22"/>
        <color theme="1"/>
        <rFont val="Times New Roman"/>
        <charset val="204"/>
      </rPr>
      <t>1800x700(900)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</si>
  <si>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«П» </t>
    </r>
    <r>
      <rPr>
        <b/>
        <sz val="22"/>
        <color theme="1"/>
        <rFont val="Times New Roman"/>
        <charset val="204"/>
      </rPr>
      <t>1800x700(900)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</si>
  <si>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Подстолье для эргономичного стола "О" Эконом</t>
  </si>
  <si>
    <t>Подстолье для эргономичного стола "О" Стандарт</t>
  </si>
  <si>
    <r>
      <rPr>
        <sz val="22"/>
        <color theme="1"/>
        <rFont val="Times New Roman"/>
        <charset val="204"/>
      </rPr>
      <t xml:space="preserve">Лофт «О» Эрго </t>
    </r>
    <r>
      <rPr>
        <b/>
        <sz val="22"/>
        <color theme="1"/>
        <rFont val="Times New Roman"/>
        <charset val="204"/>
      </rPr>
      <t>1200x700(900)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</si>
  <si>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«О» </t>
    </r>
    <r>
      <rPr>
        <b/>
        <sz val="22"/>
        <color theme="1"/>
        <rFont val="Times New Roman"/>
        <charset val="204"/>
      </rPr>
      <t>1200x700(900)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</si>
  <si>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«О» Эрго </t>
    </r>
    <r>
      <rPr>
        <b/>
        <sz val="22"/>
        <color theme="1"/>
        <rFont val="Times New Roman"/>
        <charset val="204"/>
      </rPr>
      <t>1400x700(900)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</si>
  <si>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«О» </t>
    </r>
    <r>
      <rPr>
        <b/>
        <sz val="22"/>
        <color theme="1"/>
        <rFont val="Times New Roman"/>
        <charset val="204"/>
      </rPr>
      <t>1400x700(900)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</si>
  <si>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«О» Эрго </t>
    </r>
    <r>
      <rPr>
        <b/>
        <sz val="22"/>
        <color theme="1"/>
        <rFont val="Times New Roman"/>
        <charset val="204"/>
      </rPr>
      <t>1600x700(900)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</si>
  <si>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«О» </t>
    </r>
    <r>
      <rPr>
        <b/>
        <sz val="22"/>
        <color theme="1"/>
        <rFont val="Times New Roman"/>
        <charset val="204"/>
      </rPr>
      <t>1600x700(900)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</si>
  <si>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Лофт «О» Эрго </t>
    </r>
    <r>
      <rPr>
        <b/>
        <sz val="22"/>
        <color theme="1"/>
        <rFont val="Times New Roman"/>
        <charset val="204"/>
      </rPr>
      <t>1800x700(900)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</si>
  <si>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r>
      <rPr>
        <sz val="22"/>
        <color theme="1"/>
        <rFont val="Times New Roman"/>
        <charset val="204"/>
      </rPr>
      <t xml:space="preserve">Эргономичный «О» </t>
    </r>
    <r>
      <rPr>
        <b/>
        <sz val="22"/>
        <color theme="1"/>
        <rFont val="Times New Roman"/>
        <charset val="204"/>
      </rPr>
      <t>1800x700(900) мм</t>
    </r>
    <r>
      <rPr>
        <sz val="22"/>
        <color theme="1"/>
        <rFont val="Times New Roman"/>
        <charset val="204"/>
      </rPr>
      <t xml:space="preserve"> профиль </t>
    </r>
    <r>
      <rPr>
        <b/>
        <sz val="22"/>
        <color theme="1"/>
        <rFont val="Times New Roman"/>
        <charset val="204"/>
      </rPr>
      <t>40x40 мм</t>
    </r>
  </si>
  <si>
    <t>Дилерская цена
от 500 тыс.</t>
  </si>
  <si>
    <r>
      <rPr>
        <b/>
        <i/>
        <sz val="20"/>
        <rFont val="Artifakt Element"/>
        <charset val="204"/>
      </rPr>
      <t xml:space="preserve">Крупный опт
</t>
    </r>
    <r>
      <rPr>
        <b/>
        <i/>
        <u/>
        <sz val="20"/>
        <rFont val="Artifakt Element"/>
        <charset val="204"/>
      </rPr>
      <t>от 300 до 500 тыс.</t>
    </r>
  </si>
  <si>
    <t>Бенч-линейка 2 р.м «П» (h735 мм+15 мм регулировка)</t>
  </si>
  <si>
    <t>Бенч (лицом к лицу) 2 р.м «П» (h735 мм+15 мм регулировка)</t>
  </si>
  <si>
    <r>
      <rPr>
        <sz val="24"/>
        <rFont val="Artifakt Element"/>
        <charset val="204"/>
      </rPr>
      <t xml:space="preserve">Бенч-линейка 2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</si>
  <si>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</si>
  <si>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t xml:space="preserve"> профиль 50x25 мм</t>
  </si>
  <si>
    <t>наценка 5%  к цене соответствующего подстолья Лофт П 40х40</t>
  </si>
  <si>
    <r>
      <rPr>
        <sz val="24"/>
        <rFont val="Artifakt Element"/>
        <charset val="204"/>
      </rPr>
      <t xml:space="preserve">Бенч-линейка 2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</si>
  <si>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</si>
  <si>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2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</si>
  <si>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</si>
  <si>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b/>
        <sz val="24"/>
        <rFont val="Artifakt Element"/>
        <charset val="204"/>
      </rPr>
      <t>Уважаемые партнеры!</t>
    </r>
    <r>
      <rPr>
        <sz val="24"/>
        <rFont val="Artifakt Element"/>
        <charset val="204"/>
      </rPr>
      <t xml:space="preserve">
Для того, чтобы узнать стоимость подстолья, введите в графы: 
</t>
    </r>
    <r>
      <rPr>
        <b/>
        <sz val="24"/>
        <rFont val="Artifakt Element"/>
        <charset val="204"/>
      </rPr>
      <t>A</t>
    </r>
    <r>
      <rPr>
        <sz val="24"/>
        <rFont val="Artifakt Element"/>
        <charset val="204"/>
      </rPr>
      <t xml:space="preserve"> (ширина), </t>
    </r>
    <r>
      <rPr>
        <b/>
        <sz val="24"/>
        <rFont val="Artifakt Element"/>
        <charset val="204"/>
      </rPr>
      <t>B</t>
    </r>
    <r>
      <rPr>
        <sz val="24"/>
        <rFont val="Artifakt Element"/>
        <charset val="204"/>
      </rPr>
      <t xml:space="preserve"> (глубина), </t>
    </r>
    <r>
      <rPr>
        <b/>
        <sz val="24"/>
        <rFont val="Artifakt Element"/>
        <charset val="204"/>
      </rPr>
      <t>C</t>
    </r>
    <r>
      <rPr>
        <sz val="24"/>
        <rFont val="Artifakt Element"/>
        <charset val="204"/>
      </rPr>
      <t xml:space="preserve"> (высота) интересующие вас размеры (только цифры) и получите стоимость за изделие.</t>
    </r>
  </si>
  <si>
    <r>
      <rPr>
        <sz val="24"/>
        <rFont val="Artifakt Element"/>
        <charset val="204"/>
      </rPr>
      <t xml:space="preserve">Бенч-линейка 2 р.м «П»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</si>
  <si>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2 р.м «П» </t>
    </r>
    <r>
      <rPr>
        <b/>
        <sz val="24"/>
        <rFont val="Artifakt Element"/>
        <charset val="204"/>
      </rPr>
      <t>профиль 40x40 мм</t>
    </r>
  </si>
  <si>
    <t>A</t>
  </si>
  <si>
    <t>B</t>
  </si>
  <si>
    <t>C</t>
  </si>
  <si>
    <t>Бенч-линейка 2 р.м «О»</t>
  </si>
  <si>
    <t>Бенч (лицом к лицу) 2 р.м «О»</t>
  </si>
  <si>
    <r>
      <rPr>
        <sz val="24"/>
        <rFont val="Artifakt Element"/>
        <charset val="204"/>
      </rPr>
      <t xml:space="preserve">Бенч-линейка 2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</si>
  <si>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</si>
  <si>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t>наценка 5%  к цене соответствующего подстолья Лофт О 40х40</t>
  </si>
  <si>
    <r>
      <rPr>
        <sz val="24"/>
        <rFont val="Artifakt Element"/>
        <charset val="204"/>
      </rPr>
      <t xml:space="preserve">Бенч-линейка 2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</si>
  <si>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</si>
  <si>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2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</si>
  <si>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2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</si>
  <si>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2 р.м «О»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</si>
  <si>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2 р.м «О» </t>
    </r>
    <r>
      <rPr>
        <b/>
        <sz val="24"/>
        <rFont val="Artifakt Element"/>
        <charset val="204"/>
      </rPr>
      <t>профиль 40x40 мм</t>
    </r>
  </si>
  <si>
    <t>Бенч-линейка 3 р.м «П»</t>
  </si>
  <si>
    <t>Бенч (лицом к лицу) 4 р.м «П»</t>
  </si>
  <si>
    <r>
      <rPr>
        <sz val="24"/>
        <rFont val="Artifakt Element"/>
        <charset val="204"/>
      </rPr>
      <t xml:space="preserve">Бенч-линейка 3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</si>
  <si>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</si>
  <si>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</si>
  <si>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</si>
  <si>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</si>
  <si>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</si>
  <si>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«П»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</si>
  <si>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4 р.м «П» </t>
    </r>
    <r>
      <rPr>
        <b/>
        <sz val="24"/>
        <rFont val="Artifakt Element"/>
        <charset val="204"/>
      </rPr>
      <t>профиль 40x40 мм</t>
    </r>
  </si>
  <si>
    <t>Бенч-линейка 3 р.м «О»</t>
  </si>
  <si>
    <t>Бенч (лицом к лицу) 4 р.м «О»</t>
  </si>
  <si>
    <r>
      <rPr>
        <sz val="24"/>
        <rFont val="Artifakt Element"/>
        <charset val="204"/>
      </rPr>
      <t xml:space="preserve">Бенч-линейка 3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</si>
  <si>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</si>
  <si>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</si>
  <si>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</si>
  <si>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</si>
  <si>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4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</si>
  <si>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3 р.м «О»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</si>
  <si>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4 р.м «О» </t>
    </r>
    <r>
      <rPr>
        <b/>
        <sz val="24"/>
        <rFont val="Artifakt Element"/>
        <charset val="204"/>
      </rPr>
      <t>профиль 40x40 мм</t>
    </r>
  </si>
  <si>
    <t>Бенч-линейка 4 р.м «П»</t>
  </si>
  <si>
    <t>Бенч (лицом к лицу) 6 р.м «П»</t>
  </si>
  <si>
    <r>
      <rPr>
        <sz val="24"/>
        <rFont val="Artifakt Element"/>
        <charset val="204"/>
      </rPr>
      <t xml:space="preserve">Бенч-линейка 4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</si>
  <si>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</si>
  <si>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</si>
  <si>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</si>
  <si>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</si>
  <si>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</si>
  <si>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«П»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</si>
  <si>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6 р.м «П» </t>
    </r>
    <r>
      <rPr>
        <b/>
        <sz val="24"/>
        <rFont val="Artifakt Element"/>
        <charset val="204"/>
      </rPr>
      <t>профиль 40x40 мм</t>
    </r>
  </si>
  <si>
    <t>Бенч-линейка 4 р.м «О»</t>
  </si>
  <si>
    <t>Бенч (лицом к лицу) 6 р.м «О»</t>
  </si>
  <si>
    <r>
      <rPr>
        <sz val="24"/>
        <rFont val="Artifakt Element"/>
        <charset val="204"/>
      </rPr>
      <t xml:space="preserve">Бенч-линейка 4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</si>
  <si>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</si>
  <si>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</si>
  <si>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</si>
  <si>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</si>
  <si>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6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</si>
  <si>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Бенч-линейка 4 р.м «О» </t>
    </r>
    <r>
      <rPr>
        <b/>
        <sz val="24"/>
        <rFont val="Artifakt Element"/>
        <charset val="204"/>
      </rPr>
      <t>профиль 40x40 мм</t>
    </r>
  </si>
  <si>
    <r>
      <rPr>
        <sz val="24"/>
        <rFont val="Artifakt Element"/>
        <charset val="204"/>
      </rPr>
      <t xml:space="preserve">Бенч (лицом к лицу) 6 р.м «О» </t>
    </r>
    <r>
      <rPr>
        <b/>
        <sz val="24"/>
        <rFont val="Artifakt Element"/>
        <charset val="204"/>
      </rPr>
      <t>профиль 40x40 мм</t>
    </r>
  </si>
  <si>
    <t>Бенч (лицом к лицу) 8 р.м «П»</t>
  </si>
  <si>
    <r>
      <rPr>
        <sz val="24"/>
        <rFont val="Artifakt Element"/>
        <charset val="204"/>
      </rPr>
      <t xml:space="preserve">Бенч (лицом к лицу) 8 р.м «П»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</si>
  <si>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«П»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</si>
  <si>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«П»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</si>
  <si>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«П» </t>
    </r>
    <r>
      <rPr>
        <b/>
        <sz val="24"/>
        <rFont val="Artifakt Element"/>
        <charset val="204"/>
      </rPr>
      <t>профиль 40x40 мм</t>
    </r>
  </si>
  <si>
    <t>Бенч (лицом к лицу) 8 р.м «О»</t>
  </si>
  <si>
    <r>
      <rPr>
        <sz val="24"/>
        <rFont val="Artifakt Element"/>
        <charset val="204"/>
      </rPr>
      <t xml:space="preserve">Бенч (лицом к лицу) 8 р.м «О» </t>
    </r>
    <r>
      <rPr>
        <b/>
        <sz val="24"/>
        <rFont val="Artifakt Element"/>
        <charset val="204"/>
      </rPr>
      <t>1200x600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</si>
  <si>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«О» </t>
    </r>
    <r>
      <rPr>
        <b/>
        <sz val="24"/>
        <rFont val="Artifakt Element"/>
        <charset val="204"/>
      </rPr>
      <t>1200x700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</si>
  <si>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«О» </t>
    </r>
    <r>
      <rPr>
        <b/>
        <sz val="24"/>
        <rFont val="Artifakt Element"/>
        <charset val="204"/>
      </rPr>
      <t>1400x800 мм</t>
    </r>
    <r>
      <rPr>
        <sz val="24"/>
        <rFont val="Artifakt Element"/>
        <charset val="204"/>
      </rPr>
      <t xml:space="preserve"> профиль </t>
    </r>
    <r>
      <rPr>
        <b/>
        <sz val="24"/>
        <rFont val="Artifakt Element"/>
        <charset val="204"/>
      </rPr>
      <t>40x40 мм</t>
    </r>
  </si>
  <si>
    <r>
      <rPr>
        <sz val="24"/>
        <rFont val="Artifakt Element"/>
        <charset val="204"/>
      </rPr>
      <t xml:space="preserve">Бенч (лицом к лицу) 8 р.м «О» </t>
    </r>
    <r>
      <rPr>
        <b/>
        <sz val="24"/>
        <rFont val="Artifakt Element"/>
        <charset val="204"/>
      </rPr>
      <t>профиль 40x40 мм</t>
    </r>
  </si>
  <si>
    <t>99-0001173</t>
  </si>
  <si>
    <r>
      <rPr>
        <sz val="12"/>
        <color theme="1"/>
        <rFont val="Times New Roman"/>
        <charset val="204"/>
      </rPr>
      <t xml:space="preserve">Стол </t>
    </r>
    <r>
      <rPr>
        <sz val="11"/>
        <color theme="1"/>
        <rFont val="Times New Roman"/>
        <charset val="204"/>
      </rPr>
      <t>Мобильный Пятиугольный  (3-7 ГР)</t>
    </r>
  </si>
  <si>
    <t>Ст700х600х22 , Ф32-28, рег. Опоры</t>
  </si>
  <si>
    <t>99-0001174</t>
  </si>
  <si>
    <r>
      <rPr>
        <sz val="12"/>
        <color theme="1"/>
        <rFont val="Times New Roman"/>
        <charset val="204"/>
      </rPr>
      <t xml:space="preserve">Стол </t>
    </r>
    <r>
      <rPr>
        <sz val="11"/>
        <color theme="1"/>
        <rFont val="Times New Roman"/>
        <charset val="204"/>
      </rPr>
      <t>Мобильный Пятиугольный</t>
    </r>
    <r>
      <rPr>
        <b/>
        <sz val="11"/>
        <color theme="1"/>
        <rFont val="Times New Roman"/>
        <charset val="204"/>
      </rPr>
      <t xml:space="preserve"> на колесах</t>
    </r>
    <r>
      <rPr>
        <sz val="11"/>
        <color theme="1"/>
        <rFont val="Times New Roman"/>
        <charset val="204"/>
      </rPr>
      <t xml:space="preserve"> (3-7 ГР)</t>
    </r>
  </si>
  <si>
    <t>Ст700х600х22 , Ф32-28, колеса</t>
  </si>
  <si>
    <t>99-0001175</t>
  </si>
  <si>
    <r>
      <rPr>
        <sz val="12"/>
        <rFont val="Times New Roman"/>
        <charset val="204"/>
      </rPr>
      <t xml:space="preserve">Каркас Стола </t>
    </r>
    <r>
      <rPr>
        <sz val="11"/>
        <rFont val="Times New Roman"/>
        <charset val="204"/>
      </rPr>
      <t>Мобильного Пятиугольного 3-7 ГР РО</t>
    </r>
  </si>
  <si>
    <t>рег. опоры</t>
  </si>
  <si>
    <t>99-0001176</t>
  </si>
  <si>
    <r>
      <rPr>
        <sz val="12"/>
        <rFont val="Times New Roman"/>
        <charset val="204"/>
      </rPr>
      <t xml:space="preserve">Каркас Стола </t>
    </r>
    <r>
      <rPr>
        <sz val="11"/>
        <color theme="1"/>
        <rFont val="Times New Roman"/>
        <charset val="204"/>
      </rPr>
      <t>Мобильного Пятиугольного</t>
    </r>
    <r>
      <rPr>
        <b/>
        <sz val="11"/>
        <color theme="1"/>
        <rFont val="Times New Roman"/>
        <charset val="204"/>
      </rPr>
      <t xml:space="preserve"> на колесах</t>
    </r>
    <r>
      <rPr>
        <sz val="11"/>
        <color theme="1"/>
        <rFont val="Times New Roman"/>
        <charset val="204"/>
      </rPr>
      <t xml:space="preserve"> </t>
    </r>
    <r>
      <rPr>
        <sz val="11"/>
        <rFont val="Times New Roman"/>
        <charset val="204"/>
      </rPr>
      <t>3-7 ГР</t>
    </r>
  </si>
  <si>
    <t>колеса</t>
  </si>
  <si>
    <t>99-0001177</t>
  </si>
  <si>
    <r>
      <rPr>
        <b/>
        <sz val="11"/>
        <rFont val="Times New Roman"/>
        <charset val="204"/>
      </rPr>
      <t xml:space="preserve">Столешница пятиугольная ЛДСП </t>
    </r>
    <r>
      <rPr>
        <sz val="11"/>
        <rFont val="Times New Roman"/>
        <charset val="204"/>
      </rPr>
      <t>700х600х22 ЗУ (футорки)</t>
    </r>
  </si>
  <si>
    <t>Цветная кромка +20%  к столешнице</t>
  </si>
  <si>
    <t>99-0001178</t>
  </si>
  <si>
    <r>
      <rPr>
        <b/>
        <sz val="11"/>
        <rFont val="Times New Roman"/>
        <charset val="204"/>
      </rPr>
      <t xml:space="preserve">Столешница пятиугольная фанера+HPL </t>
    </r>
    <r>
      <rPr>
        <sz val="11"/>
        <rFont val="Times New Roman"/>
        <charset val="204"/>
      </rPr>
      <t>700х600х21 ЗУ (футорки)</t>
    </r>
  </si>
  <si>
    <t>кратно 6 шт</t>
  </si>
  <si>
    <t>99-0001179</t>
  </si>
  <si>
    <r>
      <rPr>
        <b/>
        <sz val="11"/>
        <rFont val="Times New Roman"/>
        <charset val="204"/>
      </rPr>
      <t xml:space="preserve">Столешница пятиугольная МДФ </t>
    </r>
    <r>
      <rPr>
        <sz val="11"/>
        <rFont val="Times New Roman"/>
        <charset val="204"/>
      </rPr>
      <t>700х600х22 ЗУ (футорки)</t>
    </r>
  </si>
  <si>
    <t>99-0001180</t>
  </si>
  <si>
    <r>
      <rPr>
        <sz val="12"/>
        <rFont val="Times New Roman"/>
        <charset val="204"/>
      </rPr>
      <t xml:space="preserve">Подстолье </t>
    </r>
    <r>
      <rPr>
        <b/>
        <sz val="12"/>
        <rFont val="Times New Roman"/>
        <charset val="204"/>
      </rPr>
      <t xml:space="preserve">«Прайм С» </t>
    </r>
    <r>
      <rPr>
        <sz val="12"/>
        <rFont val="Times New Roman"/>
        <charset val="204"/>
      </rPr>
      <t>под столешницу L800, h735 мм с колесами</t>
    </r>
  </si>
  <si>
    <t>min глубина столешн 600 мм, max глубина столешницы 800 мм</t>
  </si>
  <si>
    <t>99-0001181</t>
  </si>
  <si>
    <r>
      <rPr>
        <sz val="12"/>
        <rFont val="Times New Roman"/>
        <charset val="204"/>
      </rPr>
      <t xml:space="preserve">Подстолье </t>
    </r>
    <r>
      <rPr>
        <b/>
        <sz val="12"/>
        <rFont val="Times New Roman"/>
        <charset val="204"/>
      </rPr>
      <t xml:space="preserve">«Прайм С» </t>
    </r>
    <r>
      <rPr>
        <sz val="12"/>
        <rFont val="Times New Roman"/>
        <charset val="204"/>
      </rPr>
      <t>под столешницу L1000, h735 мм с колесами</t>
    </r>
  </si>
  <si>
    <t>99-0001182</t>
  </si>
  <si>
    <r>
      <rPr>
        <sz val="12"/>
        <rFont val="Times New Roman"/>
        <charset val="204"/>
      </rPr>
      <t xml:space="preserve">Подстолье </t>
    </r>
    <r>
      <rPr>
        <b/>
        <sz val="12"/>
        <rFont val="Times New Roman"/>
        <charset val="204"/>
      </rPr>
      <t xml:space="preserve">«Прайм С» </t>
    </r>
    <r>
      <rPr>
        <sz val="12"/>
        <rFont val="Times New Roman"/>
        <charset val="204"/>
      </rPr>
      <t>под столешницу L1200, h735 мм с колесами</t>
    </r>
  </si>
  <si>
    <t>99-0001183</t>
  </si>
  <si>
    <r>
      <rPr>
        <sz val="12"/>
        <rFont val="Times New Roman"/>
        <charset val="204"/>
      </rPr>
      <t xml:space="preserve">Подстолье </t>
    </r>
    <r>
      <rPr>
        <b/>
        <sz val="12"/>
        <rFont val="Times New Roman"/>
        <charset val="204"/>
      </rPr>
      <t xml:space="preserve">«Прайм С» </t>
    </r>
    <r>
      <rPr>
        <sz val="12"/>
        <rFont val="Times New Roman"/>
        <charset val="204"/>
      </rPr>
      <t>под столешницу L1400, h735 мм с колесами</t>
    </r>
  </si>
  <si>
    <t>бб</t>
  </si>
  <si>
    <t>99-0001184</t>
  </si>
  <si>
    <r>
      <rPr>
        <sz val="12"/>
        <rFont val="Times New Roman"/>
        <charset val="204"/>
      </rPr>
      <t xml:space="preserve">Подстолье </t>
    </r>
    <r>
      <rPr>
        <b/>
        <sz val="12"/>
        <rFont val="Times New Roman"/>
        <charset val="204"/>
      </rPr>
      <t xml:space="preserve">«Прайм С» </t>
    </r>
    <r>
      <rPr>
        <sz val="12"/>
        <rFont val="Times New Roman"/>
        <charset val="204"/>
      </rPr>
      <t>под столешницу L1500, h735 мм с колесами</t>
    </r>
  </si>
  <si>
    <t>99-0001185</t>
  </si>
  <si>
    <r>
      <rPr>
        <sz val="12"/>
        <rFont val="Times New Roman"/>
        <charset val="204"/>
      </rPr>
      <t xml:space="preserve">Подстолье </t>
    </r>
    <r>
      <rPr>
        <b/>
        <sz val="11"/>
        <rFont val="Times New Roman"/>
        <charset val="204"/>
      </rPr>
      <t xml:space="preserve">«Прайм С» </t>
    </r>
    <r>
      <rPr>
        <sz val="11"/>
        <rFont val="Times New Roman"/>
        <charset val="204"/>
      </rPr>
      <t>под столешницу L1600, h735 мм с колесами</t>
    </r>
  </si>
  <si>
    <t>99-0001186</t>
  </si>
  <si>
    <r>
      <rPr>
        <sz val="11"/>
        <rFont val="Times New Roman"/>
        <charset val="204"/>
      </rPr>
      <t xml:space="preserve">Ст.прямоугольная. </t>
    </r>
    <r>
      <rPr>
        <b/>
        <sz val="11"/>
        <rFont val="Times New Roman"/>
        <charset val="204"/>
      </rPr>
      <t>Прайм С</t>
    </r>
    <r>
      <rPr>
        <sz val="11"/>
        <rFont val="Times New Roman"/>
        <charset val="204"/>
      </rPr>
      <t xml:space="preserve"> 800х600х16 ПУ</t>
    </r>
  </si>
  <si>
    <t>99-0001187</t>
  </si>
  <si>
    <r>
      <rPr>
        <sz val="11"/>
        <rFont val="Times New Roman"/>
        <charset val="204"/>
      </rPr>
      <t xml:space="preserve">Ст.прямоугольная. </t>
    </r>
    <r>
      <rPr>
        <b/>
        <sz val="11"/>
        <rFont val="Times New Roman"/>
        <charset val="204"/>
      </rPr>
      <t>Прайм С</t>
    </r>
    <r>
      <rPr>
        <sz val="11"/>
        <rFont val="Times New Roman"/>
        <charset val="204"/>
      </rPr>
      <t xml:space="preserve"> 1000х600х16 ПУ</t>
    </r>
  </si>
  <si>
    <t>99-0001188</t>
  </si>
  <si>
    <r>
      <rPr>
        <sz val="11"/>
        <rFont val="Times New Roman"/>
        <charset val="204"/>
      </rPr>
      <t xml:space="preserve">Ст.прямоугольная. </t>
    </r>
    <r>
      <rPr>
        <b/>
        <sz val="11"/>
        <rFont val="Times New Roman"/>
        <charset val="204"/>
      </rPr>
      <t>Прайм С</t>
    </r>
    <r>
      <rPr>
        <sz val="11"/>
        <rFont val="Times New Roman"/>
        <charset val="204"/>
      </rPr>
      <t xml:space="preserve"> 1200х600х16 ПУ</t>
    </r>
  </si>
  <si>
    <t>99-0001189</t>
  </si>
  <si>
    <r>
      <rPr>
        <sz val="11"/>
        <rFont val="Times New Roman"/>
        <charset val="204"/>
      </rPr>
      <t xml:space="preserve">Ст.прямоугольная. </t>
    </r>
    <r>
      <rPr>
        <b/>
        <sz val="11"/>
        <rFont val="Times New Roman"/>
        <charset val="204"/>
      </rPr>
      <t>Прайм С</t>
    </r>
    <r>
      <rPr>
        <sz val="11"/>
        <rFont val="Times New Roman"/>
        <charset val="204"/>
      </rPr>
      <t xml:space="preserve"> 1400х600х16 ПУ</t>
    </r>
  </si>
  <si>
    <t>99-0001190</t>
  </si>
  <si>
    <r>
      <rPr>
        <sz val="11"/>
        <rFont val="Times New Roman"/>
        <charset val="204"/>
      </rPr>
      <t xml:space="preserve">Ст.прямоугольная. </t>
    </r>
    <r>
      <rPr>
        <b/>
        <sz val="11"/>
        <rFont val="Times New Roman"/>
        <charset val="204"/>
      </rPr>
      <t>Прайм С</t>
    </r>
    <r>
      <rPr>
        <sz val="11"/>
        <rFont val="Times New Roman"/>
        <charset val="204"/>
      </rPr>
      <t xml:space="preserve"> 1500х600х16 ПУ</t>
    </r>
  </si>
  <si>
    <t>99-0001191</t>
  </si>
  <si>
    <t>Ст.прямоугольная. Прайм С 1600х600х16 ПУ</t>
  </si>
  <si>
    <t>Прайм</t>
  </si>
  <si>
    <t>99-0001192</t>
  </si>
  <si>
    <r>
      <rPr>
        <sz val="12"/>
        <color theme="1"/>
        <rFont val="Times New Roman"/>
        <charset val="204"/>
      </rPr>
      <t xml:space="preserve">Каркас Стола </t>
    </r>
    <r>
      <rPr>
        <b/>
        <sz val="12"/>
        <color theme="1"/>
        <rFont val="Times New Roman"/>
        <charset val="204"/>
      </rPr>
      <t>Прайм</t>
    </r>
    <r>
      <rPr>
        <sz val="12"/>
        <color theme="1"/>
        <rFont val="Times New Roman"/>
        <charset val="204"/>
      </rPr>
      <t xml:space="preserve"> </t>
    </r>
    <r>
      <rPr>
        <sz val="11"/>
        <color theme="1"/>
        <rFont val="Times New Roman"/>
        <charset val="204"/>
      </rPr>
      <t xml:space="preserve">60*30 регулируемуемый </t>
    </r>
    <r>
      <rPr>
        <b/>
        <sz val="11"/>
        <color theme="1"/>
        <rFont val="Times New Roman"/>
        <charset val="204"/>
      </rPr>
      <t>2-4, 3-5, 4-6, 5-7 гр.р</t>
    </r>
  </si>
  <si>
    <t>м/к под столешницу 25 мм (если ставим тоньше-регулируем рег. Опорами</t>
  </si>
  <si>
    <t>99-0001193</t>
  </si>
  <si>
    <t>99-0001194</t>
  </si>
  <si>
    <t>99-0001195</t>
  </si>
  <si>
    <r>
      <rPr>
        <sz val="11"/>
        <color theme="1"/>
        <rFont val="Times New Roman"/>
        <charset val="204"/>
      </rPr>
      <t xml:space="preserve">Каркас Стола </t>
    </r>
    <r>
      <rPr>
        <b/>
        <sz val="11"/>
        <color theme="1"/>
        <rFont val="Times New Roman"/>
        <charset val="204"/>
      </rPr>
      <t>Прайм</t>
    </r>
    <r>
      <rPr>
        <sz val="11"/>
        <color theme="1"/>
        <rFont val="Times New Roman"/>
        <charset val="204"/>
      </rPr>
      <t xml:space="preserve"> 2х40*40 регулируемуемый</t>
    </r>
    <r>
      <rPr>
        <b/>
        <sz val="11"/>
        <color theme="1"/>
        <rFont val="Times New Roman"/>
        <charset val="204"/>
      </rPr>
      <t xml:space="preserve"> 2-4, 3-5, 4-6, 5-7 гр.р</t>
    </r>
  </si>
  <si>
    <t>99-0001196</t>
  </si>
  <si>
    <t>99-0001197</t>
  </si>
  <si>
    <t>99-0001198</t>
  </si>
  <si>
    <r>
      <rPr>
        <sz val="11"/>
        <color theme="1"/>
        <rFont val="Times New Roman"/>
        <charset val="204"/>
      </rPr>
      <t>м/к Механизм регулир угла наклона столешн</t>
    </r>
    <r>
      <rPr>
        <b/>
        <sz val="11"/>
        <color theme="1"/>
        <rFont val="Times New Roman"/>
        <charset val="204"/>
      </rPr>
      <t xml:space="preserve"> 1М</t>
    </r>
    <r>
      <rPr>
        <sz val="11"/>
        <color theme="1"/>
        <rFont val="Times New Roman"/>
        <charset val="204"/>
      </rPr>
      <t xml:space="preserve">                                    стола Прайм (комплект)</t>
    </r>
  </si>
  <si>
    <t xml:space="preserve">1 растомат для столешниц до 1000 мм длиной </t>
  </si>
  <si>
    <t>99-0001199</t>
  </si>
  <si>
    <t>99-0001200</t>
  </si>
  <si>
    <r>
      <rPr>
        <sz val="11"/>
        <color theme="1"/>
        <rFont val="Times New Roman"/>
        <charset val="204"/>
      </rPr>
      <t>м/к Механизм регулир угла наклона столешн</t>
    </r>
    <r>
      <rPr>
        <b/>
        <sz val="11"/>
        <color theme="1"/>
        <rFont val="Times New Roman"/>
        <charset val="204"/>
      </rPr>
      <t xml:space="preserve"> 2М</t>
    </r>
    <r>
      <rPr>
        <sz val="11"/>
        <color theme="1"/>
        <rFont val="Times New Roman"/>
        <charset val="204"/>
      </rPr>
      <t xml:space="preserve">                                     стола Прайм (комплект)</t>
    </r>
  </si>
  <si>
    <t xml:space="preserve">2 растомата для столешниц больше 1000 мм длиной </t>
  </si>
  <si>
    <t>99-0001201</t>
  </si>
  <si>
    <t>99-0001202</t>
  </si>
  <si>
    <r>
      <rPr>
        <sz val="11"/>
        <color theme="1"/>
        <rFont val="Calibri"/>
        <charset val="134"/>
        <scheme val="minor"/>
      </rPr>
      <t xml:space="preserve">Перф экран стола Прайм 1М </t>
    </r>
  </si>
  <si>
    <t>550 мм                                                (под столешницу 700 мм)</t>
  </si>
  <si>
    <t>99-0001203</t>
  </si>
  <si>
    <r>
      <rPr>
        <sz val="11"/>
        <color theme="1"/>
        <rFont val="Calibri"/>
        <charset val="134"/>
        <scheme val="minor"/>
      </rPr>
      <t>Перф экран стола Прайм 2М</t>
    </r>
  </si>
  <si>
    <t>1050 мм                                          (под столешницу 1200 мм)</t>
  </si>
  <si>
    <t>99-0001204</t>
  </si>
  <si>
    <t xml:space="preserve">Экран ЛДСП Прайм 1М 
</t>
  </si>
  <si>
    <t>экран 550*300*16 мм</t>
  </si>
  <si>
    <t>99-0001205</t>
  </si>
  <si>
    <t xml:space="preserve">Экран ЛДСП Прайм 2М </t>
  </si>
  <si>
    <t>экран 1050*300*16 мм</t>
  </si>
  <si>
    <t>99-0001206</t>
  </si>
  <si>
    <t xml:space="preserve">Столешница ЛДСП Прайм 1М 
</t>
  </si>
  <si>
    <t>700*500*16 мм</t>
  </si>
  <si>
    <t>99-0001207</t>
  </si>
  <si>
    <t xml:space="preserve">Столешница ЛДСП Прайм 2М 
</t>
  </si>
  <si>
    <t>1200*500*16 мм</t>
  </si>
  <si>
    <t>99-0001208</t>
  </si>
  <si>
    <t>99-0001209</t>
  </si>
  <si>
    <t xml:space="preserve"> Стол «Прайм» 60х30 профиль 700x500 мм Экран ЛДСП Без регулировки угла наклона столешницы 1М</t>
  </si>
  <si>
    <t>без РН</t>
  </si>
  <si>
    <t>Столы Прайм 60х30</t>
  </si>
  <si>
    <t>99-0001210</t>
  </si>
  <si>
    <t xml:space="preserve"> Стол «Прайм» 60х30 профиль 700x500 мм Перфорированный экран Без регулировки угла наклона столешницым 1М</t>
  </si>
  <si>
    <t>99-0001211</t>
  </si>
  <si>
    <t xml:space="preserve"> Стол «Прайм» 60х30 профиль 1200x500 мм Экран ЛДСП Без регулировки угла наклона столешницы 2М</t>
  </si>
  <si>
    <t>99-0001212</t>
  </si>
  <si>
    <t xml:space="preserve"> Стол «Прайм» 60х30 профиль 1200x500 мм Перфорированный экран Без регулировки угла наклона столешницы 2М</t>
  </si>
  <si>
    <t>99-0001213</t>
  </si>
  <si>
    <t xml:space="preserve"> Стол «Прайм» 60х30 профиль 700x500 мм Экран ЛДСП С регулировкой угла наклона столешницы 1М</t>
  </si>
  <si>
    <t>с РН</t>
  </si>
  <si>
    <t>99-0001214</t>
  </si>
  <si>
    <t xml:space="preserve"> Стол «Прайм» 60х30 профиль 700x500 мм Перфорированный экран С регулировкой угла наклона столешницы 1М</t>
  </si>
  <si>
    <t>99-0001215</t>
  </si>
  <si>
    <t xml:space="preserve"> Стол «Прайм» 60х30 профиль 1200x500 мм Экран ЛДСП С регулировкой угла наклона столешницы 2М</t>
  </si>
  <si>
    <t>99-0001216</t>
  </si>
  <si>
    <t xml:space="preserve"> Стол «Прайм» 60х30 профиль 1200x500 мм Перфорированный экран С регулировкой угла наклона столешницы 2М</t>
  </si>
  <si>
    <t>99-0001217</t>
  </si>
  <si>
    <t xml:space="preserve"> Стол «Прайм» 40х40 профиль 700x500 мм Экран ЛДСП Без регулировки угла наклона столешницы 1М</t>
  </si>
  <si>
    <t>Столы Прайм 40х40</t>
  </si>
  <si>
    <t>99-0001218</t>
  </si>
  <si>
    <t xml:space="preserve"> Стол «Прайм» 40х40 профиль 700x500 мм Перфорированный экран Без регулировки угла наклона столешницы 1М</t>
  </si>
  <si>
    <t>99-0001219</t>
  </si>
  <si>
    <t xml:space="preserve"> Стол «Прайм» 40х40 профиль 1200x500 мм Экран ЛДСП Без регулировки угла наклона столешницы 2М</t>
  </si>
  <si>
    <t>99-0001220</t>
  </si>
  <si>
    <t xml:space="preserve"> Стол «Прайм» 40х40 профиль 1200x500 мм Перфорированный экран Без регулировки угла наклона столешницы 2М</t>
  </si>
  <si>
    <t>99-0001221</t>
  </si>
  <si>
    <t xml:space="preserve"> Стол «Прайм» 40х40 профиль 700x500 мм Экран ЛДСП С регулировкой угла наклона столешницы 1М</t>
  </si>
  <si>
    <t>99-0001222</t>
  </si>
  <si>
    <t xml:space="preserve"> Стол «Прайм» 40х40 профиль 700x500 мм Перфорированный экран С регулировкой угла наклона столешницы 1М</t>
  </si>
  <si>
    <t>99-0001223</t>
  </si>
  <si>
    <t xml:space="preserve"> Стол «Прайм» 40х40 профиль 1200x500 мм Экран ЛДСП С регулировкой угла наклона столешницы 2М</t>
  </si>
  <si>
    <t>99-0001224</t>
  </si>
  <si>
    <t xml:space="preserve"> Стол «Прайм» 40х40 профиль 1200x500 мм Перфорированный экран С регулировкой угла наклона столешницы 2М</t>
  </si>
  <si>
    <t>Омега</t>
  </si>
  <si>
    <t>99-0001225</t>
  </si>
  <si>
    <r>
      <rPr>
        <sz val="11"/>
        <color theme="1"/>
        <rFont val="Times New Roman"/>
        <charset val="204"/>
      </rPr>
      <t xml:space="preserve">Каркас Стола Омега осн. 512 мм, </t>
    </r>
    <r>
      <rPr>
        <b/>
        <sz val="11"/>
        <color theme="1"/>
        <rFont val="Times New Roman"/>
        <charset val="204"/>
      </rPr>
      <t>h735 мм+ РО</t>
    </r>
  </si>
  <si>
    <r>
      <rPr>
        <sz val="11"/>
        <color theme="1"/>
        <rFont val="Times New Roman"/>
        <charset val="204"/>
      </rPr>
      <t xml:space="preserve">под столешн глубиной </t>
    </r>
    <r>
      <rPr>
        <sz val="11"/>
        <color indexed="2"/>
        <rFont val="Times New Roman"/>
        <charset val="204"/>
      </rPr>
      <t>от 550 до 650 мм</t>
    </r>
    <r>
      <rPr>
        <sz val="11"/>
        <color theme="1"/>
        <rFont val="Times New Roman"/>
        <charset val="204"/>
      </rPr>
      <t>, м/к под столешницу 25 мм (если ставим тоньше-регулируем рег. Опорами</t>
    </r>
  </si>
  <si>
    <t>99-0001226</t>
  </si>
  <si>
    <r>
      <rPr>
        <sz val="11"/>
        <color theme="1"/>
        <rFont val="Times New Roman"/>
        <charset val="204"/>
      </rPr>
      <t xml:space="preserve">Каркас Стола Омега осн. 635 мм, </t>
    </r>
    <r>
      <rPr>
        <b/>
        <sz val="11"/>
        <color theme="1"/>
        <rFont val="Times New Roman"/>
        <charset val="204"/>
      </rPr>
      <t>h735 мм+ РО</t>
    </r>
  </si>
  <si>
    <r>
      <rPr>
        <sz val="11"/>
        <color theme="1"/>
        <rFont val="Times New Roman"/>
        <charset val="204"/>
      </rPr>
      <t xml:space="preserve">под столешн глубиной </t>
    </r>
    <r>
      <rPr>
        <sz val="11"/>
        <color indexed="2"/>
        <rFont val="Times New Roman"/>
        <charset val="204"/>
      </rPr>
      <t>от</t>
    </r>
    <r>
      <rPr>
        <sz val="11"/>
        <color theme="1"/>
        <rFont val="Times New Roman"/>
        <charset val="204"/>
      </rPr>
      <t xml:space="preserve"> </t>
    </r>
    <r>
      <rPr>
        <sz val="11"/>
        <color indexed="2"/>
        <rFont val="Times New Roman"/>
        <charset val="204"/>
      </rPr>
      <t>650 до 750 мм</t>
    </r>
    <r>
      <rPr>
        <sz val="11"/>
        <color theme="1"/>
        <rFont val="Times New Roman"/>
        <charset val="204"/>
      </rPr>
      <t>, м/к под столешницу 25 мм (если ставим тоньше-регулируем рег. Опорами</t>
    </r>
  </si>
  <si>
    <t>99-0001227</t>
  </si>
  <si>
    <r>
      <rPr>
        <sz val="11"/>
        <color theme="1"/>
        <rFont val="Times New Roman"/>
        <charset val="204"/>
      </rPr>
      <t xml:space="preserve">Каркас Стола Омега Эрго </t>
    </r>
    <r>
      <rPr>
        <b/>
        <sz val="11"/>
        <color theme="1"/>
        <rFont val="Times New Roman"/>
        <charset val="204"/>
      </rPr>
      <t>512 мм+ опора угловая</t>
    </r>
  </si>
  <si>
    <t>99-0001228</t>
  </si>
  <si>
    <t>Перф экран стола Омега со столешн 700</t>
  </si>
  <si>
    <t>99-0001229</t>
  </si>
  <si>
    <r>
      <rPr>
        <sz val="11"/>
        <color theme="1"/>
        <rFont val="Times New Roman"/>
        <charset val="204"/>
      </rPr>
      <t xml:space="preserve">Перф экран стола Омега со столешн </t>
    </r>
    <r>
      <rPr>
        <b/>
        <sz val="11"/>
        <color theme="1"/>
        <rFont val="Times New Roman"/>
        <charset val="204"/>
      </rPr>
      <t>1200</t>
    </r>
  </si>
  <si>
    <t>99-0001230</t>
  </si>
  <si>
    <r>
      <rPr>
        <sz val="11"/>
        <color theme="1"/>
        <rFont val="Times New Roman"/>
        <charset val="204"/>
      </rPr>
      <t xml:space="preserve">Перф экран стола Омега со столешн </t>
    </r>
    <r>
      <rPr>
        <b/>
        <sz val="11"/>
        <color theme="1"/>
        <rFont val="Times New Roman"/>
        <charset val="204"/>
      </rPr>
      <t>1400</t>
    </r>
  </si>
  <si>
    <t>99-0001231</t>
  </si>
  <si>
    <r>
      <rPr>
        <sz val="11"/>
        <color theme="1"/>
        <rFont val="Times New Roman"/>
        <charset val="204"/>
      </rPr>
      <t xml:space="preserve">Экран ЛДСП Омега под столешн </t>
    </r>
    <r>
      <rPr>
        <b/>
        <sz val="11"/>
        <color theme="1"/>
        <rFont val="Times New Roman"/>
        <charset val="204"/>
      </rPr>
      <t>L700</t>
    </r>
  </si>
  <si>
    <t>99-0001232</t>
  </si>
  <si>
    <r>
      <rPr>
        <sz val="11"/>
        <color theme="1"/>
        <rFont val="Times New Roman"/>
        <charset val="204"/>
      </rPr>
      <t xml:space="preserve">Экран ЛДСП Омега под столешн </t>
    </r>
    <r>
      <rPr>
        <b/>
        <sz val="11"/>
        <color theme="1"/>
        <rFont val="Times New Roman"/>
        <charset val="204"/>
      </rPr>
      <t>L1200</t>
    </r>
  </si>
  <si>
    <t>99-0001233</t>
  </si>
  <si>
    <r>
      <rPr>
        <sz val="11"/>
        <color theme="1"/>
        <rFont val="Times New Roman"/>
        <charset val="204"/>
      </rPr>
      <t xml:space="preserve">Экран ЛДСП Омега под столешн </t>
    </r>
    <r>
      <rPr>
        <b/>
        <sz val="11"/>
        <color theme="1"/>
        <rFont val="Times New Roman"/>
        <charset val="204"/>
      </rPr>
      <t>L1400</t>
    </r>
  </si>
  <si>
    <t>99-0001234</t>
  </si>
  <si>
    <r>
      <rPr>
        <sz val="11"/>
        <color theme="1"/>
        <rFont val="Times New Roman"/>
        <charset val="204"/>
      </rPr>
      <t xml:space="preserve">Столешница Омега </t>
    </r>
    <r>
      <rPr>
        <b/>
        <sz val="11"/>
        <color theme="1"/>
        <rFont val="Times New Roman"/>
        <charset val="204"/>
      </rPr>
      <t>ЛДСП 700*600*16 ПУ</t>
    </r>
  </si>
  <si>
    <t>99-0001235</t>
  </si>
  <si>
    <r>
      <rPr>
        <sz val="11"/>
        <color theme="1"/>
        <rFont val="Times New Roman"/>
        <charset val="204"/>
      </rPr>
      <t xml:space="preserve">Столешница Омега </t>
    </r>
    <r>
      <rPr>
        <b/>
        <sz val="11"/>
        <color theme="1"/>
        <rFont val="Times New Roman"/>
        <charset val="204"/>
      </rPr>
      <t>ЛДСП 1200*600*16 ПУ</t>
    </r>
  </si>
  <si>
    <t>99-0001236</t>
  </si>
  <si>
    <t>Столешница Омега ЛДСП 1400*600*16 ПУ</t>
  </si>
  <si>
    <t>99-0001237</t>
  </si>
  <si>
    <t>99-0001238</t>
  </si>
  <si>
    <r>
      <rPr>
        <sz val="11"/>
        <color theme="1"/>
        <rFont val="Calibri"/>
        <charset val="204"/>
        <scheme val="minor"/>
      </rPr>
      <t xml:space="preserve"> Стол Омега 512 прямой 700x600х16 мм </t>
    </r>
    <r>
      <rPr>
        <b/>
        <sz val="11"/>
        <color theme="1"/>
        <rFont val="Calibri"/>
        <charset val="204"/>
        <scheme val="minor"/>
      </rPr>
      <t>Экран ЛДСП</t>
    </r>
  </si>
  <si>
    <t xml:space="preserve"> Столы Омега 512</t>
  </si>
  <si>
    <t>99-0001239</t>
  </si>
  <si>
    <r>
      <rPr>
        <sz val="11"/>
        <color theme="1"/>
        <rFont val="Calibri"/>
        <charset val="204"/>
        <scheme val="minor"/>
      </rPr>
      <t xml:space="preserve"> Стол Омега 512 прямой 700x600х16 мм </t>
    </r>
    <r>
      <rPr>
        <b/>
        <sz val="11"/>
        <color theme="1"/>
        <rFont val="Calibri"/>
        <charset val="204"/>
        <scheme val="minor"/>
      </rPr>
      <t>Перфорированный экран</t>
    </r>
  </si>
  <si>
    <t>99-0001240</t>
  </si>
  <si>
    <r>
      <rPr>
        <sz val="11"/>
        <color theme="1"/>
        <rFont val="Calibri"/>
        <charset val="204"/>
        <scheme val="minor"/>
      </rPr>
      <t xml:space="preserve"> Стол Омега 512 прямой 1200x600х16 мм </t>
    </r>
    <r>
      <rPr>
        <b/>
        <sz val="11"/>
        <color theme="1"/>
        <rFont val="Calibri"/>
        <charset val="204"/>
        <scheme val="minor"/>
      </rPr>
      <t>Экран ЛДСП</t>
    </r>
  </si>
  <si>
    <t>99-0001241</t>
  </si>
  <si>
    <r>
      <rPr>
        <sz val="11"/>
        <color theme="1"/>
        <rFont val="Calibri"/>
        <charset val="204"/>
        <scheme val="minor"/>
      </rPr>
      <t xml:space="preserve"> Стол Омега 512 прямой 1200x600х16 мм </t>
    </r>
    <r>
      <rPr>
        <b/>
        <sz val="11"/>
        <color theme="1"/>
        <rFont val="Calibri"/>
        <charset val="204"/>
        <scheme val="minor"/>
      </rPr>
      <t>Перфорированный экран</t>
    </r>
  </si>
  <si>
    <t>Закругленные углы стандартный радиус 50 мм, кромка 2 мм. При необходимости до R50 изготавливается с кромкой 1мм.</t>
  </si>
  <si>
    <t>Парты на круглой трубе</t>
  </si>
  <si>
    <t>99-0001242</t>
  </si>
  <si>
    <r>
      <rPr>
        <sz val="12"/>
        <color theme="1"/>
        <rFont val="Times New Roman"/>
        <charset val="204"/>
      </rPr>
      <t xml:space="preserve">м/к Парты </t>
    </r>
    <r>
      <rPr>
        <b/>
        <sz val="12"/>
        <color theme="1"/>
        <rFont val="Times New Roman"/>
        <charset val="204"/>
      </rPr>
      <t>Экстра 1М</t>
    </r>
    <r>
      <rPr>
        <sz val="12"/>
        <color theme="1"/>
        <rFont val="Times New Roman"/>
        <charset val="204"/>
      </rPr>
      <t xml:space="preserve"> </t>
    </r>
    <r>
      <rPr>
        <sz val="11"/>
        <color theme="1"/>
        <rFont val="Times New Roman"/>
        <charset val="204"/>
      </rPr>
      <t>регулируемый 2-4, 3-5, 4-6, 5-7 гр.р</t>
    </r>
  </si>
  <si>
    <t>1м рег.</t>
  </si>
  <si>
    <t>99-0001243</t>
  </si>
  <si>
    <t>99-0001244</t>
  </si>
  <si>
    <t>99-0001245</t>
  </si>
  <si>
    <t>99-0001246</t>
  </si>
  <si>
    <r>
      <rPr>
        <sz val="12"/>
        <color theme="1"/>
        <rFont val="Times New Roman"/>
        <charset val="204"/>
      </rPr>
      <t xml:space="preserve">м/к Парты Экстра 1М                       </t>
    </r>
    <r>
      <rPr>
        <b/>
        <sz val="12"/>
        <color theme="1"/>
        <rFont val="Times New Roman"/>
        <charset val="204"/>
      </rPr>
      <t xml:space="preserve"> с </t>
    </r>
    <r>
      <rPr>
        <b/>
        <u/>
        <sz val="12"/>
        <color theme="1"/>
        <rFont val="Times New Roman"/>
        <charset val="204"/>
      </rPr>
      <t>Преф. экраном</t>
    </r>
    <r>
      <rPr>
        <b/>
        <sz val="12"/>
        <color theme="1"/>
        <rFont val="Times New Roman"/>
        <charset val="204"/>
      </rPr>
      <t xml:space="preserve"> </t>
    </r>
    <r>
      <rPr>
        <sz val="12"/>
        <color theme="1"/>
        <rFont val="Times New Roman"/>
        <charset val="204"/>
      </rPr>
      <t xml:space="preserve">регулируемый               </t>
    </r>
    <r>
      <rPr>
        <sz val="11"/>
        <color theme="1"/>
        <rFont val="Times New Roman"/>
        <charset val="204"/>
      </rPr>
      <t>2-4, 3-5, 4-6, 5-7 гр.р</t>
    </r>
  </si>
  <si>
    <t>1м ПЭ рег.</t>
  </si>
  <si>
    <t>99-0001247</t>
  </si>
  <si>
    <t>99-0001248</t>
  </si>
  <si>
    <t>99-0001249</t>
  </si>
  <si>
    <t>99-0001250</t>
  </si>
  <si>
    <t>м/к Механизма регулировки угла наклона столешн парт Экстра</t>
  </si>
  <si>
    <t>цена за комплект</t>
  </si>
  <si>
    <t>99-0001251</t>
  </si>
  <si>
    <t>Парта Экстра комплект полкодержателей</t>
  </si>
  <si>
    <t>99-0001252</t>
  </si>
  <si>
    <t xml:space="preserve">Столешница Экстра 1М ЛДСП </t>
  </si>
  <si>
    <t>700х500х16 ПУ</t>
  </si>
  <si>
    <t>99-0001253</t>
  </si>
  <si>
    <t>700х500х16 ЗУ</t>
  </si>
  <si>
    <t>99-0001254</t>
  </si>
  <si>
    <t>Столешница МДФ к Экстра 1М</t>
  </si>
  <si>
    <t>700х500х16 Эрго</t>
  </si>
  <si>
    <t>99-0001255</t>
  </si>
  <si>
    <t>Полка ЛДСП к Экстра 1М</t>
  </si>
  <si>
    <t>492х220х16</t>
  </si>
  <si>
    <t>99-0001256</t>
  </si>
  <si>
    <t>Парта Экстра 1М неперфорированная  ЛДСП Без полки Регулируемая Без регулировки угла наклона столешницы</t>
  </si>
  <si>
    <t>99-0001257</t>
  </si>
  <si>
    <t>Парта Экстра 1М неперфорированная  ЛДСП Без полки Регулируемая С регулировкой угла наклона столешницы</t>
  </si>
  <si>
    <t>99-0001258</t>
  </si>
  <si>
    <t>Парта Экстра 1М неперфорированная  ЛДСП Полка Регулируемая Без регулировки угла наклона столешницы</t>
  </si>
  <si>
    <t>99-0001259</t>
  </si>
  <si>
    <t>Парта Экстра 1М неперфорированная  ЛДСП Полка Регулируемая С регулировкой угла наклона столешницы</t>
  </si>
  <si>
    <t>99-0001260</t>
  </si>
  <si>
    <t>Парта Экстра 1М неперфорированная  МДФ Без полки Регулируемая Без регулировки угла наклона столешницы</t>
  </si>
  <si>
    <t>99-0001261</t>
  </si>
  <si>
    <t>Парта Экстра 1М неперфорированная  МДФ Без полки Регулируемая С регулировкой угла наклона столешницы</t>
  </si>
  <si>
    <t>99-0001262</t>
  </si>
  <si>
    <t>Парта Экстра 1М неперфорированная  МДФ Полка Регулируемая Без регулировки угла наклона столешницы</t>
  </si>
  <si>
    <t>99-0001263</t>
  </si>
  <si>
    <t>Парта Экстра 1М неперфорированная  МДФ Полка Регулируемая С регулировкой угла наклона столешницы</t>
  </si>
  <si>
    <t>99-0001264</t>
  </si>
  <si>
    <t>Парта Экстра 1М с перфорированным экраном ЛДСП Без полки Регулируемая Без регулировки угла наклона столешницы</t>
  </si>
  <si>
    <t>99-0001265</t>
  </si>
  <si>
    <t>Парта Экстра 1М с перфорированным экраном ЛДСП Без полки Регулируемая С регулировкой угла наклона столешницы</t>
  </si>
  <si>
    <t>99-0001266</t>
  </si>
  <si>
    <t>Парта Экстра 1М с перфорированным экраном ЛДСП Полка Регулируемая Без регулировки угла наклона столешницы</t>
  </si>
  <si>
    <t>99-0001267</t>
  </si>
  <si>
    <t>Парта Экстра 1М с перфорированным экраном ЛДСП Полка Регулируемая С регулировкой угла наклона столешницы</t>
  </si>
  <si>
    <t>99-0001268</t>
  </si>
  <si>
    <t>Парта Экстра 1М с перфорированным экраном МДФ Без полки Регулируемая Без регулировки угла наклона столешницы</t>
  </si>
  <si>
    <t>99-0001269</t>
  </si>
  <si>
    <t>Парта Экстра 1М с перфорированным экраном МДФ Без полки Регулируемая С регулировкой угла наклона столешницы</t>
  </si>
  <si>
    <t>99-0001270</t>
  </si>
  <si>
    <t>Парта Экстра 1М с перфорированным экраном МДФ Полка Регулируемая Без регулировки угла наклона столешницы</t>
  </si>
  <si>
    <t>99-0001271</t>
  </si>
  <si>
    <t>Парта Экстра 1М с перфорированным экраном МДФ Полка Регулируемая С регулировкой угла наклона столешницы</t>
  </si>
  <si>
    <t>99-0001272</t>
  </si>
  <si>
    <r>
      <rPr>
        <sz val="12"/>
        <color theme="1"/>
        <rFont val="Times New Roman"/>
        <charset val="204"/>
      </rPr>
      <t xml:space="preserve">м/к Парты </t>
    </r>
    <r>
      <rPr>
        <b/>
        <sz val="12"/>
        <color theme="1"/>
        <rFont val="Times New Roman"/>
        <charset val="204"/>
      </rPr>
      <t>Экстра 2М</t>
    </r>
    <r>
      <rPr>
        <sz val="12"/>
        <color theme="1"/>
        <rFont val="Times New Roman"/>
        <charset val="204"/>
      </rPr>
      <t xml:space="preserve"> </t>
    </r>
    <r>
      <rPr>
        <sz val="11"/>
        <color theme="1"/>
        <rFont val="Times New Roman"/>
        <charset val="204"/>
      </rPr>
      <t>регулируемый                                                   2-4, 3-5, 4-6, 5-7 гр.р</t>
    </r>
  </si>
  <si>
    <t>2м рег.</t>
  </si>
  <si>
    <t>99-0001273</t>
  </si>
  <si>
    <t>99-0001274</t>
  </si>
  <si>
    <t>99-0001275</t>
  </si>
  <si>
    <t>99-0001276</t>
  </si>
  <si>
    <r>
      <rPr>
        <sz val="12"/>
        <color theme="1"/>
        <rFont val="Times New Roman"/>
        <charset val="204"/>
      </rPr>
      <t xml:space="preserve">м/к Парты Экстра 2М с                                </t>
    </r>
    <r>
      <rPr>
        <b/>
        <sz val="12"/>
        <color theme="1"/>
        <rFont val="Times New Roman"/>
        <charset val="204"/>
      </rPr>
      <t xml:space="preserve"> </t>
    </r>
    <r>
      <rPr>
        <b/>
        <u/>
        <sz val="12"/>
        <color theme="1"/>
        <rFont val="Times New Roman"/>
        <charset val="204"/>
      </rPr>
      <t>Преф. экраном</t>
    </r>
    <r>
      <rPr>
        <b/>
        <sz val="12"/>
        <color theme="1"/>
        <rFont val="Times New Roman"/>
        <charset val="204"/>
      </rPr>
      <t xml:space="preserve"> </t>
    </r>
    <r>
      <rPr>
        <sz val="12"/>
        <color theme="1"/>
        <rFont val="Times New Roman"/>
        <charset val="204"/>
      </rPr>
      <t xml:space="preserve">регулируемый                                     </t>
    </r>
    <r>
      <rPr>
        <sz val="11"/>
        <color theme="1"/>
        <rFont val="Times New Roman"/>
        <charset val="204"/>
      </rPr>
      <t xml:space="preserve"> 2-4, 3-5, 4-6, 5-7 гр.р</t>
    </r>
  </si>
  <si>
    <t>2м ПЭ рег.</t>
  </si>
  <si>
    <t>99-0001277</t>
  </si>
  <si>
    <t>99-0001278</t>
  </si>
  <si>
    <t>99-0001279</t>
  </si>
  <si>
    <t>99-0001280</t>
  </si>
  <si>
    <t>99-0001281</t>
  </si>
  <si>
    <t>99-0001282</t>
  </si>
  <si>
    <t xml:space="preserve">Столешница Экстра 2М ЛДСП </t>
  </si>
  <si>
    <t>1200х500х16 ПУ</t>
  </si>
  <si>
    <t>99-0001283</t>
  </si>
  <si>
    <t>1200х500х16 ЗУ</t>
  </si>
  <si>
    <t>99-0001284</t>
  </si>
  <si>
    <t>Столешница Экстра 2М МДФ Эрго</t>
  </si>
  <si>
    <t>1200х500х16 Эрго</t>
  </si>
  <si>
    <t>99-0001285</t>
  </si>
  <si>
    <t>Полка ЛДСП к Экстра 2М</t>
  </si>
  <si>
    <t>992*220*16</t>
  </si>
  <si>
    <t>99-0001286</t>
  </si>
  <si>
    <t>Парта Экстра 2М ЛДСП Без полки Регулируемая Без регулировки угла наклона столешницы</t>
  </si>
  <si>
    <t>2М с ЛДСП 16 ПУ</t>
  </si>
  <si>
    <t>99-0001287</t>
  </si>
  <si>
    <t>Парта Экстра 2М ЛДСП Без полки Регулируемая С регулировкой угла наклона столешницы</t>
  </si>
  <si>
    <t>99-0001288</t>
  </si>
  <si>
    <t>Парта Экстра 2М ЛДСП Полка Регулируемая Без регулировки угла наклона столешницы</t>
  </si>
  <si>
    <t>99-0001289</t>
  </si>
  <si>
    <t>Парта Экстра 2М ЛДСП Полка Регулируемая С регулировкой угла наклона столешницы</t>
  </si>
  <si>
    <t>99-0001290</t>
  </si>
  <si>
    <t>Парта Экстра 2М МДФ Без полки Регулируемая Без регулировки угла наклона столешницы</t>
  </si>
  <si>
    <t>2М с МДФ 16 Эрго</t>
  </si>
  <si>
    <t>99-0001291</t>
  </si>
  <si>
    <t>Парта Экстра 2М МДФ Без полки Регулируемая С регулировкой угла наклона столешницы</t>
  </si>
  <si>
    <t>99-0001292</t>
  </si>
  <si>
    <t>Парта Экстра 2М МДФ Полка Регулируемая Без регулировки угла наклона столешницы</t>
  </si>
  <si>
    <t>99-0001293</t>
  </si>
  <si>
    <t>Парта Экстра 2М МДФ Полка Регулируемая С регулировкой угла наклона столешницы</t>
  </si>
  <si>
    <t>99-0001294</t>
  </si>
  <si>
    <t>Парта Экстра 2М с перфорированным экранов ЛДСП Без полки Регулируемая Без регулировки угла наклона столешницы</t>
  </si>
  <si>
    <t>2М с ЛДСП 16 ПУ
с перфорацией</t>
  </si>
  <si>
    <t>99-0001295</t>
  </si>
  <si>
    <t>Парта Экстра 2М с перфорированным экранов ЛДСП Без полки Регулируемая С регулировкой угла наклона столешницы</t>
  </si>
  <si>
    <t>99-0001296</t>
  </si>
  <si>
    <t>Парта Экстра 2М с перфорированным экранов ЛДСП Полка Регулируемая Без регулировки угла наклона столешницы</t>
  </si>
  <si>
    <t>99-0001297</t>
  </si>
  <si>
    <t>Парта Экстра 2М с перфорированным экранов ЛДСП Полка Регулируемая С регулировкой угла наклона столешницы</t>
  </si>
  <si>
    <t>99-0001298</t>
  </si>
  <si>
    <t>Парта Экстра 2М с перфорированным экранов МДФ Без полки Регулируемая Без регулировки угла наклона столешницы</t>
  </si>
  <si>
    <t>2М с МДФ 16 Эрго
с перфорацией</t>
  </si>
  <si>
    <t>99-0001299</t>
  </si>
  <si>
    <t>Парта Экстра 2М с перфорированным экранов МДФ Без полки Регулируемая С регулировкой угла наклона столешницы</t>
  </si>
  <si>
    <t>99-0001300</t>
  </si>
  <si>
    <t>Парта Экстра 2М с перфорированным экранов МДФ Полка Регулируемая Без регулировки угла наклона столешницы</t>
  </si>
  <si>
    <t>99-0001301</t>
  </si>
  <si>
    <t>Парта Экстра 2М с перфорированным экранов МДФ Полка Регулируемая С регулировкой угла наклона столешницы</t>
  </si>
  <si>
    <t>Экстра 2Т</t>
  </si>
  <si>
    <t>99-0001302</t>
  </si>
  <si>
    <t>Парта Экстра 2Т 1М                                                        (Столеш.ЛДСП ЗУ, экран ЛДСП)                                                          2-4, 3-5, 4-6, 5-7 ГР</t>
  </si>
  <si>
    <t>1М</t>
  </si>
  <si>
    <t>99-0001303</t>
  </si>
  <si>
    <t>99-0001304</t>
  </si>
  <si>
    <t>Парта Экстра 2Т 2М                                                         (Столеш.ЛДСП ЗУ, экран ЛДСП)                                         2-4, 3-5, 4-6, 5-7 ГР</t>
  </si>
  <si>
    <t>2М</t>
  </si>
  <si>
    <t>99-0001305</t>
  </si>
  <si>
    <t>99-0001306</t>
  </si>
  <si>
    <t xml:space="preserve">Каркас Парты Экстра 2Т                                        (2-4, 5-7 ГР)                </t>
  </si>
  <si>
    <t>99-0001307</t>
  </si>
  <si>
    <t>99-0001308</t>
  </si>
  <si>
    <t>Столешница к  Парта Экстра 2Т 1М                                            ЛДСП ЗУ 700х500х16</t>
  </si>
  <si>
    <t>99-0001309</t>
  </si>
  <si>
    <t>Столешница к   Парта Экстра 2Т 2М                     ЛДСП ЗУ 1200х500х16</t>
  </si>
  <si>
    <t>99-0001310</t>
  </si>
  <si>
    <t>ЦАРГА 1М</t>
  </si>
  <si>
    <t>99-0001311</t>
  </si>
  <si>
    <t>ЦАРГА 2М</t>
  </si>
  <si>
    <t>Парты на плоскоовале</t>
  </si>
  <si>
    <t>Парты SMART</t>
  </si>
  <si>
    <t>99-0001312</t>
  </si>
  <si>
    <t>м/к Стола Smart-T 1М рег.</t>
  </si>
  <si>
    <t>столешницы и корзины считаются дополнительно</t>
  </si>
  <si>
    <t>99-0001313</t>
  </si>
  <si>
    <t>м/к Стола Smart-T 2М рег.</t>
  </si>
  <si>
    <t>99-0001314</t>
  </si>
  <si>
    <r>
      <rPr>
        <b/>
        <sz val="12"/>
        <color theme="1"/>
        <rFont val="Times New Roman"/>
        <charset val="204"/>
      </rPr>
      <t>Парта 1М на плоскоовале</t>
    </r>
    <r>
      <rPr>
        <sz val="12"/>
        <color theme="1"/>
        <rFont val="Times New Roman"/>
        <charset val="204"/>
      </rPr>
      <t xml:space="preserve">                                                          (тип В-арка) 4-6ГР</t>
    </r>
  </si>
  <si>
    <t>99-0001315</t>
  </si>
  <si>
    <t>Парта 2М на плоскоовале (тип В-арка) 4-6ГР</t>
  </si>
  <si>
    <t>99-0001316</t>
  </si>
  <si>
    <t>м/к Парта на плоскоовале                                        (тип В-арка) 2-4, 3-5, 4-6, 5-7 ГР</t>
  </si>
  <si>
    <t>40х25 (арка)</t>
  </si>
  <si>
    <t>99-0001317</t>
  </si>
  <si>
    <r>
      <rPr>
        <b/>
        <sz val="11"/>
        <color theme="1"/>
        <rFont val="Times New Roman"/>
        <charset val="204"/>
      </rPr>
      <t>ЦАРГА</t>
    </r>
    <r>
      <rPr>
        <sz val="11"/>
        <color theme="1"/>
        <rFont val="Times New Roman"/>
        <charset val="204"/>
      </rPr>
      <t xml:space="preserve"> 1М</t>
    </r>
  </si>
  <si>
    <t>99-0001318</t>
  </si>
  <si>
    <r>
      <rPr>
        <b/>
        <sz val="11"/>
        <color theme="1"/>
        <rFont val="Times New Roman"/>
        <charset val="204"/>
      </rPr>
      <t>ЦАРГА</t>
    </r>
    <r>
      <rPr>
        <sz val="11"/>
        <color theme="1"/>
        <rFont val="Times New Roman"/>
        <charset val="204"/>
      </rPr>
      <t xml:space="preserve"> 2М</t>
    </r>
  </si>
  <si>
    <t>99-0001319</t>
  </si>
  <si>
    <t>Столешница ЛДСП 1М                               600х500х16 ПУ</t>
  </si>
  <si>
    <t>сквозное отв.</t>
  </si>
  <si>
    <t>99-0001320</t>
  </si>
  <si>
    <t>Столешница ЛДСП 2М                                             1200х500х16 ПУ</t>
  </si>
  <si>
    <t>Классика (от 30шт)</t>
  </si>
  <si>
    <t>99-0001321</t>
  </si>
  <si>
    <t>м/к Парта Школьная                                                      регулируемая                                                            2-4,3-5,4-6,5-7 ГР</t>
  </si>
  <si>
    <t>99-0001322</t>
  </si>
  <si>
    <t>99-0001323</t>
  </si>
  <si>
    <t>99-0001324</t>
  </si>
  <si>
    <t>99-0001325</t>
  </si>
  <si>
    <r>
      <rPr>
        <b/>
        <sz val="11"/>
        <color theme="1"/>
        <rFont val="Times New Roman"/>
        <charset val="204"/>
      </rPr>
      <t>м/к Парта Школьная</t>
    </r>
    <r>
      <rPr>
        <sz val="11"/>
        <color theme="1"/>
        <rFont val="Times New Roman"/>
        <charset val="204"/>
      </rPr>
      <t xml:space="preserve">                                             регулируемая  </t>
    </r>
    <r>
      <rPr>
        <b/>
        <sz val="11"/>
        <color theme="1"/>
        <rFont val="Times New Roman"/>
        <charset val="204"/>
      </rPr>
      <t>PH</t>
    </r>
    <r>
      <rPr>
        <sz val="11"/>
        <color theme="1"/>
        <rFont val="Times New Roman"/>
        <charset val="204"/>
      </rPr>
      <t xml:space="preserve"> 1М                                                 Каркас 2-4,3-5,4-6, 5-7 ГР</t>
    </r>
  </si>
  <si>
    <t>99-0001326</t>
  </si>
  <si>
    <t>99-0001327</t>
  </si>
  <si>
    <t>99-0001328</t>
  </si>
  <si>
    <t>99-0001329</t>
  </si>
  <si>
    <r>
      <rPr>
        <b/>
        <sz val="11"/>
        <color theme="1"/>
        <rFont val="Times New Roman"/>
        <charset val="204"/>
      </rPr>
      <t>м/к Парта Школьная</t>
    </r>
    <r>
      <rPr>
        <sz val="11"/>
        <color theme="1"/>
        <rFont val="Times New Roman"/>
        <charset val="204"/>
      </rPr>
      <t xml:space="preserve">                                          регулируемая  </t>
    </r>
    <r>
      <rPr>
        <b/>
        <sz val="11"/>
        <color theme="1"/>
        <rFont val="Times New Roman"/>
        <charset val="204"/>
      </rPr>
      <t>PH</t>
    </r>
    <r>
      <rPr>
        <sz val="11"/>
        <color theme="1"/>
        <rFont val="Times New Roman"/>
        <charset val="204"/>
      </rPr>
      <t xml:space="preserve"> 2М                                             Каркас 4-6, 5-7 ГР</t>
    </r>
  </si>
  <si>
    <t>99-0001330</t>
  </si>
  <si>
    <t>99-0001331</t>
  </si>
  <si>
    <t>99-0001332</t>
  </si>
  <si>
    <t>99-0001333</t>
  </si>
  <si>
    <r>
      <rPr>
        <b/>
        <sz val="11"/>
        <color theme="1"/>
        <rFont val="Times New Roman"/>
        <charset val="204"/>
      </rPr>
      <t>Столешница</t>
    </r>
    <r>
      <rPr>
        <sz val="11"/>
        <color theme="1"/>
        <rFont val="Times New Roman"/>
        <charset val="204"/>
      </rPr>
      <t xml:space="preserve"> к Парта школьная </t>
    </r>
    <r>
      <rPr>
        <b/>
        <sz val="11"/>
        <color theme="1"/>
        <rFont val="Times New Roman"/>
        <charset val="204"/>
      </rPr>
      <t>ЛДСП 1М и 1М РН</t>
    </r>
    <r>
      <rPr>
        <sz val="11"/>
        <color theme="1"/>
        <rFont val="Times New Roman"/>
        <charset val="204"/>
      </rPr>
      <t xml:space="preserve">                                                                         600х500х16 ПУ (сквозное отв.)</t>
    </r>
  </si>
  <si>
    <t>99-0001334</t>
  </si>
  <si>
    <t>99-0001335</t>
  </si>
  <si>
    <r>
      <rPr>
        <b/>
        <sz val="11"/>
        <color theme="1"/>
        <rFont val="Times New Roman"/>
        <charset val="204"/>
      </rPr>
      <t>Столешница</t>
    </r>
    <r>
      <rPr>
        <sz val="11"/>
        <color theme="1"/>
        <rFont val="Times New Roman"/>
        <charset val="204"/>
      </rPr>
      <t xml:space="preserve"> к Парта школьная  </t>
    </r>
    <r>
      <rPr>
        <b/>
        <sz val="11"/>
        <color theme="1"/>
        <rFont val="Times New Roman"/>
        <charset val="204"/>
      </rPr>
      <t>ЛДСП 2М и 2М РН</t>
    </r>
    <r>
      <rPr>
        <sz val="11"/>
        <color theme="1"/>
        <rFont val="Times New Roman"/>
        <charset val="204"/>
      </rPr>
      <t xml:space="preserve">                                                             1200х500х16 ПУ (сквозное отв.)</t>
    </r>
  </si>
  <si>
    <t>99-0001336</t>
  </si>
  <si>
    <t>99-0001337</t>
  </si>
  <si>
    <r>
      <rPr>
        <b/>
        <sz val="11"/>
        <color theme="1"/>
        <rFont val="Times New Roman"/>
        <charset val="204"/>
      </rPr>
      <t>Царга ЛДСП</t>
    </r>
    <r>
      <rPr>
        <sz val="11"/>
        <color theme="1"/>
        <rFont val="Times New Roman"/>
        <charset val="204"/>
      </rPr>
      <t xml:space="preserve">                                                                 Парты школьной 1М (600)                                        </t>
    </r>
  </si>
  <si>
    <t>570х240х16 (сквозное отв.)</t>
  </si>
  <si>
    <t>99-0001338</t>
  </si>
  <si>
    <r>
      <rPr>
        <b/>
        <sz val="11"/>
        <color theme="1"/>
        <rFont val="Times New Roman"/>
        <charset val="204"/>
      </rPr>
      <t>Царга</t>
    </r>
    <r>
      <rPr>
        <sz val="11"/>
        <color theme="1"/>
        <rFont val="Times New Roman"/>
        <charset val="204"/>
      </rPr>
      <t xml:space="preserve"> ЛДСП                                                                 Парты школьной 2М (1200)                                       </t>
    </r>
  </si>
  <si>
    <t>1170х240х16 (сквозное отв.)</t>
  </si>
  <si>
    <t>99-0001339</t>
  </si>
  <si>
    <t>скрытое крепление столешницы (4 футорки в столешнице) +</t>
  </si>
  <si>
    <t>99-0001340</t>
  </si>
  <si>
    <t>99-0001341</t>
  </si>
  <si>
    <t>Парта Школьная регулируемая 1М</t>
  </si>
  <si>
    <t>99-0001342</t>
  </si>
  <si>
    <t>99-0001343</t>
  </si>
  <si>
    <t>99-0001344</t>
  </si>
  <si>
    <t>99-0001345</t>
  </si>
  <si>
    <t>Парта Школьная регулируемая 1М РН</t>
  </si>
  <si>
    <t>1м РН</t>
  </si>
  <si>
    <t>99-0001346</t>
  </si>
  <si>
    <t>99-0001347</t>
  </si>
  <si>
    <t>99-0001348</t>
  </si>
  <si>
    <t>99-0001349</t>
  </si>
  <si>
    <t>Парта Школьная регулируемая 2М</t>
  </si>
  <si>
    <t>99-0001350</t>
  </si>
  <si>
    <t>99-0001351</t>
  </si>
  <si>
    <t>99-0001352</t>
  </si>
  <si>
    <t>99-0001353</t>
  </si>
  <si>
    <t>Парта Школьная регулируемая 2М РН</t>
  </si>
  <si>
    <t>2м РН</t>
  </si>
  <si>
    <t>99-0001354</t>
  </si>
  <si>
    <t>99-0001355</t>
  </si>
  <si>
    <t>99-0001356</t>
  </si>
  <si>
    <t>99-0001357</t>
  </si>
  <si>
    <t>Стул  Smart-T PL регулируемый</t>
  </si>
  <si>
    <t>3-5, 4-6, 5-7 гр</t>
  </si>
  <si>
    <t>99-0001358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</si>
  <si>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 xml:space="preserve">Прайм </t>
    </r>
    <r>
      <rPr>
        <sz val="12"/>
        <color theme="1"/>
        <rFont val="Times New Roman"/>
        <charset val="204"/>
      </rPr>
      <t>регулируемый            2-4, 3-5, 4-6,5-7 гр.р</t>
    </r>
  </si>
  <si>
    <t>99-0001359</t>
  </si>
  <si>
    <t>99-0001360</t>
  </si>
  <si>
    <t>99-0001361</t>
  </si>
  <si>
    <t>99-0001362</t>
  </si>
  <si>
    <r>
      <rPr>
        <sz val="12"/>
        <color theme="1"/>
        <rFont val="Times New Roman"/>
        <charset val="204"/>
      </rPr>
      <t xml:space="preserve">Каркас Cтула </t>
    </r>
    <r>
      <rPr>
        <b/>
        <sz val="12"/>
        <color theme="1"/>
        <rFont val="Times New Roman"/>
        <charset val="204"/>
      </rPr>
      <t>Прайм</t>
    </r>
    <r>
      <rPr>
        <sz val="12"/>
        <color theme="1"/>
        <rFont val="Times New Roman"/>
        <charset val="204"/>
      </rPr>
      <t xml:space="preserve"> регулируемый</t>
    </r>
  </si>
  <si>
    <t>99-0001363</t>
  </si>
  <si>
    <t>99-0001364</t>
  </si>
  <si>
    <t>99-0001365</t>
  </si>
  <si>
    <t>99-0001366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</si>
  <si>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Прайм PL</t>
    </r>
    <r>
      <rPr>
        <sz val="12"/>
        <color theme="1"/>
        <rFont val="Times New Roman"/>
        <charset val="204"/>
      </rPr>
      <t xml:space="preserve"> регулируемый      3-5, 4-6, 5-7 ГР</t>
    </r>
  </si>
  <si>
    <t>99-0001367</t>
  </si>
  <si>
    <t>99-0001368</t>
  </si>
  <si>
    <t>99-0001369</t>
  </si>
  <si>
    <r>
      <rPr>
        <sz val="12"/>
        <color theme="1"/>
        <rFont val="Times New Roman"/>
        <charset val="204"/>
      </rPr>
      <t xml:space="preserve">Каркас Стул </t>
    </r>
    <r>
      <rPr>
        <b/>
        <sz val="12"/>
        <color theme="1"/>
        <rFont val="Times New Roman"/>
        <charset val="204"/>
      </rPr>
      <t>Прайм PL</t>
    </r>
    <r>
      <rPr>
        <sz val="12"/>
        <color theme="1"/>
        <rFont val="Times New Roman"/>
        <charset val="204"/>
      </rPr>
      <t xml:space="preserve"> регулируемый</t>
    </r>
  </si>
  <si>
    <t>99-0001370</t>
  </si>
  <si>
    <t>99-0001371</t>
  </si>
  <si>
    <t>99-0001372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</si>
  <si>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STAND UP</t>
    </r>
    <r>
      <rPr>
        <sz val="12"/>
        <color theme="1"/>
        <rFont val="Times New Roman"/>
        <charset val="204"/>
      </rPr>
      <t xml:space="preserve"> регулируемый            2-4, 3-5 ГР</t>
    </r>
  </si>
  <si>
    <t>99-0001373</t>
  </si>
  <si>
    <t>99-0001374</t>
  </si>
  <si>
    <r>
      <rPr>
        <sz val="12"/>
        <color theme="1"/>
        <rFont val="Times New Roman"/>
        <charset val="204"/>
      </rPr>
      <t xml:space="preserve">Каркас Стула </t>
    </r>
    <r>
      <rPr>
        <b/>
        <sz val="12"/>
        <color theme="1"/>
        <rFont val="Times New Roman"/>
        <charset val="204"/>
      </rPr>
      <t>STAND UP</t>
    </r>
  </si>
  <si>
    <t>99-0001375</t>
  </si>
  <si>
    <t>99-0001376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</si>
  <si>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Сигма PL</t>
    </r>
    <r>
      <rPr>
        <sz val="12"/>
        <color theme="1"/>
        <rFont val="Times New Roman"/>
        <charset val="204"/>
      </rPr>
      <t xml:space="preserve"> нерегулируемый 3,4,5,6,7 гр.р</t>
    </r>
  </si>
  <si>
    <t>99-0001377</t>
  </si>
  <si>
    <t>99-0001378</t>
  </si>
  <si>
    <t>99-0001379</t>
  </si>
  <si>
    <t>99-0001380</t>
  </si>
  <si>
    <t>99-0001381</t>
  </si>
  <si>
    <r>
      <rPr>
        <sz val="12"/>
        <color theme="1"/>
        <rFont val="Times New Roman"/>
        <charset val="204"/>
      </rPr>
      <t xml:space="preserve">Каркас стула </t>
    </r>
    <r>
      <rPr>
        <b/>
        <sz val="12"/>
        <color theme="1"/>
        <rFont val="Times New Roman"/>
        <charset val="204"/>
      </rPr>
      <t>Сигма PL</t>
    </r>
    <r>
      <rPr>
        <sz val="12"/>
        <color theme="1"/>
        <rFont val="Times New Roman"/>
        <charset val="204"/>
      </rPr>
      <t xml:space="preserve"> нерегулируемый</t>
    </r>
  </si>
  <si>
    <t>99-0001382</t>
  </si>
  <si>
    <t>99-0001383</t>
  </si>
  <si>
    <t>99-0001384</t>
  </si>
  <si>
    <t>99-0001385</t>
  </si>
  <si>
    <t>99-0001386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</si>
  <si>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Сигма PL</t>
    </r>
    <r>
      <rPr>
        <sz val="12"/>
        <color theme="1"/>
        <rFont val="Times New Roman"/>
        <charset val="204"/>
      </rPr>
      <t xml:space="preserve"> регулируемый       3-5, 4-6,5-7 гр.р</t>
    </r>
  </si>
  <si>
    <t>99-0001387</t>
  </si>
  <si>
    <t>99-0001388</t>
  </si>
  <si>
    <t>99-0001389</t>
  </si>
  <si>
    <r>
      <rPr>
        <sz val="12"/>
        <color theme="1"/>
        <rFont val="Times New Roman"/>
        <charset val="204"/>
      </rPr>
      <t xml:space="preserve">Каркас Стула </t>
    </r>
    <r>
      <rPr>
        <b/>
        <sz val="12"/>
        <color theme="1"/>
        <rFont val="Times New Roman"/>
        <charset val="204"/>
      </rPr>
      <t>Сигма PL</t>
    </r>
    <r>
      <rPr>
        <sz val="12"/>
        <color theme="1"/>
        <rFont val="Times New Roman"/>
        <charset val="204"/>
      </rPr>
      <t xml:space="preserve"> регулируемый</t>
    </r>
  </si>
  <si>
    <t>99-0001390</t>
  </si>
  <si>
    <t>99-0001391</t>
  </si>
  <si>
    <t>99-0001392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</si>
  <si>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 xml:space="preserve">Сигма F </t>
    </r>
    <r>
      <rPr>
        <sz val="12"/>
        <color theme="1"/>
        <rFont val="Times New Roman"/>
        <charset val="204"/>
      </rPr>
      <t>нерегулируемый 2,3,4,5,6,7 гр.р</t>
    </r>
  </si>
  <si>
    <t>99-0001393</t>
  </si>
  <si>
    <t>99-0001394</t>
  </si>
  <si>
    <t>99-0001395</t>
  </si>
  <si>
    <t>99-0001396</t>
  </si>
  <si>
    <t>99-0001397</t>
  </si>
  <si>
    <t>99-0001398</t>
  </si>
  <si>
    <r>
      <rPr>
        <sz val="12"/>
        <color theme="1"/>
        <rFont val="Times New Roman"/>
        <charset val="204"/>
      </rPr>
      <t xml:space="preserve">Каркас Стула </t>
    </r>
    <r>
      <rPr>
        <b/>
        <sz val="12"/>
        <color theme="1"/>
        <rFont val="Times New Roman"/>
        <charset val="204"/>
      </rPr>
      <t>Сигма F</t>
    </r>
    <r>
      <rPr>
        <sz val="12"/>
        <color theme="1"/>
        <rFont val="Times New Roman"/>
        <charset val="204"/>
      </rPr>
      <t xml:space="preserve"> нерегулируемый</t>
    </r>
  </si>
  <si>
    <t>99-0001399</t>
  </si>
  <si>
    <t>99-0001400</t>
  </si>
  <si>
    <t>99-0001401</t>
  </si>
  <si>
    <t>99-0001402</t>
  </si>
  <si>
    <t>99-0001403</t>
  </si>
  <si>
    <t>99-0001404</t>
  </si>
  <si>
    <r>
      <rPr>
        <sz val="12"/>
        <color theme="1"/>
        <rFont val="Times New Roman"/>
        <charset val="204"/>
      </rPr>
      <t xml:space="preserve">Стул </t>
    </r>
    <r>
      <rPr>
        <b/>
        <sz val="12"/>
        <color theme="1"/>
        <rFont val="Times New Roman"/>
        <charset val="204"/>
      </rPr>
      <t>Сигма F</t>
    </r>
    <r>
      <rPr>
        <sz val="12"/>
        <color theme="1"/>
        <rFont val="Times New Roman"/>
        <charset val="204"/>
      </rPr>
      <t xml:space="preserve"> регулируемый        2-4,3-5,4-6,5-7 гр.р</t>
    </r>
  </si>
  <si>
    <t>99-0001405</t>
  </si>
  <si>
    <t>99-0001406</t>
  </si>
  <si>
    <t>99-0001407</t>
  </si>
  <si>
    <t>99-0001408</t>
  </si>
  <si>
    <t>Каркас Стула Сигма F регулируемый</t>
  </si>
  <si>
    <t>99-0001409</t>
  </si>
  <si>
    <t>99-0001410</t>
  </si>
  <si>
    <t>99-0001411</t>
  </si>
  <si>
    <t>Места</t>
  </si>
  <si>
    <t>Кушетки</t>
  </si>
  <si>
    <t>99-0001412</t>
  </si>
  <si>
    <t xml:space="preserve">Кушетка низкая разборная  </t>
  </si>
  <si>
    <t>регулировка подголовника 1 растомат</t>
  </si>
  <si>
    <t>99-0001413</t>
  </si>
  <si>
    <t xml:space="preserve">Кушетка высокая разборная </t>
  </si>
  <si>
    <t>Банкетки</t>
  </si>
  <si>
    <t>99-0001414</t>
  </si>
  <si>
    <t xml:space="preserve">Банкетка мягкая </t>
  </si>
  <si>
    <t>2-х мест
(нагр. 140 кг)</t>
  </si>
  <si>
    <t>ширина сиденья 430 мм</t>
  </si>
  <si>
    <t>99-0001415</t>
  </si>
  <si>
    <t>3-х мест
(нагр. 160 кг)</t>
  </si>
  <si>
    <t>99-0001416</t>
  </si>
  <si>
    <t>Банкетка мягкая Эконом</t>
  </si>
  <si>
    <t>ширина сиденья 390 мм</t>
  </si>
  <si>
    <t>99-0001417</t>
  </si>
  <si>
    <t>99-0001418</t>
  </si>
  <si>
    <t xml:space="preserve">Банкетка Эконом ЛДСП
</t>
  </si>
  <si>
    <t>прямые углы, сиденье ширина 385 мм ЛДСП</t>
  </si>
  <si>
    <t>99-0001419</t>
  </si>
  <si>
    <t>99-0001420</t>
  </si>
  <si>
    <t>Каркас Банкетки мягкой</t>
  </si>
  <si>
    <t>2-х</t>
  </si>
  <si>
    <t>99-0001421</t>
  </si>
  <si>
    <t>3-х</t>
  </si>
  <si>
    <t>99-0001422</t>
  </si>
  <si>
    <t xml:space="preserve">Банкетка Надежная      </t>
  </si>
  <si>
    <r>
      <rPr>
        <b/>
        <sz val="10"/>
        <color theme="1"/>
        <rFont val="Times New Roman"/>
        <charset val="204"/>
      </rPr>
      <t>L1200
  (</t>
    </r>
    <r>
      <rPr>
        <b/>
        <sz val="10"/>
        <color indexed="2"/>
        <rFont val="Times New Roman"/>
        <charset val="204"/>
      </rPr>
      <t>нагрузка 240 кг!</t>
    </r>
    <r>
      <rPr>
        <b/>
        <sz val="10"/>
        <color theme="1"/>
        <rFont val="Times New Roman"/>
        <charset val="204"/>
      </rPr>
      <t>)</t>
    </r>
  </si>
  <si>
    <t xml:space="preserve"> опоры из трубы d 38 мм</t>
  </si>
  <si>
    <t>99-0001423</t>
  </si>
  <si>
    <r>
      <rPr>
        <b/>
        <sz val="10"/>
        <color theme="1"/>
        <rFont val="Times New Roman"/>
        <charset val="204"/>
      </rPr>
      <t xml:space="preserve">L1500              
  </t>
    </r>
    <r>
      <rPr>
        <b/>
        <sz val="10"/>
        <color indexed="2"/>
        <rFont val="Times New Roman"/>
        <charset val="204"/>
      </rPr>
      <t>(нагрузка 240 кг!)</t>
    </r>
  </si>
  <si>
    <t>99-0001424</t>
  </si>
  <si>
    <t>Каркас Банкетки надежной</t>
  </si>
  <si>
    <t>99-0001425</t>
  </si>
  <si>
    <t>99-0001426</t>
  </si>
  <si>
    <t>Банкетка гнутая</t>
  </si>
  <si>
    <t>цельное сиденье</t>
  </si>
  <si>
    <t>99-0001427</t>
  </si>
  <si>
    <t>99-0001428</t>
  </si>
  <si>
    <t xml:space="preserve">Банкетка гнутая 
с раздельными сиденьями </t>
  </si>
  <si>
    <r>
      <rPr>
        <b/>
        <sz val="10"/>
        <rFont val="Times New Roman"/>
        <charset val="204"/>
      </rPr>
      <t xml:space="preserve">2-х 
</t>
    </r>
    <r>
      <rPr>
        <b/>
        <sz val="10"/>
        <color indexed="2"/>
        <rFont val="Times New Roman"/>
        <charset val="204"/>
      </rPr>
      <t>(нагрузка 200кг!)</t>
    </r>
  </si>
  <si>
    <t>раздельные сиденья</t>
  </si>
  <si>
    <t>99-0001429</t>
  </si>
  <si>
    <r>
      <rPr>
        <b/>
        <sz val="10"/>
        <rFont val="Times New Roman"/>
        <charset val="204"/>
      </rPr>
      <t xml:space="preserve">3-х 
</t>
    </r>
    <r>
      <rPr>
        <b/>
        <sz val="10"/>
        <color indexed="2"/>
        <rFont val="Times New Roman"/>
        <charset val="204"/>
      </rPr>
      <t>(нагрузка 240кг!)</t>
    </r>
  </si>
  <si>
    <t>99-0001430</t>
  </si>
  <si>
    <t>Банкетка Гнутая Д с раздельными сиденьями ЛДСП</t>
  </si>
  <si>
    <t>раздельные сиденья ЛДСП</t>
  </si>
  <si>
    <t>99-0001431</t>
  </si>
  <si>
    <t>99-0001432</t>
  </si>
  <si>
    <t>Каркас Банкетка гнутая</t>
  </si>
  <si>
    <t>99-0001433</t>
  </si>
  <si>
    <t>99-0001434</t>
  </si>
  <si>
    <t xml:space="preserve">Банкетка разборная  без спинки   </t>
  </si>
  <si>
    <t>из квадратной трубы</t>
  </si>
  <si>
    <t>99-0001435</t>
  </si>
  <si>
    <t>99-0001436</t>
  </si>
  <si>
    <t>99-0001437</t>
  </si>
  <si>
    <t xml:space="preserve">Банкетка разборная со спинкой   </t>
  </si>
  <si>
    <t>99-0001438</t>
  </si>
  <si>
    <t>99-0001439</t>
  </si>
  <si>
    <t>99-0001440</t>
  </si>
  <si>
    <t xml:space="preserve">Диван- банкетка </t>
  </si>
  <si>
    <t>1-о (нагр. 120 кг)</t>
  </si>
  <si>
    <t>99-0001441</t>
  </si>
  <si>
    <t>2-х (нагр. 150 кг)</t>
  </si>
  <si>
    <t>99-0001442</t>
  </si>
  <si>
    <t>3-х (нагр. 180 кг)</t>
  </si>
  <si>
    <t>99-0001443</t>
  </si>
  <si>
    <t>Банкетка Ожидание</t>
  </si>
  <si>
    <t>2-х мест</t>
  </si>
  <si>
    <t>99-0001444</t>
  </si>
  <si>
    <t>3-х мест
L1530 мм    
  (нагрузка 240 кг!)</t>
  </si>
  <si>
    <t>99-0001445</t>
  </si>
  <si>
    <t>Банкетка ЛОФТ О</t>
  </si>
  <si>
    <t>1000*500</t>
  </si>
  <si>
    <t>фанерный короб</t>
  </si>
  <si>
    <t>99-0001446</t>
  </si>
  <si>
    <t>1200*500</t>
  </si>
  <si>
    <t>99-0001447</t>
  </si>
  <si>
    <t>1500*500</t>
  </si>
  <si>
    <t>99-0001448</t>
  </si>
  <si>
    <t>Банкетка ЛОФТ П</t>
  </si>
  <si>
    <t>99-0001449</t>
  </si>
  <si>
    <t>99-0001450</t>
  </si>
  <si>
    <t>Скамейки</t>
  </si>
  <si>
    <t>99-0001451</t>
  </si>
  <si>
    <t xml:space="preserve">Скамья с ЛДСП </t>
  </si>
  <si>
    <t>99-0001452</t>
  </si>
  <si>
    <t>99-0001453</t>
  </si>
  <si>
    <t>Каркас скамьи без спинки
УСИЛЕННОЙ</t>
  </si>
  <si>
    <t>каркас</t>
  </si>
  <si>
    <t>99-0001454</t>
  </si>
  <si>
    <t>99-0001455</t>
  </si>
  <si>
    <t>Скамья с ЛДСП со спинкой 
УСИЛЕННАЯ</t>
  </si>
  <si>
    <t>99-0001456</t>
  </si>
  <si>
    <t>99-0001457</t>
  </si>
  <si>
    <t>Каркас скамьи со спинкой 
УСИЛЕННОЙ</t>
  </si>
  <si>
    <t>99-0001458</t>
  </si>
  <si>
    <t>99-0001459</t>
  </si>
  <si>
    <t xml:space="preserve">Диван  с пуговицами 
</t>
  </si>
  <si>
    <t>нагрузка 120 кг/п.м</t>
  </si>
  <si>
    <t>99-0001460</t>
  </si>
  <si>
    <t>99-0001461</t>
  </si>
  <si>
    <t>3М</t>
  </si>
  <si>
    <t>99-0001462</t>
  </si>
  <si>
    <t xml:space="preserve">Диван Ожидание
</t>
  </si>
  <si>
    <t>99-0001463</t>
  </si>
  <si>
    <t>99-0001464</t>
  </si>
  <si>
    <t>99-0001465</t>
  </si>
  <si>
    <t xml:space="preserve">4М </t>
  </si>
  <si>
    <t>99-0001466</t>
  </si>
  <si>
    <t xml:space="preserve">Диван Сандра </t>
  </si>
  <si>
    <t>основание может быть О</t>
  </si>
  <si>
    <t>99-0001467</t>
  </si>
  <si>
    <t>99-0001468</t>
  </si>
  <si>
    <t>99-0001469</t>
  </si>
  <si>
    <t>Диван Лофт Мини L600</t>
  </si>
  <si>
    <t>99-0001470</t>
  </si>
  <si>
    <t>Диван Лофт Мини L1200</t>
  </si>
  <si>
    <t>99-0001471</t>
  </si>
  <si>
    <t>Диван Лофт Мини угловой</t>
  </si>
  <si>
    <t>99-0001472</t>
  </si>
  <si>
    <t>Диван Афина</t>
  </si>
  <si>
    <t>99-0001473</t>
  </si>
  <si>
    <t>99-0001474</t>
  </si>
  <si>
    <t>99-0001475</t>
  </si>
  <si>
    <t>угловой</t>
  </si>
  <si>
    <t>Пуфы</t>
  </si>
  <si>
    <t>99-0001476</t>
  </si>
  <si>
    <t>Пуфик Куб</t>
  </si>
  <si>
    <t>400*400*410</t>
  </si>
  <si>
    <t>99-0001477</t>
  </si>
  <si>
    <t>Пуфик Куб на ножках</t>
  </si>
  <si>
    <t>465*465*460</t>
  </si>
  <si>
    <t>с прошивкой на сиденье</t>
  </si>
  <si>
    <t>99-0001478</t>
  </si>
  <si>
    <t xml:space="preserve">Пуф Цилиндр D390хH460 </t>
  </si>
  <si>
    <t>Перфорированные секции</t>
  </si>
  <si>
    <t>99-0001479</t>
  </si>
  <si>
    <t>Стул с перфорацией
S-образный 
(надежный)</t>
  </si>
  <si>
    <t>нагрузка 120 кг!</t>
  </si>
  <si>
    <t>99-0001480</t>
  </si>
  <si>
    <t>Стул перфорированный</t>
  </si>
  <si>
    <t>99-0001481</t>
  </si>
  <si>
    <t>Мягкие накладки для стульев и секций перф.</t>
  </si>
  <si>
    <t>1п.м.</t>
  </si>
  <si>
    <t>спинка+ сиденье</t>
  </si>
  <si>
    <t>99-0001482</t>
  </si>
  <si>
    <t>Секция 
с перфорацией</t>
  </si>
  <si>
    <t>возможны отверстия для крепления к полу</t>
  </si>
  <si>
    <t>99-0001483</t>
  </si>
  <si>
    <t>99-0001484</t>
  </si>
  <si>
    <t>4М</t>
  </si>
  <si>
    <t>99-0001485</t>
  </si>
  <si>
    <t>Секция 
перфорированная 
с подлокотниками</t>
  </si>
  <si>
    <t>99-0001486</t>
  </si>
  <si>
    <t>99-0001487</t>
  </si>
  <si>
    <t>99-0001488</t>
  </si>
  <si>
    <t>Скамья Стил</t>
  </si>
  <si>
    <t xml:space="preserve">с рег. опорами </t>
  </si>
  <si>
    <t>99-0001489</t>
  </si>
  <si>
    <t>99-0001490</t>
  </si>
  <si>
    <t>99-0001491</t>
  </si>
  <si>
    <t>Скамья Стил-М</t>
  </si>
  <si>
    <t>99-0001492</t>
  </si>
  <si>
    <t>99-0001493</t>
  </si>
  <si>
    <t>99-0001494</t>
  </si>
  <si>
    <t>Секция Стайл
(разборная)</t>
  </si>
  <si>
    <t>99-0001495</t>
  </si>
  <si>
    <t>99-0001496</t>
  </si>
  <si>
    <t>99-0001497</t>
  </si>
  <si>
    <t xml:space="preserve">Секция Стайл-М
(разборная)                </t>
  </si>
  <si>
    <t>99-0001498</t>
  </si>
  <si>
    <t>99-0001499</t>
  </si>
  <si>
    <t>99-0001500</t>
  </si>
  <si>
    <t>Секция Стайл 2П                                (разборная)</t>
  </si>
  <si>
    <t>Секция Стайл 2М 2П</t>
  </si>
  <si>
    <t>99-0001501</t>
  </si>
  <si>
    <t>Секция Стайл 3М 2П</t>
  </si>
  <si>
    <t>99-0001502</t>
  </si>
  <si>
    <t>Секция Стайл 4М 2П</t>
  </si>
  <si>
    <t>99-0001503</t>
  </si>
  <si>
    <t xml:space="preserve">Секция Стайл-М 2П (разборная)    </t>
  </si>
  <si>
    <t>Секция Стайл-М 2М 2П</t>
  </si>
  <si>
    <t>99-0001504</t>
  </si>
  <si>
    <t>Секция Стайл-М 3М 2П</t>
  </si>
  <si>
    <t>99-0001505</t>
  </si>
  <si>
    <t>Секция Стайл-М 4М 2П</t>
  </si>
  <si>
    <t>99-0001506</t>
  </si>
  <si>
    <t>Секция Стайл
со всеми подлокот.
(разборная)</t>
  </si>
  <si>
    <t>Секция Стайл 2М 4П</t>
  </si>
  <si>
    <t>99-0001507</t>
  </si>
  <si>
    <t>Секция Стайл 3М 6П</t>
  </si>
  <si>
    <t>99-0001508</t>
  </si>
  <si>
    <t>Секция Стайл 4М 8П</t>
  </si>
  <si>
    <t>99-0001509</t>
  </si>
  <si>
    <t>Секция Стайл-М
со всеми подлокот.
(разборная)</t>
  </si>
  <si>
    <t>Секция Стайл-М 2М 4П</t>
  </si>
  <si>
    <t>99-0001510</t>
  </si>
  <si>
    <t>Секция Стайл-М 3М 6П</t>
  </si>
  <si>
    <t>99-0001511</t>
  </si>
  <si>
    <t>Секция Стайл-М 4М 8П</t>
  </si>
  <si>
    <t>Мягкие секции</t>
  </si>
  <si>
    <t>99-0001512</t>
  </si>
  <si>
    <t>Секции  мягкая №2
(спинка широкая прямая)</t>
  </si>
  <si>
    <t>99-0001513</t>
  </si>
  <si>
    <t>99-0001514</t>
  </si>
  <si>
    <t>99-0001515</t>
  </si>
  <si>
    <t>Секции мягкая №2       
с подлокотниками</t>
  </si>
  <si>
    <t>99-0001516</t>
  </si>
  <si>
    <t>99-0001517</t>
  </si>
  <si>
    <t>99-0001518</t>
  </si>
  <si>
    <t>Секции мягкая №3
с откидными сидениями,  
без подлокотников</t>
  </si>
  <si>
    <t>99-0001519</t>
  </si>
  <si>
    <t>99-0001520</t>
  </si>
  <si>
    <t>99-0001521</t>
  </si>
  <si>
    <t>Секции мягкая №3
с откидными сидениями
с подлокотниками</t>
  </si>
  <si>
    <t>99-0001522</t>
  </si>
  <si>
    <t>99-0001523</t>
  </si>
  <si>
    <t>99-0001524</t>
  </si>
  <si>
    <t xml:space="preserve">Секция ИЗО Люкс </t>
  </si>
  <si>
    <t>99-0001525</t>
  </si>
  <si>
    <t>99-0001526</t>
  </si>
  <si>
    <t>99-0001527</t>
  </si>
  <si>
    <t xml:space="preserve">Секция ИЗО Люкс со столиками </t>
  </si>
  <si>
    <t>99-0001528</t>
  </si>
  <si>
    <t>99-0001529</t>
  </si>
  <si>
    <t>99-0001530</t>
  </si>
  <si>
    <t xml:space="preserve">Секция ИЗО Люкс Пластик </t>
  </si>
  <si>
    <t>сиденья пластик</t>
  </si>
  <si>
    <t>99-0001531</t>
  </si>
  <si>
    <t>99-0001532</t>
  </si>
  <si>
    <t>99-0001533</t>
  </si>
  <si>
    <t>Секция Mini люкс 2М</t>
  </si>
  <si>
    <t>99-0001534</t>
  </si>
  <si>
    <t>Секция Mini люкс 3М</t>
  </si>
  <si>
    <t>99-0001535</t>
  </si>
  <si>
    <t xml:space="preserve">Секция ИЗО                     </t>
  </si>
  <si>
    <t>99-0001536</t>
  </si>
  <si>
    <t>99-0001537</t>
  </si>
  <si>
    <t>99-0001538</t>
  </si>
  <si>
    <t>Подлокотник ИЗО</t>
  </si>
  <si>
    <t>Подлокотник (1 шт.) +</t>
  </si>
  <si>
    <t>99-0001539</t>
  </si>
  <si>
    <t>Пюпитр ИЗО</t>
  </si>
  <si>
    <t>Подлкотник со столиком 
(1 шт.)+</t>
  </si>
  <si>
    <t>99-0001540</t>
  </si>
  <si>
    <t xml:space="preserve">Секция ИЗО 2П                     </t>
  </si>
  <si>
    <t>крайние подлокотники</t>
  </si>
  <si>
    <t>99-0001541</t>
  </si>
  <si>
    <t>99-0001542</t>
  </si>
  <si>
    <t>99-0001543</t>
  </si>
  <si>
    <t xml:space="preserve">Секция ИЗО со всеми подлокотниками                     </t>
  </si>
  <si>
    <t>все подлокотники</t>
  </si>
  <si>
    <t>99-0001544</t>
  </si>
  <si>
    <t>99-0001545</t>
  </si>
  <si>
    <t>99-0001546</t>
  </si>
  <si>
    <t xml:space="preserve">Секция ИЗО со столиками                     </t>
  </si>
  <si>
    <t>один подлокотник со столиком у каждого посадочного</t>
  </si>
  <si>
    <t>99-0001547</t>
  </si>
  <si>
    <t>99-0001548</t>
  </si>
  <si>
    <t>Комфорт</t>
  </si>
  <si>
    <t>99-0001549</t>
  </si>
  <si>
    <r>
      <rPr>
        <b/>
        <sz val="12"/>
        <rFont val="Times New Roman"/>
        <charset val="204"/>
      </rPr>
      <t>Секция Комфорт</t>
    </r>
    <r>
      <rPr>
        <b/>
        <sz val="12"/>
        <color theme="1"/>
        <rFont val="Times New Roman"/>
        <charset val="204"/>
      </rPr>
      <t xml:space="preserve">
</t>
    </r>
  </si>
  <si>
    <t>труба  ф51 мм, к/з  мустанг, экотекс</t>
  </si>
  <si>
    <t>99-0001550</t>
  </si>
  <si>
    <t>99-0001551</t>
  </si>
  <si>
    <t>99-0001552</t>
  </si>
  <si>
    <t>99-0001553</t>
  </si>
  <si>
    <t xml:space="preserve">Секция 
Комфорт 2П
</t>
  </si>
  <si>
    <t>99-0001554</t>
  </si>
  <si>
    <t>99-0001555</t>
  </si>
  <si>
    <t>99-0001556</t>
  </si>
  <si>
    <t>99-0001557</t>
  </si>
  <si>
    <t xml:space="preserve">Секция 
Комфорт 3-4-5П
</t>
  </si>
  <si>
    <t>99-0001558</t>
  </si>
  <si>
    <t>99-0001559</t>
  </si>
  <si>
    <t>99-0001560</t>
  </si>
  <si>
    <t xml:space="preserve">Секция Плаза    
  </t>
  </si>
  <si>
    <r>
      <rPr>
        <b/>
        <sz val="11"/>
        <rFont val="Times New Roman"/>
        <charset val="204"/>
      </rPr>
      <t xml:space="preserve">труба  </t>
    </r>
    <r>
      <rPr>
        <b/>
        <sz val="11"/>
        <color indexed="2"/>
        <rFont val="Times New Roman"/>
        <charset val="204"/>
      </rPr>
      <t xml:space="preserve">ф63 мм, </t>
    </r>
    <r>
      <rPr>
        <b/>
        <sz val="11"/>
        <rFont val="Times New Roman"/>
        <charset val="204"/>
      </rPr>
      <t>к/з  мустанг, экотекс</t>
    </r>
  </si>
  <si>
    <t>99-0001561</t>
  </si>
  <si>
    <t>99-0001562</t>
  </si>
  <si>
    <t>99-0001563</t>
  </si>
  <si>
    <t>99-0001564</t>
  </si>
  <si>
    <t>Секция Плаза    
2П</t>
  </si>
  <si>
    <t>99-0001565</t>
  </si>
  <si>
    <t>99-0001566</t>
  </si>
  <si>
    <t>99-0001567</t>
  </si>
  <si>
    <t>99-0001568</t>
  </si>
  <si>
    <t>Секция Плаза    
 3-4-5П</t>
  </si>
  <si>
    <r>
      <rPr>
        <b/>
        <sz val="11"/>
        <rFont val="Times New Roman"/>
        <charset val="204"/>
      </rPr>
      <t xml:space="preserve">труба  </t>
    </r>
    <r>
      <rPr>
        <b/>
        <sz val="11"/>
        <color indexed="2"/>
        <rFont val="Times New Roman"/>
        <charset val="204"/>
      </rPr>
      <t>ф63 мм,</t>
    </r>
    <r>
      <rPr>
        <b/>
        <sz val="11"/>
        <rFont val="Times New Roman"/>
        <charset val="204"/>
      </rPr>
      <t xml:space="preserve"> к/з  мустанг, экотекс</t>
    </r>
  </si>
  <si>
    <t>99-0001569</t>
  </si>
  <si>
    <t>99-0001570</t>
  </si>
  <si>
    <t>Дебют</t>
  </si>
  <si>
    <t>99-0001571</t>
  </si>
  <si>
    <t>Секция кресел Дебют</t>
  </si>
  <si>
    <t>откидные сиденья с гравитац. механизмом</t>
  </si>
  <si>
    <t>99-0001572</t>
  </si>
  <si>
    <t>99-0001573</t>
  </si>
  <si>
    <t>99-0001574</t>
  </si>
  <si>
    <t>Секция Дебют Пюпитр                          3-4-5П</t>
  </si>
  <si>
    <t>с передними столиками</t>
  </si>
  <si>
    <t>99-0001575</t>
  </si>
  <si>
    <t>99-0001576</t>
  </si>
  <si>
    <t>99-0001577</t>
  </si>
  <si>
    <t>Секция Дебют Столик ЛДСП                                        3-4-5П</t>
  </si>
  <si>
    <t>с задними столиками</t>
  </si>
  <si>
    <t>99-0001578</t>
  </si>
  <si>
    <t>99-0001579</t>
  </si>
  <si>
    <t>99-0001580</t>
  </si>
  <si>
    <t>Секция Дебют Пюпитр Столик ЛДСП                          3-4-5П</t>
  </si>
  <si>
    <t>столики передние и задние</t>
  </si>
  <si>
    <t>99-0001581</t>
  </si>
  <si>
    <t>99-0001582</t>
  </si>
  <si>
    <t>99-0001583</t>
  </si>
  <si>
    <t>Мягкие вставки 
до середины +</t>
  </si>
  <si>
    <t>1 шт.</t>
  </si>
  <si>
    <t>99-0001584</t>
  </si>
  <si>
    <t xml:space="preserve">Тонировка подлокотника </t>
  </si>
  <si>
    <t>99-0001585</t>
  </si>
  <si>
    <t xml:space="preserve">Скамья с досками </t>
  </si>
  <si>
    <t>2 - 1000 мм</t>
  </si>
  <si>
    <t>99-0001586</t>
  </si>
  <si>
    <t>3 - 1500 мм</t>
  </si>
  <si>
    <t>99-0001587</t>
  </si>
  <si>
    <t>4 - 2000 мм</t>
  </si>
  <si>
    <t>99-0001588</t>
  </si>
  <si>
    <t>Скамья со спинкой без вешалки односторон.</t>
  </si>
  <si>
    <t>99-0001589</t>
  </si>
  <si>
    <t>99-0001590</t>
  </si>
  <si>
    <t>99-0001591</t>
  </si>
  <si>
    <t xml:space="preserve">Скамья с вешалкой односторонняя
 6/8/12 крючков </t>
  </si>
  <si>
    <t>99-0001592</t>
  </si>
  <si>
    <t>99-0001593</t>
  </si>
  <si>
    <t>99-0001594</t>
  </si>
  <si>
    <t>Скамья с вешалкой двухсторонняя
12/16/24 крючка</t>
  </si>
  <si>
    <t>99-0001595</t>
  </si>
  <si>
    <t>99-0001596</t>
  </si>
  <si>
    <t>99-0001597</t>
  </si>
  <si>
    <t>Рег. Опоры</t>
  </si>
  <si>
    <t>1шт +</t>
  </si>
  <si>
    <t>внимательно считать кол-во ножек у изделия в зависимости от кол-ва боковин!</t>
  </si>
  <si>
    <t>Количество крючков</t>
  </si>
  <si>
    <t>99-0001598</t>
  </si>
  <si>
    <t>Вешалка "Cвечка" без кольца</t>
  </si>
  <si>
    <t xml:space="preserve">6 пар крючков
</t>
  </si>
  <si>
    <t>99-0001599</t>
  </si>
  <si>
    <t xml:space="preserve">Вешалка "Свечка" с кольцом для зонтиков </t>
  </si>
  <si>
    <t>99-0001600</t>
  </si>
  <si>
    <t>Вешалка гардеробная 
цельносварная</t>
  </si>
  <si>
    <t>1 ПР (10 кр.)</t>
  </si>
  <si>
    <t>99-0001601</t>
  </si>
  <si>
    <t>2 ПР (20 кр.)</t>
  </si>
  <si>
    <t>99-0001602</t>
  </si>
  <si>
    <t>3 ПР (30 кр.)</t>
  </si>
  <si>
    <t>99-0001603</t>
  </si>
  <si>
    <t>Вешалка гардеробная разборная с отверстиями для крепление к полу Н1480</t>
  </si>
  <si>
    <t>20 кр</t>
  </si>
  <si>
    <t>99-0001604</t>
  </si>
  <si>
    <t>30 кр</t>
  </si>
  <si>
    <t>99-0001605</t>
  </si>
  <si>
    <t>40 кр</t>
  </si>
  <si>
    <t>99-0001606</t>
  </si>
  <si>
    <t>Вешалка гардеробная разборная с отверстиями для крепление к полу Н1750</t>
  </si>
  <si>
    <t>99-0001607</t>
  </si>
  <si>
    <t>99-0001608</t>
  </si>
  <si>
    <t>99-0001609</t>
  </si>
  <si>
    <t>Вешалка гардеробная разборная с отверстиями для крепление к полу Н1480 с крючками для обуви</t>
  </si>
  <si>
    <t>99-0001610</t>
  </si>
  <si>
    <t>99-0001611</t>
  </si>
  <si>
    <t>99-0001612</t>
  </si>
  <si>
    <t>Вешалка гардеробная разборнаяс отверстиями для крепление к полу Н1750 с крючками для обуви</t>
  </si>
  <si>
    <t>99-0001613</t>
  </si>
  <si>
    <t>99-0001614</t>
  </si>
  <si>
    <t>99-0001615</t>
  </si>
  <si>
    <t>за 4 шт +</t>
  </si>
  <si>
    <t>99-0001616</t>
  </si>
  <si>
    <t>Колеса</t>
  </si>
  <si>
    <t>99-0001617</t>
  </si>
  <si>
    <t xml:space="preserve">Вешалка гардеробная  
с поворотными кронштейнами (разборная) +  отверстия для крепления к полу         </t>
  </si>
  <si>
    <t>Вешалка поворотная напольная 2СТ</t>
  </si>
  <si>
    <t>4 кронштейна - 48 кр</t>
  </si>
  <si>
    <t>99-0001618</t>
  </si>
  <si>
    <t>Вешалка поворотная напольная 3СТ</t>
  </si>
  <si>
    <t>6 кронштейнов - 72 кр</t>
  </si>
  <si>
    <t>99-0001619</t>
  </si>
  <si>
    <t>Вешалка поворотная напольная 4СТ</t>
  </si>
  <si>
    <t>8 кронштейнов - 96 кр</t>
  </si>
  <si>
    <t>99-0001620</t>
  </si>
  <si>
    <t xml:space="preserve">Вешалка гардеробная  
с поворотными кронштейнами (разборная) с планками для номерков + отверстия для крепления к полу        </t>
  </si>
  <si>
    <t>Вешалка поворотная напольная 2СТ планка для номерков</t>
  </si>
  <si>
    <t>99-0001621</t>
  </si>
  <si>
    <t>Вешалка поворотная напольная 3СТ планка для номерков</t>
  </si>
  <si>
    <t>99-0001622</t>
  </si>
  <si>
    <t>Вешалка поворотная напольная 4СТ планка для номерков</t>
  </si>
  <si>
    <t>99-0001623</t>
  </si>
  <si>
    <t>99-0001624</t>
  </si>
  <si>
    <t xml:space="preserve">Вешалка настенная 
с поворотными кронштейнами          </t>
  </si>
  <si>
    <t>Вешалка поворотная настенная 2СТ</t>
  </si>
  <si>
    <t>2 кронштейна- 24 кр</t>
  </si>
  <si>
    <t>99-0001625</t>
  </si>
  <si>
    <t>Вешалка поворотная настенная 3СТ</t>
  </si>
  <si>
    <t>3 кронштейна- 36 кр</t>
  </si>
  <si>
    <t>99-0001626</t>
  </si>
  <si>
    <t>Вешалка поворотная настенная 4СТ</t>
  </si>
  <si>
    <t>4 кронштейна- 48 кр</t>
  </si>
  <si>
    <t>99-0001627</t>
  </si>
  <si>
    <t>Вешалка настенная 
с поворотными кронштейнами с планками для номерков</t>
  </si>
  <si>
    <t>Вешалка поворотная настенная 2СТ планка для номерков</t>
  </si>
  <si>
    <t>99-0001628</t>
  </si>
  <si>
    <t>Вешалка поворотная настенная 3СТ планка для номерков</t>
  </si>
  <si>
    <t>99-0001629</t>
  </si>
  <si>
    <t>Вешалка поворотная настенная 4СТ планка для номерков</t>
  </si>
  <si>
    <t>99-0001630</t>
  </si>
  <si>
    <t xml:space="preserve">Вешалка настенная 5 кр.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</si>
</sst>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110">
    <font>
      <sz val="11"/>
      <color theme="1"/>
      <name val="Calibri"/>
      <charset val="134"/>
      <scheme val="minor"/>
    </font>
    <font>
      <b/>
      <sz val="12"/>
      <name val="Times New Roman"/>
      <charset val="204"/>
    </font>
    <font>
      <sz val="12"/>
      <name val="Calibri"/>
      <charset val="204"/>
    </font>
    <font>
      <sz val="12"/>
      <color theme="1"/>
      <name val="Calibri"/>
      <charset val="204"/>
    </font>
    <font>
      <sz val="12"/>
      <name val="Calibri"/>
      <charset val="204"/>
      <scheme val="minor"/>
    </font>
    <font>
      <sz val="12"/>
      <color theme="1"/>
      <name val="Times New Roman"/>
      <charset val="204"/>
    </font>
    <font>
      <b/>
      <sz val="12"/>
      <color theme="1"/>
      <name val="Times New Roman"/>
      <charset val="204"/>
    </font>
    <font>
      <sz val="11"/>
      <color theme="1"/>
      <name val="Times New Roman"/>
      <charset val="204"/>
    </font>
    <font>
      <b/>
      <sz val="14"/>
      <name val="Times New Roman"/>
      <charset val="204"/>
    </font>
    <font>
      <sz val="11"/>
      <name val="Times New Roman"/>
      <charset val="204"/>
    </font>
    <font>
      <b/>
      <sz val="11"/>
      <color theme="1"/>
      <name val="Times New Roman"/>
      <charset val="204"/>
    </font>
    <font>
      <b/>
      <sz val="8"/>
      <name val="Times New Roman"/>
      <charset val="204"/>
    </font>
    <font>
      <sz val="10"/>
      <color theme="1"/>
      <name val="Times New Roman"/>
      <charset val="204"/>
    </font>
    <font>
      <b/>
      <sz val="9"/>
      <color indexed="2"/>
      <name val="Times New Roman"/>
      <charset val="204"/>
    </font>
    <font>
      <b/>
      <sz val="14"/>
      <color theme="1"/>
      <name val="Times New Roman"/>
      <charset val="204"/>
    </font>
    <font>
      <b/>
      <sz val="10"/>
      <color theme="1"/>
      <name val="Times New Roman"/>
      <charset val="204"/>
    </font>
    <font>
      <b/>
      <sz val="10"/>
      <name val="Times New Roman"/>
      <charset val="204"/>
    </font>
    <font>
      <sz val="12"/>
      <name val="Times New Roman"/>
      <charset val="204"/>
    </font>
    <font>
      <b/>
      <sz val="12"/>
      <color rgb="FFFF0000"/>
      <name val="Times New Roman"/>
      <charset val="204"/>
    </font>
    <font>
      <sz val="10"/>
      <name val="Times New Roman"/>
      <charset val="204"/>
    </font>
    <font>
      <sz val="12"/>
      <color theme="1"/>
      <name val="Arial"/>
      <charset val="204"/>
    </font>
    <font>
      <b/>
      <sz val="11"/>
      <color theme="1"/>
      <name val="Calibri"/>
      <charset val="204"/>
      <scheme val="minor"/>
    </font>
    <font>
      <b/>
      <sz val="11"/>
      <name val="Times New Roman"/>
      <charset val="204"/>
    </font>
    <font>
      <sz val="14"/>
      <name val="Times New Roman"/>
      <charset val="204"/>
    </font>
    <font>
      <sz val="9"/>
      <color theme="1"/>
      <name val="Times New Roman"/>
      <charset val="204"/>
    </font>
    <font>
      <b/>
      <sz val="9"/>
      <name val="Times New Roman"/>
      <charset val="204"/>
    </font>
    <font>
      <b/>
      <sz val="12"/>
      <color theme="1"/>
      <name val="Calibri"/>
      <charset val="204"/>
      <scheme val="minor"/>
    </font>
    <font>
      <sz val="12"/>
      <color theme="1"/>
      <name val="Calibri"/>
      <charset val="134"/>
      <scheme val="minor"/>
    </font>
    <font>
      <sz val="12"/>
      <color theme="1"/>
      <name val="Calibri"/>
      <charset val="204"/>
      <scheme val="minor"/>
    </font>
    <font>
      <sz val="14"/>
      <color theme="1"/>
      <name val="Times New Roman"/>
      <charset val="204"/>
    </font>
    <font>
      <sz val="14"/>
      <color theme="1"/>
      <name val="Calibri"/>
      <charset val="204"/>
      <scheme val="minor"/>
    </font>
    <font>
      <sz val="12"/>
      <color indexed="63"/>
      <name val="Times New Roman"/>
      <charset val="204"/>
    </font>
    <font>
      <b/>
      <sz val="14"/>
      <color theme="1"/>
      <name val="Calibri"/>
      <charset val="204"/>
      <scheme val="minor"/>
    </font>
    <font>
      <b/>
      <sz val="16"/>
      <color theme="1"/>
      <name val="Times New Roman"/>
      <charset val="204"/>
    </font>
    <font>
      <sz val="11"/>
      <color theme="1"/>
      <name val="Calibri"/>
      <charset val="204"/>
      <scheme val="minor"/>
    </font>
    <font>
      <sz val="10"/>
      <name val="Tahoma"/>
      <charset val="204"/>
    </font>
    <font>
      <sz val="10"/>
      <color theme="1"/>
      <name val="Tahoma"/>
      <charset val="204"/>
    </font>
    <font>
      <sz val="24"/>
      <color theme="1"/>
      <name val="Times New Roman"/>
      <charset val="204"/>
    </font>
    <font>
      <i/>
      <sz val="20"/>
      <name val="Artifakt Element"/>
      <charset val="204"/>
    </font>
    <font>
      <sz val="11"/>
      <name val="Artifakt Element"/>
      <charset val="204"/>
    </font>
    <font>
      <b/>
      <i/>
      <sz val="20"/>
      <name val="Artifakt Element"/>
      <charset val="204"/>
    </font>
    <font>
      <b/>
      <sz val="24"/>
      <name val="Artifakt Element"/>
      <charset val="204"/>
    </font>
    <font>
      <sz val="24"/>
      <name val="Artifakt Element"/>
      <charset val="204"/>
    </font>
    <font>
      <b/>
      <sz val="22"/>
      <name val="Artifakt Element"/>
      <charset val="204"/>
    </font>
    <font>
      <sz val="20"/>
      <name val="Artifakt Element"/>
      <charset val="204"/>
    </font>
    <font>
      <sz val="22"/>
      <name val="Artifakt Element"/>
      <charset val="204"/>
    </font>
    <font>
      <b/>
      <sz val="26"/>
      <name val="Times New Roman"/>
      <charset val="204"/>
    </font>
    <font>
      <i/>
      <sz val="20"/>
      <color theme="0"/>
      <name val="Artifakt Element"/>
      <charset val="204"/>
    </font>
    <font>
      <sz val="11"/>
      <color theme="0"/>
      <name val="Artifakt Element"/>
      <charset val="204"/>
    </font>
    <font>
      <sz val="24"/>
      <color theme="0"/>
      <name val="Artifakt Element"/>
      <charset val="204"/>
    </font>
    <font>
      <sz val="18"/>
      <color theme="1"/>
      <name val="Times New Roman"/>
      <charset val="204"/>
    </font>
    <font>
      <sz val="12"/>
      <name val="Artifakt Element"/>
      <charset val="204"/>
    </font>
    <font>
      <b/>
      <sz val="22"/>
      <name val="Times New Roman"/>
      <charset val="204"/>
    </font>
    <font>
      <b/>
      <sz val="36"/>
      <color theme="9" tint="-0.249977111117893"/>
      <name val="Times New Roman"/>
      <charset val="204"/>
    </font>
    <font>
      <b/>
      <sz val="36"/>
      <name val="Times New Roman"/>
      <charset val="204"/>
    </font>
    <font>
      <b/>
      <sz val="18"/>
      <color theme="1"/>
      <name val="Calibri"/>
      <charset val="204"/>
      <scheme val="minor"/>
    </font>
    <font>
      <b/>
      <sz val="16"/>
      <name val="Times New Roman"/>
      <charset val="204"/>
    </font>
    <font>
      <b/>
      <sz val="24"/>
      <name val="Times New Roman"/>
      <charset val="204"/>
    </font>
    <font>
      <sz val="18"/>
      <color theme="1"/>
      <name val="Tahoma"/>
      <charset val="204"/>
    </font>
    <font>
      <b/>
      <sz val="22"/>
      <color theme="1"/>
      <name val="Times New Roman"/>
      <charset val="204"/>
    </font>
    <font>
      <sz val="22"/>
      <color theme="1"/>
      <name val="Times New Roman"/>
      <charset val="204"/>
    </font>
    <font>
      <sz val="20"/>
      <color theme="1"/>
      <name val="Times New Roman"/>
      <charset val="204"/>
    </font>
    <font>
      <sz val="22"/>
      <name val="Times New Roman"/>
      <charset val="204"/>
    </font>
    <font>
      <sz val="24"/>
      <name val="Times New Roman"/>
      <charset val="204"/>
    </font>
    <font>
      <b/>
      <sz val="18"/>
      <name val="Calibri"/>
      <charset val="204"/>
      <scheme val="minor"/>
    </font>
    <font>
      <sz val="26"/>
      <color theme="1"/>
      <name val="Arial"/>
      <charset val="204"/>
    </font>
    <font>
      <sz val="26"/>
      <color theme="1"/>
      <name val="Times New Roman"/>
      <charset val="204"/>
    </font>
    <font>
      <b/>
      <sz val="24"/>
      <color theme="1"/>
      <name val="Times New Roman"/>
      <charset val="204"/>
    </font>
    <font>
      <sz val="16"/>
      <color theme="1"/>
      <name val="Times New Roman"/>
      <charset val="204"/>
    </font>
    <font>
      <sz val="11"/>
      <color theme="1"/>
      <name val="Arial"/>
      <charset val="204"/>
    </font>
    <font>
      <sz val="11"/>
      <color theme="1"/>
      <name val="Tahoma"/>
      <charset val="204"/>
    </font>
    <font>
      <b/>
      <sz val="12"/>
      <color theme="1"/>
      <name val="Calibri"/>
      <charset val="204"/>
    </font>
    <font>
      <sz val="11"/>
      <name val="Calibri"/>
      <charset val="204"/>
      <scheme val="minor"/>
    </font>
    <font>
      <sz val="18"/>
      <name val="Times New Roman"/>
      <charset val="204"/>
    </font>
    <font>
      <sz val="11"/>
      <color rgb="FFFF0000"/>
      <name val="Calibri"/>
      <charset val="204"/>
      <scheme val="minor"/>
    </font>
    <font>
      <sz val="11"/>
      <color theme="1"/>
      <name val="Calibri"/>
      <charset val="134"/>
      <scheme val="minor"/>
    </font>
    <font>
      <u/>
      <sz val="11"/>
      <color theme="10"/>
      <name val="Calibri"/>
      <charset val="20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name val="宋体"/>
      <charset val="134"/>
    </font>
    <font>
      <sz val="10"/>
      <name val="Arial"/>
      <charset val="204"/>
    </font>
    <font>
      <sz val="10"/>
      <color rgb="FF000000"/>
      <name val="Arial"/>
      <charset val="204"/>
    </font>
    <font>
      <sz val="8"/>
      <name val="Arial"/>
      <charset val="204"/>
    </font>
    <font>
      <b/>
      <sz val="12"/>
      <color indexed="2"/>
      <name val="Times New Roman"/>
      <charset val="204"/>
    </font>
    <font>
      <b/>
      <sz val="10"/>
      <color indexed="2"/>
      <name val="Times New Roman"/>
      <charset val="204"/>
    </font>
    <font>
      <b/>
      <u/>
      <sz val="12"/>
      <color theme="1"/>
      <name val="Times New Roman"/>
      <charset val="204"/>
    </font>
    <font>
      <b/>
      <sz val="20"/>
      <color theme="1"/>
      <name val="Times New Roman"/>
      <charset val="204"/>
    </font>
    <font>
      <sz val="11"/>
      <color indexed="2"/>
      <name val="Times New Roman"/>
      <charset val="204"/>
    </font>
    <font>
      <b/>
      <sz val="11"/>
      <color indexed="2"/>
      <name val="Times New Roman"/>
      <charset val="204"/>
    </font>
    <font>
      <sz val="20"/>
      <color rgb="FFC00000"/>
      <name val="Times New Roman"/>
      <charset val="204"/>
    </font>
    <font>
      <sz val="20"/>
      <name val="Times New Roman"/>
      <charset val="204"/>
    </font>
    <font>
      <b/>
      <sz val="12"/>
      <color theme="1"/>
      <name val="Arial"/>
      <charset val="204"/>
    </font>
    <font>
      <b/>
      <sz val="11"/>
      <color theme="1"/>
      <name val="Tahoma"/>
      <charset val="204"/>
    </font>
    <font>
      <b/>
      <i/>
      <u/>
      <sz val="20"/>
      <name val="Artifakt Element"/>
      <charset val="204"/>
    </font>
  </fonts>
  <fills count="8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theme="4" tint="0.599993896298105"/>
      </patternFill>
    </fill>
    <fill>
      <patternFill patternType="solid">
        <fgColor rgb="FF00B050"/>
        <bgColor theme="5" tint="0.599993896298105"/>
      </patternFill>
    </fill>
    <fill>
      <patternFill patternType="solid">
        <fgColor theme="0"/>
        <bgColor theme="4" tint="0.599993896298105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9" tint="0.799981688894314"/>
      </patternFill>
    </fill>
    <fill>
      <patternFill patternType="solid">
        <fgColor theme="0"/>
        <bgColor theme="4" tint="0.799981688894314"/>
      </patternFill>
    </fill>
    <fill>
      <patternFill patternType="solid">
        <fgColor theme="0"/>
        <bgColor theme="0" tint="-0.149998474074526"/>
      </patternFill>
    </fill>
    <fill>
      <patternFill patternType="solid">
        <fgColor theme="2" tint="-0.249977111117893"/>
        <bgColor theme="9" tint="0.799981688894314"/>
      </patternFill>
    </fill>
    <fill>
      <patternFill patternType="solid">
        <fgColor theme="2" tint="-0.249977111117893"/>
        <bgColor theme="4" tint="0.799981688894314"/>
      </patternFill>
    </fill>
    <fill>
      <patternFill patternType="solid">
        <fgColor rgb="FF00B050"/>
        <bgColor theme="9" tint="0.599993896298105"/>
      </patternFill>
    </fill>
    <fill>
      <patternFill patternType="solid">
        <fgColor theme="2" tint="-0.249977111117893"/>
        <bgColor theme="6" tint="0.599993896298105"/>
      </patternFill>
    </fill>
    <fill>
      <patternFill patternType="solid">
        <fgColor theme="2" tint="-0.249977111117893"/>
        <bgColor theme="8" tint="0.799981688894314"/>
      </patternFill>
    </fill>
    <fill>
      <patternFill patternType="solid">
        <fgColor theme="2" tint="-0.249977111117893"/>
        <bgColor theme="4" tint="0.599993896298105"/>
      </patternFill>
    </fill>
    <fill>
      <patternFill patternType="solid">
        <fgColor theme="0"/>
        <bgColor theme="6" tint="0.599993896298105"/>
      </patternFill>
    </fill>
    <fill>
      <patternFill patternType="solid">
        <fgColor theme="7" tint="0.399975585192419"/>
        <bgColor theme="9" tint="0.799981688894314"/>
      </patternFill>
    </fill>
    <fill>
      <patternFill patternType="solid">
        <fgColor theme="7" tint="0.399975585192419"/>
        <bgColor theme="4" tint="0.599993896298105"/>
      </patternFill>
    </fill>
    <fill>
      <patternFill patternType="solid">
        <fgColor theme="7" tint="0.399975585192419"/>
        <bgColor theme="6" tint="0.599993896298105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0"/>
        <bgColor theme="0" tint="-0.249977111117893"/>
      </patternFill>
    </fill>
    <fill>
      <patternFill patternType="solid">
        <fgColor theme="2" tint="-0.249977111117893"/>
        <bgColor theme="6" tint="0.799981688894314"/>
      </patternFill>
    </fill>
    <fill>
      <patternFill patternType="solid">
        <fgColor rgb="FF00B050"/>
        <bgColor theme="8" tint="0.799981688894314"/>
      </patternFill>
    </fill>
    <fill>
      <patternFill patternType="solid">
        <fgColor theme="0"/>
        <bgColor rgb="FF92D050"/>
      </patternFill>
    </fill>
    <fill>
      <patternFill patternType="solid">
        <fgColor theme="7" tint="0.399975585192419"/>
        <bgColor rgb="FF92D050"/>
      </patternFill>
    </fill>
    <fill>
      <patternFill patternType="solid">
        <fgColor theme="2" tint="-0.249977111117893"/>
        <bgColor rgb="FF92D050"/>
      </patternFill>
    </fill>
    <fill>
      <patternFill patternType="solid">
        <fgColor theme="2" tint="-0.249977111117893"/>
        <bgColor theme="6" tint="0.399975585192419"/>
      </patternFill>
    </fill>
    <fill>
      <patternFill patternType="solid">
        <fgColor rgb="FF92D050"/>
        <bgColor theme="4" tint="0.799981688894314"/>
      </patternFill>
    </fill>
    <fill>
      <patternFill patternType="solid">
        <fgColor rgb="FF00B050"/>
        <bgColor rgb="FF92CDDC"/>
      </patternFill>
    </fill>
    <fill>
      <patternFill patternType="solid">
        <fgColor theme="0"/>
        <bgColor theme="4" tint="0.399975585192419"/>
      </patternFill>
    </fill>
    <fill>
      <patternFill patternType="solid">
        <fgColor theme="7" tint="0.599993896298105"/>
        <bgColor rgb="FF92D050"/>
      </patternFill>
    </fill>
    <fill>
      <patternFill patternType="solid">
        <fgColor theme="7" tint="0.399975585192419"/>
        <bgColor indexed="5"/>
      </patternFill>
    </fill>
    <fill>
      <patternFill patternType="solid">
        <fgColor theme="7" tint="0.399975585192419"/>
        <bgColor theme="4" tint="0.399975585192419"/>
      </patternFill>
    </fill>
    <fill>
      <patternFill patternType="solid">
        <fgColor theme="2" tint="-0.249977111117893"/>
        <bgColor theme="4" tint="0.399975585192419"/>
      </patternFill>
    </fill>
    <fill>
      <patternFill patternType="solid">
        <fgColor theme="6" tint="0.399975585192419"/>
        <bgColor theme="8" tint="0.799981688894314"/>
      </patternFill>
    </fill>
    <fill>
      <patternFill patternType="solid">
        <fgColor theme="0"/>
        <bgColor theme="8" tint="0.799981688894314"/>
      </patternFill>
    </fill>
    <fill>
      <patternFill patternType="solid">
        <fgColor theme="2" tint="-0.249977111117893"/>
        <bgColor theme="0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93C47D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D9D9D9"/>
      </patternFill>
    </fill>
    <fill>
      <patternFill patternType="solid">
        <fgColor rgb="FF00B050"/>
        <bgColor theme="9" tint="0.799981688894314"/>
      </patternFill>
    </fill>
    <fill>
      <patternFill patternType="solid">
        <fgColor rgb="FF00B050"/>
        <bgColor rgb="FFFFC000"/>
      </patternFill>
    </fill>
    <fill>
      <patternFill patternType="solid">
        <fgColor rgb="FF00B050"/>
        <bgColor rgb="FFE4A48A"/>
      </patternFill>
    </fill>
    <fill>
      <patternFill patternType="solid">
        <fgColor theme="7" tint="0.399975585192419"/>
        <bgColor theme="0"/>
      </patternFill>
    </fill>
    <fill>
      <patternFill patternType="solid">
        <fgColor rgb="FF00B050"/>
        <bgColor theme="5" tint="0.399975585192419"/>
      </patternFill>
    </fill>
    <fill>
      <patternFill patternType="solid">
        <fgColor rgb="FF00B050"/>
        <bgColor theme="8" tint="0.399975585192419"/>
      </patternFill>
    </fill>
    <fill>
      <patternFill patternType="solid">
        <fgColor rgb="FF00B050"/>
        <bgColor rgb="FF00B0F0"/>
      </patternFill>
    </fill>
    <fill>
      <patternFill patternType="solid">
        <fgColor theme="7" tint="0.399975585192419"/>
        <bgColor theme="8" tint="0.799981688894314"/>
      </patternFill>
    </fill>
    <fill>
      <patternFill patternType="solid">
        <fgColor rgb="FF00B050"/>
        <bgColor theme="8" tint="0.599993896298105"/>
      </patternFill>
    </fill>
    <fill>
      <patternFill patternType="solid">
        <fgColor theme="0"/>
        <bgColor theme="6" tint="0.399975585192419"/>
      </patternFill>
    </fill>
    <fill>
      <patternFill patternType="solid">
        <fgColor theme="0"/>
        <bgColor rgb="FF00B0F0"/>
      </patternFill>
    </fill>
    <fill>
      <patternFill patternType="solid">
        <fgColor theme="0"/>
        <bgColor rgb="FFFDE9D9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176" fontId="75" fillId="0" borderId="0" applyFont="0" applyFill="0" applyBorder="0" applyAlignment="0" applyProtection="0">
      <alignment vertical="center"/>
    </xf>
    <xf numFmtId="44" fontId="75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177" fontId="75" fillId="0" borderId="0" applyFont="0" applyFill="0" applyBorder="0" applyAlignment="0" applyProtection="0">
      <alignment vertical="center"/>
    </xf>
    <xf numFmtId="42" fontId="75" fillId="0" borderId="0" applyFont="0" applyFill="0" applyBorder="0" applyAlignment="0" applyProtection="0">
      <alignment vertical="center"/>
    </xf>
    <xf numFmtId="0" fontId="76" fillId="0" borderId="0" applyNumberFormat="0" applyFill="0" applyBorder="0" applyProtection="0"/>
    <xf numFmtId="0" fontId="77" fillId="0" borderId="0" applyNumberFormat="0" applyFill="0" applyBorder="0" applyAlignment="0" applyProtection="0">
      <alignment vertical="center"/>
    </xf>
    <xf numFmtId="0" fontId="75" fillId="56" borderId="52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53" applyNumberFormat="0" applyFill="0" applyAlignment="0" applyProtection="0">
      <alignment vertical="center"/>
    </xf>
    <xf numFmtId="0" fontId="82" fillId="0" borderId="53" applyNumberFormat="0" applyFill="0" applyAlignment="0" applyProtection="0">
      <alignment vertical="center"/>
    </xf>
    <xf numFmtId="0" fontId="83" fillId="0" borderId="54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57" borderId="55" applyNumberFormat="0" applyAlignment="0" applyProtection="0">
      <alignment vertical="center"/>
    </xf>
    <xf numFmtId="0" fontId="85" fillId="58" borderId="56" applyNumberFormat="0" applyAlignment="0" applyProtection="0">
      <alignment vertical="center"/>
    </xf>
    <xf numFmtId="0" fontId="86" fillId="58" borderId="55" applyNumberFormat="0" applyAlignment="0" applyProtection="0">
      <alignment vertical="center"/>
    </xf>
    <xf numFmtId="0" fontId="87" fillId="59" borderId="57" applyNumberFormat="0" applyAlignment="0" applyProtection="0">
      <alignment vertical="center"/>
    </xf>
    <xf numFmtId="0" fontId="88" fillId="0" borderId="58" applyNumberFormat="0" applyFill="0" applyAlignment="0" applyProtection="0">
      <alignment vertical="center"/>
    </xf>
    <xf numFmtId="0" fontId="89" fillId="0" borderId="59" applyNumberFormat="0" applyFill="0" applyAlignment="0" applyProtection="0">
      <alignment vertical="center"/>
    </xf>
    <xf numFmtId="0" fontId="90" fillId="60" borderId="0" applyNumberFormat="0" applyBorder="0" applyAlignment="0" applyProtection="0">
      <alignment vertical="center"/>
    </xf>
    <xf numFmtId="0" fontId="91" fillId="61" borderId="0" applyNumberFormat="0" applyBorder="0" applyAlignment="0" applyProtection="0">
      <alignment vertical="center"/>
    </xf>
    <xf numFmtId="0" fontId="92" fillId="62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0" fontId="94" fillId="64" borderId="0" applyNumberFormat="0" applyBorder="0" applyAlignment="0" applyProtection="0">
      <alignment vertical="center"/>
    </xf>
    <xf numFmtId="0" fontId="94" fillId="65" borderId="0" applyNumberFormat="0" applyBorder="0" applyAlignment="0" applyProtection="0">
      <alignment vertical="center"/>
    </xf>
    <xf numFmtId="0" fontId="93" fillId="66" borderId="0" applyNumberFormat="0" applyBorder="0" applyAlignment="0" applyProtection="0">
      <alignment vertical="center"/>
    </xf>
    <xf numFmtId="0" fontId="93" fillId="67" borderId="0" applyNumberFormat="0" applyBorder="0" applyAlignment="0" applyProtection="0">
      <alignment vertical="center"/>
    </xf>
    <xf numFmtId="0" fontId="94" fillId="68" borderId="0" applyNumberFormat="0" applyBorder="0" applyAlignment="0" applyProtection="0">
      <alignment vertical="center"/>
    </xf>
    <xf numFmtId="0" fontId="94" fillId="69" borderId="0" applyNumberFormat="0" applyBorder="0" applyAlignment="0" applyProtection="0">
      <alignment vertical="center"/>
    </xf>
    <xf numFmtId="0" fontId="93" fillId="70" borderId="0" applyNumberFormat="0" applyBorder="0" applyAlignment="0" applyProtection="0">
      <alignment vertical="center"/>
    </xf>
    <xf numFmtId="0" fontId="93" fillId="71" borderId="0" applyNumberFormat="0" applyBorder="0" applyAlignment="0" applyProtection="0">
      <alignment vertical="center"/>
    </xf>
    <xf numFmtId="0" fontId="94" fillId="72" borderId="0" applyNumberFormat="0" applyBorder="0" applyAlignment="0" applyProtection="0">
      <alignment vertical="center"/>
    </xf>
    <xf numFmtId="0" fontId="94" fillId="73" borderId="0" applyNumberFormat="0" applyBorder="0" applyAlignment="0" applyProtection="0">
      <alignment vertical="center"/>
    </xf>
    <xf numFmtId="0" fontId="93" fillId="74" borderId="0" applyNumberFormat="0" applyBorder="0" applyAlignment="0" applyProtection="0">
      <alignment vertical="center"/>
    </xf>
    <xf numFmtId="0" fontId="93" fillId="75" borderId="0" applyNumberFormat="0" applyBorder="0" applyAlignment="0" applyProtection="0">
      <alignment vertical="center"/>
    </xf>
    <xf numFmtId="0" fontId="94" fillId="76" borderId="0" applyNumberFormat="0" applyBorder="0" applyAlignment="0" applyProtection="0">
      <alignment vertical="center"/>
    </xf>
    <xf numFmtId="0" fontId="94" fillId="77" borderId="0" applyNumberFormat="0" applyBorder="0" applyAlignment="0" applyProtection="0">
      <alignment vertical="center"/>
    </xf>
    <xf numFmtId="0" fontId="93" fillId="78" borderId="0" applyNumberFormat="0" applyBorder="0" applyAlignment="0" applyProtection="0">
      <alignment vertical="center"/>
    </xf>
    <xf numFmtId="0" fontId="93" fillId="79" borderId="0" applyNumberFormat="0" applyBorder="0" applyAlignment="0" applyProtection="0">
      <alignment vertical="center"/>
    </xf>
    <xf numFmtId="0" fontId="94" fillId="80" borderId="0" applyNumberFormat="0" applyBorder="0" applyAlignment="0" applyProtection="0">
      <alignment vertical="center"/>
    </xf>
    <xf numFmtId="0" fontId="94" fillId="81" borderId="0" applyNumberFormat="0" applyBorder="0" applyAlignment="0" applyProtection="0">
      <alignment vertical="center"/>
    </xf>
    <xf numFmtId="0" fontId="93" fillId="82" borderId="0" applyNumberFormat="0" applyBorder="0" applyAlignment="0" applyProtection="0">
      <alignment vertical="center"/>
    </xf>
    <xf numFmtId="0" fontId="93" fillId="83" borderId="0" applyNumberFormat="0" applyBorder="0" applyAlignment="0" applyProtection="0">
      <alignment vertical="center"/>
    </xf>
    <xf numFmtId="0" fontId="94" fillId="84" borderId="0" applyNumberFormat="0" applyBorder="0" applyAlignment="0" applyProtection="0">
      <alignment vertical="center"/>
    </xf>
    <xf numFmtId="0" fontId="94" fillId="85" borderId="0" applyNumberFormat="0" applyBorder="0" applyAlignment="0" applyProtection="0">
      <alignment vertical="center"/>
    </xf>
    <xf numFmtId="0" fontId="93" fillId="86" borderId="0" applyNumberFormat="0" applyBorder="0" applyAlignment="0" applyProtection="0">
      <alignment vertical="center"/>
    </xf>
    <xf numFmtId="0" fontId="95" fillId="0" borderId="0">
      <alignment vertical="center"/>
    </xf>
    <xf numFmtId="0" fontId="34" fillId="0" borderId="0"/>
    <xf numFmtId="0" fontId="69" fillId="0" borderId="0"/>
    <xf numFmtId="0" fontId="69" fillId="0" borderId="0"/>
    <xf numFmtId="0" fontId="34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8" fillId="0" borderId="0"/>
  </cellStyleXfs>
  <cellXfs count="946">
    <xf numFmtId="0" fontId="0" fillId="0" borderId="0" xfId="0"/>
    <xf numFmtId="0" fontId="0" fillId="0" borderId="0" xfId="0" applyFont="1"/>
    <xf numFmtId="0" fontId="1" fillId="2" borderId="1" xfId="0" applyFont="1" applyFill="1" applyBorder="1" applyAlignment="1">
      <alignment horizontal="right" vertical="center" wrapText="1"/>
    </xf>
    <xf numFmtId="0" fontId="1" fillId="2" borderId="2" xfId="0" applyFont="1" applyFill="1" applyBorder="1" applyAlignment="1">
      <alignment horizontal="right" vertical="center" wrapText="1"/>
    </xf>
    <xf numFmtId="0" fontId="1" fillId="2" borderId="3" xfId="0" applyFont="1" applyFill="1" applyBorder="1" applyAlignment="1">
      <alignment horizontal="right" vertical="center" wrapText="1"/>
    </xf>
    <xf numFmtId="0" fontId="1" fillId="2" borderId="4" xfId="0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horizontal="right" vertical="center" wrapText="1"/>
    </xf>
    <xf numFmtId="0" fontId="1" fillId="2" borderId="6" xfId="0" applyFont="1" applyFill="1" applyBorder="1" applyAlignment="1">
      <alignment horizontal="right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wrapText="1"/>
    </xf>
    <xf numFmtId="1" fontId="8" fillId="6" borderId="11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/>
    </xf>
    <xf numFmtId="1" fontId="8" fillId="0" borderId="13" xfId="0" applyNumberFormat="1" applyFont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1" fontId="8" fillId="0" borderId="15" xfId="0" applyNumberFormat="1" applyFont="1" applyBorder="1" applyAlignment="1">
      <alignment horizontal="center" vertical="center"/>
    </xf>
    <xf numFmtId="3" fontId="6" fillId="0" borderId="16" xfId="0" applyNumberFormat="1" applyFont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/>
    </xf>
    <xf numFmtId="1" fontId="8" fillId="0" borderId="17" xfId="0" applyNumberFormat="1" applyFont="1" applyBorder="1" applyAlignment="1">
      <alignment horizontal="center" vertical="center"/>
    </xf>
    <xf numFmtId="3" fontId="6" fillId="0" borderId="18" xfId="0" applyNumberFormat="1" applyFont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/>
    </xf>
    <xf numFmtId="1" fontId="8" fillId="0" borderId="19" xfId="0" applyNumberFormat="1" applyFont="1" applyBorder="1" applyAlignment="1">
      <alignment horizontal="center" vertical="center"/>
    </xf>
    <xf numFmtId="3" fontId="6" fillId="0" borderId="20" xfId="0" applyNumberFormat="1" applyFont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7" fillId="6" borderId="21" xfId="0" applyFont="1" applyFill="1" applyBorder="1" applyAlignment="1">
      <alignment horizontal="center"/>
    </xf>
    <xf numFmtId="1" fontId="8" fillId="0" borderId="22" xfId="0" applyNumberFormat="1" applyFont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6" borderId="23" xfId="0" applyFont="1" applyFill="1" applyBorder="1" applyAlignment="1">
      <alignment horizontal="center"/>
    </xf>
    <xf numFmtId="1" fontId="8" fillId="0" borderId="24" xfId="0" applyNumberFormat="1" applyFont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1" fontId="8" fillId="0" borderId="25" xfId="0" applyNumberFormat="1" applyFont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center"/>
    </xf>
    <xf numFmtId="1" fontId="8" fillId="0" borderId="26" xfId="0" applyNumberFormat="1" applyFont="1" applyBorder="1" applyAlignment="1">
      <alignment horizontal="center" vertical="center"/>
    </xf>
    <xf numFmtId="3" fontId="6" fillId="0" borderId="27" xfId="0" applyNumberFormat="1" applyFont="1" applyBorder="1" applyAlignment="1">
      <alignment horizontal="center" vertical="center"/>
    </xf>
    <xf numFmtId="0" fontId="7" fillId="6" borderId="17" xfId="0" applyFont="1" applyFill="1" applyBorder="1" applyAlignment="1">
      <alignment horizontal="center"/>
    </xf>
    <xf numFmtId="0" fontId="6" fillId="8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1" fontId="8" fillId="6" borderId="26" xfId="0" applyNumberFormat="1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 wrapText="1"/>
    </xf>
    <xf numFmtId="1" fontId="8" fillId="6" borderId="17" xfId="0" applyNumberFormat="1" applyFont="1" applyFill="1" applyBorder="1" applyAlignment="1">
      <alignment horizontal="center" vertical="center"/>
    </xf>
    <xf numFmtId="0" fontId="9" fillId="6" borderId="13" xfId="58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wrapText="1"/>
    </xf>
    <xf numFmtId="0" fontId="5" fillId="6" borderId="13" xfId="0" applyFont="1" applyFill="1" applyBorder="1" applyAlignment="1">
      <alignment horizontal="center" vertical="center" wrapText="1"/>
    </xf>
    <xf numFmtId="0" fontId="9" fillId="9" borderId="15" xfId="58" applyFont="1" applyFill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center" wrapText="1"/>
    </xf>
    <xf numFmtId="0" fontId="5" fillId="6" borderId="15" xfId="0" applyFont="1" applyFill="1" applyBorder="1" applyAlignment="1">
      <alignment horizontal="center" vertical="center" wrapText="1"/>
    </xf>
    <xf numFmtId="0" fontId="9" fillId="6" borderId="19" xfId="58" applyFont="1" applyFill="1" applyBorder="1" applyAlignment="1">
      <alignment horizontal="center" vertical="center" wrapText="1"/>
    </xf>
    <xf numFmtId="0" fontId="7" fillId="6" borderId="19" xfId="0" applyFont="1" applyFill="1" applyBorder="1" applyAlignment="1">
      <alignment horizontal="center" wrapText="1"/>
    </xf>
    <xf numFmtId="0" fontId="5" fillId="6" borderId="19" xfId="0" applyFont="1" applyFill="1" applyBorder="1" applyAlignment="1">
      <alignment horizontal="center" vertical="center" wrapText="1"/>
    </xf>
    <xf numFmtId="0" fontId="9" fillId="6" borderId="15" xfId="58" applyFont="1" applyFill="1" applyBorder="1" applyAlignment="1">
      <alignment horizontal="center" vertical="center" wrapText="1"/>
    </xf>
    <xf numFmtId="0" fontId="9" fillId="6" borderId="17" xfId="58" applyFont="1" applyFill="1" applyBorder="1" applyAlignment="1">
      <alignment horizontal="center" vertical="center" wrapText="1"/>
    </xf>
    <xf numFmtId="0" fontId="7" fillId="6" borderId="17" xfId="0" applyFont="1" applyFill="1" applyBorder="1" applyAlignment="1">
      <alignment horizontal="center" wrapText="1"/>
    </xf>
    <xf numFmtId="0" fontId="5" fillId="6" borderId="17" xfId="0" applyFont="1" applyFill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6" fillId="5" borderId="26" xfId="0" applyFont="1" applyFill="1" applyBorder="1" applyAlignment="1">
      <alignment horizontal="center" vertical="center" wrapText="1"/>
    </xf>
    <xf numFmtId="0" fontId="9" fillId="0" borderId="26" xfId="58" applyFont="1" applyBorder="1" applyAlignment="1">
      <alignment horizontal="center" vertical="center" wrapText="1"/>
    </xf>
    <xf numFmtId="0" fontId="7" fillId="6" borderId="26" xfId="0" applyFont="1" applyFill="1" applyBorder="1" applyAlignment="1">
      <alignment horizontal="center" vertical="center" wrapText="1"/>
    </xf>
    <xf numFmtId="0" fontId="9" fillId="0" borderId="15" xfId="58" applyFont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center" vertical="center" wrapText="1"/>
    </xf>
    <xf numFmtId="0" fontId="9" fillId="0" borderId="17" xfId="58" applyFont="1" applyBorder="1" applyAlignment="1">
      <alignment horizontal="center" vertical="center" wrapText="1"/>
    </xf>
    <xf numFmtId="0" fontId="7" fillId="6" borderId="17" xfId="0" applyFont="1" applyFill="1" applyBorder="1" applyAlignment="1">
      <alignment horizontal="center" vertical="center" wrapText="1"/>
    </xf>
    <xf numFmtId="0" fontId="9" fillId="0" borderId="13" xfId="58" applyFont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1" fontId="11" fillId="0" borderId="13" xfId="0" applyNumberFormat="1" applyFont="1" applyBorder="1" applyAlignment="1">
      <alignment horizontal="center" vertical="center" wrapText="1"/>
    </xf>
    <xf numFmtId="0" fontId="5" fillId="7" borderId="22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1" fontId="6" fillId="0" borderId="16" xfId="0" applyNumberFormat="1" applyFont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1" fontId="6" fillId="0" borderId="18" xfId="0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17" xfId="0" applyFont="1" applyBorder="1"/>
    <xf numFmtId="0" fontId="1" fillId="7" borderId="15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5" fillId="10" borderId="22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/>
    </xf>
    <xf numFmtId="1" fontId="13" fillId="0" borderId="11" xfId="0" applyNumberFormat="1" applyFont="1" applyBorder="1" applyAlignment="1">
      <alignment vertical="center" wrapText="1"/>
    </xf>
    <xf numFmtId="1" fontId="9" fillId="0" borderId="11" xfId="0" applyNumberFormat="1" applyFont="1" applyBorder="1" applyAlignment="1">
      <alignment horizontal="center" vertical="center" wrapText="1"/>
    </xf>
    <xf numFmtId="1" fontId="6" fillId="0" borderId="12" xfId="0" applyNumberFormat="1" applyFont="1" applyBorder="1" applyAlignment="1">
      <alignment horizontal="center" vertical="center"/>
    </xf>
    <xf numFmtId="0" fontId="14" fillId="12" borderId="28" xfId="0" applyFont="1" applyFill="1" applyBorder="1" applyAlignment="1">
      <alignment horizontal="center" vertical="center"/>
    </xf>
    <xf numFmtId="0" fontId="14" fillId="12" borderId="29" xfId="0" applyFont="1" applyFill="1" applyBorder="1" applyAlignment="1">
      <alignment horizontal="center" vertical="center"/>
    </xf>
    <xf numFmtId="0" fontId="14" fillId="12" borderId="30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" fontId="16" fillId="6" borderId="13" xfId="0" applyNumberFormat="1" applyFont="1" applyFill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/>
    </xf>
    <xf numFmtId="1" fontId="16" fillId="6" borderId="15" xfId="0" applyNumberFormat="1" applyFont="1" applyFill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/>
    </xf>
    <xf numFmtId="1" fontId="16" fillId="6" borderId="17" xfId="0" applyNumberFormat="1" applyFont="1" applyFill="1" applyBorder="1" applyAlignment="1">
      <alignment horizontal="center" vertical="center" wrapText="1"/>
    </xf>
    <xf numFmtId="1" fontId="6" fillId="2" borderId="14" xfId="0" applyNumberFormat="1" applyFont="1" applyFill="1" applyBorder="1" applyAlignment="1">
      <alignment horizontal="center" vertical="center"/>
    </xf>
    <xf numFmtId="1" fontId="6" fillId="2" borderId="16" xfId="0" applyNumberFormat="1" applyFont="1" applyFill="1" applyBorder="1" applyAlignment="1">
      <alignment horizontal="center" vertical="center"/>
    </xf>
    <xf numFmtId="1" fontId="6" fillId="2" borderId="18" xfId="0" applyNumberFormat="1" applyFont="1" applyFill="1" applyBorder="1" applyAlignment="1">
      <alignment horizontal="center" vertical="center"/>
    </xf>
    <xf numFmtId="0" fontId="6" fillId="13" borderId="31" xfId="0" applyFont="1" applyFill="1" applyBorder="1" applyAlignment="1">
      <alignment horizontal="center" vertical="center" wrapText="1"/>
    </xf>
    <xf numFmtId="0" fontId="15" fillId="0" borderId="31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/>
    </xf>
    <xf numFmtId="1" fontId="16" fillId="6" borderId="31" xfId="0" applyNumberFormat="1" applyFont="1" applyFill="1" applyBorder="1" applyAlignment="1">
      <alignment horizontal="center" vertical="center" wrapText="1"/>
    </xf>
    <xf numFmtId="1" fontId="6" fillId="0" borderId="32" xfId="0" applyNumberFormat="1" applyFont="1" applyBorder="1" applyAlignment="1">
      <alignment horizontal="center" vertical="center"/>
    </xf>
    <xf numFmtId="0" fontId="6" fillId="14" borderId="11" xfId="0" applyFont="1" applyFill="1" applyBorder="1" applyAlignment="1">
      <alignment horizontal="center" vertical="center" wrapText="1"/>
    </xf>
    <xf numFmtId="1" fontId="17" fillId="6" borderId="11" xfId="0" applyNumberFormat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/>
    </xf>
    <xf numFmtId="1" fontId="6" fillId="2" borderId="12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vertical="center"/>
    </xf>
    <xf numFmtId="1" fontId="17" fillId="6" borderId="11" xfId="0" applyNumberFormat="1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1" fontId="18" fillId="6" borderId="11" xfId="0" applyNumberFormat="1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1" fontId="17" fillId="6" borderId="13" xfId="0" applyNumberFormat="1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1" fontId="17" fillId="6" borderId="15" xfId="0" applyNumberFormat="1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1" fontId="17" fillId="6" borderId="17" xfId="0" applyNumberFormat="1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7" fillId="6" borderId="13" xfId="0" applyFont="1" applyFill="1" applyBorder="1" applyAlignment="1">
      <alignment horizontal="center" vertical="center"/>
    </xf>
    <xf numFmtId="0" fontId="7" fillId="6" borderId="15" xfId="0" applyFont="1" applyFill="1" applyBorder="1" applyAlignment="1">
      <alignment horizontal="center" vertical="center"/>
    </xf>
    <xf numFmtId="0" fontId="7" fillId="6" borderId="17" xfId="0" applyFont="1" applyFill="1" applyBorder="1" applyAlignment="1">
      <alignment horizontal="center" vertical="center"/>
    </xf>
    <xf numFmtId="0" fontId="19" fillId="6" borderId="13" xfId="0" applyFont="1" applyFill="1" applyBorder="1" applyAlignment="1">
      <alignment horizontal="center" vertical="center" wrapText="1"/>
    </xf>
    <xf numFmtId="0" fontId="19" fillId="6" borderId="15" xfId="0" applyFont="1" applyFill="1" applyBorder="1" applyAlignment="1">
      <alignment horizontal="center" vertical="center" wrapText="1"/>
    </xf>
    <xf numFmtId="0" fontId="19" fillId="6" borderId="17" xfId="0" applyFont="1" applyFill="1" applyBorder="1" applyAlignment="1">
      <alignment horizontal="center" vertical="center" wrapText="1"/>
    </xf>
    <xf numFmtId="0" fontId="7" fillId="0" borderId="13" xfId="0" applyFont="1" applyBorder="1" applyAlignment="1">
      <alignment horizontal="center" wrapText="1"/>
    </xf>
    <xf numFmtId="0" fontId="7" fillId="0" borderId="15" xfId="0" applyFont="1" applyBorder="1" applyAlignment="1">
      <alignment horizontal="center" wrapText="1"/>
    </xf>
    <xf numFmtId="0" fontId="7" fillId="0" borderId="17" xfId="0" applyFont="1" applyBorder="1" applyAlignment="1">
      <alignment horizontal="center" wrapText="1"/>
    </xf>
    <xf numFmtId="0" fontId="5" fillId="7" borderId="22" xfId="0" applyFont="1" applyFill="1" applyBorder="1" applyAlignment="1">
      <alignment horizontal="center" vertical="top"/>
    </xf>
    <xf numFmtId="0" fontId="7" fillId="6" borderId="13" xfId="0" applyFont="1" applyFill="1" applyBorder="1" applyAlignment="1">
      <alignment horizontal="center"/>
    </xf>
    <xf numFmtId="1" fontId="8" fillId="6" borderId="13" xfId="0" applyNumberFormat="1" applyFont="1" applyFill="1" applyBorder="1" applyAlignment="1">
      <alignment horizontal="center" vertical="center"/>
    </xf>
    <xf numFmtId="1" fontId="8" fillId="6" borderId="15" xfId="0" applyNumberFormat="1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top" wrapText="1"/>
    </xf>
    <xf numFmtId="0" fontId="6" fillId="7" borderId="15" xfId="0" applyFont="1" applyFill="1" applyBorder="1" applyAlignment="1">
      <alignment horizontal="center" vertical="top" wrapText="1"/>
    </xf>
    <xf numFmtId="0" fontId="6" fillId="7" borderId="17" xfId="0" applyFont="1" applyFill="1" applyBorder="1" applyAlignment="1">
      <alignment horizontal="center" vertical="top" wrapText="1"/>
    </xf>
    <xf numFmtId="0" fontId="6" fillId="7" borderId="15" xfId="0" applyFont="1" applyFill="1" applyBorder="1" applyAlignment="1">
      <alignment horizontal="center" vertical="center"/>
    </xf>
    <xf numFmtId="0" fontId="6" fillId="7" borderId="17" xfId="0" applyFont="1" applyFill="1" applyBorder="1" applyAlignment="1">
      <alignment horizontal="center" vertical="center"/>
    </xf>
    <xf numFmtId="0" fontId="6" fillId="16" borderId="13" xfId="0" applyFont="1" applyFill="1" applyBorder="1" applyAlignment="1">
      <alignment horizontal="center" vertical="center" wrapText="1"/>
    </xf>
    <xf numFmtId="0" fontId="6" fillId="16" borderId="15" xfId="0" applyFont="1" applyFill="1" applyBorder="1" applyAlignment="1">
      <alignment horizontal="center" vertical="center"/>
    </xf>
    <xf numFmtId="0" fontId="6" fillId="16" borderId="17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1" fontId="6" fillId="0" borderId="20" xfId="0" applyNumberFormat="1" applyFont="1" applyBorder="1" applyAlignment="1">
      <alignment horizontal="center" vertical="center"/>
    </xf>
    <xf numFmtId="0" fontId="20" fillId="2" borderId="13" xfId="0" applyFont="1" applyFill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 wrapText="1"/>
    </xf>
    <xf numFmtId="0" fontId="7" fillId="0" borderId="33" xfId="0" applyFont="1" applyBorder="1" applyAlignment="1">
      <alignment horizontal="center"/>
    </xf>
    <xf numFmtId="0" fontId="0" fillId="0" borderId="17" xfId="0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/>
    </xf>
    <xf numFmtId="1" fontId="6" fillId="0" borderId="27" xfId="0" applyNumberFormat="1" applyFont="1" applyBorder="1" applyAlignment="1">
      <alignment horizontal="center" vertical="center"/>
    </xf>
    <xf numFmtId="0" fontId="5" fillId="10" borderId="22" xfId="0" applyFont="1" applyFill="1" applyBorder="1" applyAlignment="1">
      <alignment horizontal="center" vertical="top"/>
    </xf>
    <xf numFmtId="0" fontId="1" fillId="13" borderId="13" xfId="0" applyFont="1" applyFill="1" applyBorder="1" applyAlignment="1">
      <alignment horizontal="center" vertical="center" wrapText="1"/>
    </xf>
    <xf numFmtId="0" fontId="7" fillId="0" borderId="13" xfId="0" applyFont="1" applyBorder="1"/>
    <xf numFmtId="0" fontId="1" fillId="13" borderId="17" xfId="0" applyFont="1" applyFill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1" fillId="16" borderId="13" xfId="0" applyFont="1" applyFill="1" applyBorder="1" applyAlignment="1">
      <alignment horizontal="center" vertical="center" wrapText="1"/>
    </xf>
    <xf numFmtId="0" fontId="1" fillId="16" borderId="15" xfId="0" applyFont="1" applyFill="1" applyBorder="1" applyAlignment="1">
      <alignment horizontal="center" vertical="center" wrapText="1"/>
    </xf>
    <xf numFmtId="0" fontId="1" fillId="16" borderId="17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/>
    </xf>
    <xf numFmtId="1" fontId="22" fillId="6" borderId="13" xfId="0" applyNumberFormat="1" applyFont="1" applyFill="1" applyBorder="1" applyAlignment="1">
      <alignment horizontal="center" vertical="center" wrapText="1"/>
    </xf>
    <xf numFmtId="1" fontId="22" fillId="6" borderId="15" xfId="0" applyNumberFormat="1" applyFont="1" applyFill="1" applyBorder="1" applyAlignment="1">
      <alignment horizontal="center" vertical="center" wrapText="1"/>
    </xf>
    <xf numFmtId="1" fontId="22" fillId="6" borderId="17" xfId="0" applyNumberFormat="1" applyFont="1" applyFill="1" applyBorder="1" applyAlignment="1">
      <alignment horizontal="center" vertical="center" wrapText="1"/>
    </xf>
    <xf numFmtId="0" fontId="17" fillId="7" borderId="22" xfId="53" applyFont="1" applyFill="1" applyBorder="1" applyAlignment="1">
      <alignment horizontal="center" vertical="center" wrapText="1"/>
    </xf>
    <xf numFmtId="0" fontId="1" fillId="7" borderId="13" xfId="53" applyFont="1" applyFill="1" applyBorder="1" applyAlignment="1">
      <alignment horizontal="center" vertical="center" wrapText="1"/>
    </xf>
    <xf numFmtId="0" fontId="15" fillId="0" borderId="13" xfId="53" applyFont="1" applyBorder="1" applyAlignment="1">
      <alignment horizontal="center" vertical="center"/>
    </xf>
    <xf numFmtId="0" fontId="7" fillId="0" borderId="13" xfId="53" applyFont="1" applyBorder="1" applyAlignment="1">
      <alignment horizontal="center"/>
    </xf>
    <xf numFmtId="1" fontId="23" fillId="6" borderId="13" xfId="53" applyNumberFormat="1" applyFont="1" applyFill="1" applyBorder="1" applyAlignment="1">
      <alignment horizontal="center" vertical="center"/>
    </xf>
    <xf numFmtId="1" fontId="6" fillId="0" borderId="14" xfId="53" applyNumberFormat="1" applyFont="1" applyBorder="1" applyAlignment="1">
      <alignment horizontal="center" vertical="center"/>
    </xf>
    <xf numFmtId="0" fontId="1" fillId="7" borderId="15" xfId="53" applyFont="1" applyFill="1" applyBorder="1" applyAlignment="1">
      <alignment horizontal="center" vertical="center" wrapText="1"/>
    </xf>
    <xf numFmtId="0" fontId="15" fillId="0" borderId="15" xfId="53" applyFont="1" applyBorder="1" applyAlignment="1">
      <alignment horizontal="center" vertical="center"/>
    </xf>
    <xf numFmtId="0" fontId="7" fillId="0" borderId="15" xfId="53" applyFont="1" applyBorder="1" applyAlignment="1">
      <alignment horizontal="center"/>
    </xf>
    <xf numFmtId="1" fontId="23" fillId="6" borderId="15" xfId="53" applyNumberFormat="1" applyFont="1" applyFill="1" applyBorder="1" applyAlignment="1">
      <alignment horizontal="center" vertical="center"/>
    </xf>
    <xf numFmtId="1" fontId="6" fillId="0" borderId="16" xfId="53" applyNumberFormat="1" applyFont="1" applyBorder="1" applyAlignment="1">
      <alignment horizontal="center" vertical="center"/>
    </xf>
    <xf numFmtId="0" fontId="1" fillId="7" borderId="17" xfId="53" applyFont="1" applyFill="1" applyBorder="1" applyAlignment="1">
      <alignment horizontal="center" vertical="center" wrapText="1"/>
    </xf>
    <xf numFmtId="0" fontId="15" fillId="0" borderId="17" xfId="53" applyFont="1" applyBorder="1" applyAlignment="1">
      <alignment horizontal="center" vertical="center"/>
    </xf>
    <xf numFmtId="0" fontId="7" fillId="0" borderId="17" xfId="53" applyFont="1" applyBorder="1" applyAlignment="1">
      <alignment horizontal="center"/>
    </xf>
    <xf numFmtId="1" fontId="23" fillId="6" borderId="17" xfId="53" applyNumberFormat="1" applyFont="1" applyFill="1" applyBorder="1" applyAlignment="1">
      <alignment horizontal="center" vertical="center"/>
    </xf>
    <xf numFmtId="1" fontId="6" fillId="0" borderId="18" xfId="53" applyNumberFormat="1" applyFont="1" applyBorder="1" applyAlignment="1">
      <alignment horizontal="center" vertical="center"/>
    </xf>
    <xf numFmtId="1" fontId="16" fillId="0" borderId="31" xfId="53" applyNumberFormat="1" applyFont="1" applyBorder="1" applyAlignment="1">
      <alignment horizontal="center" vertical="center"/>
    </xf>
    <xf numFmtId="1" fontId="16" fillId="0" borderId="8" xfId="53" applyNumberFormat="1" applyFont="1" applyBorder="1" applyAlignment="1">
      <alignment horizontal="center" vertical="center"/>
    </xf>
    <xf numFmtId="0" fontId="1" fillId="7" borderId="19" xfId="53" applyFont="1" applyFill="1" applyBorder="1" applyAlignment="1">
      <alignment horizontal="center" vertical="center" wrapText="1"/>
    </xf>
    <xf numFmtId="0" fontId="15" fillId="0" borderId="19" xfId="53" applyFont="1" applyBorder="1" applyAlignment="1">
      <alignment horizontal="center" vertical="center"/>
    </xf>
    <xf numFmtId="0" fontId="7" fillId="0" borderId="19" xfId="53" applyFont="1" applyBorder="1" applyAlignment="1">
      <alignment horizontal="center"/>
    </xf>
    <xf numFmtId="1" fontId="16" fillId="0" borderId="33" xfId="53" applyNumberFormat="1" applyFont="1" applyBorder="1" applyAlignment="1">
      <alignment horizontal="center" vertical="center"/>
    </xf>
    <xf numFmtId="1" fontId="6" fillId="0" borderId="20" xfId="53" applyNumberFormat="1" applyFont="1" applyBorder="1" applyAlignment="1">
      <alignment horizontal="center" vertical="center"/>
    </xf>
    <xf numFmtId="0" fontId="20" fillId="2" borderId="22" xfId="0" applyFont="1" applyFill="1" applyBorder="1" applyAlignment="1">
      <alignment horizontal="center" vertical="center" wrapText="1"/>
    </xf>
    <xf numFmtId="0" fontId="15" fillId="0" borderId="34" xfId="53" applyFont="1" applyBorder="1" applyAlignment="1">
      <alignment horizontal="center" vertical="center"/>
    </xf>
    <xf numFmtId="0" fontId="7" fillId="0" borderId="35" xfId="53" applyFont="1" applyBorder="1" applyAlignment="1">
      <alignment horizontal="center"/>
    </xf>
    <xf numFmtId="1" fontId="16" fillId="0" borderId="36" xfId="53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20" fillId="2" borderId="25" xfId="0" applyFont="1" applyFill="1" applyBorder="1" applyAlignment="1">
      <alignment horizontal="center" vertical="center" wrapText="1"/>
    </xf>
    <xf numFmtId="0" fontId="15" fillId="0" borderId="37" xfId="53" applyFont="1" applyBorder="1" applyAlignment="1">
      <alignment horizontal="center" vertical="center"/>
    </xf>
    <xf numFmtId="0" fontId="7" fillId="0" borderId="38" xfId="53" applyFont="1" applyBorder="1" applyAlignment="1">
      <alignment horizontal="center"/>
    </xf>
    <xf numFmtId="1" fontId="16" fillId="0" borderId="39" xfId="53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20" fillId="2" borderId="26" xfId="0" applyFont="1" applyFill="1" applyBorder="1" applyAlignment="1">
      <alignment horizontal="center" vertical="center" wrapText="1"/>
    </xf>
    <xf numFmtId="0" fontId="15" fillId="0" borderId="26" xfId="53" applyFont="1" applyBorder="1" applyAlignment="1">
      <alignment horizontal="center" vertical="center"/>
    </xf>
    <xf numFmtId="0" fontId="7" fillId="0" borderId="33" xfId="53" applyFont="1" applyBorder="1" applyAlignment="1"/>
    <xf numFmtId="1" fontId="16" fillId="0" borderId="26" xfId="53" applyNumberFormat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16" borderId="13" xfId="53" applyFont="1" applyFill="1" applyBorder="1" applyAlignment="1">
      <alignment horizontal="center" vertical="center"/>
    </xf>
    <xf numFmtId="1" fontId="11" fillId="6" borderId="13" xfId="53" applyNumberFormat="1" applyFont="1" applyFill="1" applyBorder="1" applyAlignment="1">
      <alignment horizontal="center" vertical="center" wrapText="1"/>
    </xf>
    <xf numFmtId="0" fontId="6" fillId="16" borderId="15" xfId="53" applyFont="1" applyFill="1" applyBorder="1" applyAlignment="1">
      <alignment horizontal="center" vertical="center"/>
    </xf>
    <xf numFmtId="1" fontId="11" fillId="6" borderId="15" xfId="53" applyNumberFormat="1" applyFont="1" applyFill="1" applyBorder="1" applyAlignment="1">
      <alignment horizontal="center" vertical="center" wrapText="1"/>
    </xf>
    <xf numFmtId="0" fontId="6" fillId="16" borderId="17" xfId="53" applyFont="1" applyFill="1" applyBorder="1" applyAlignment="1">
      <alignment horizontal="center" vertical="center"/>
    </xf>
    <xf numFmtId="1" fontId="11" fillId="6" borderId="17" xfId="53" applyNumberFormat="1" applyFont="1" applyFill="1" applyBorder="1" applyAlignment="1">
      <alignment horizontal="center" vertical="center" wrapText="1"/>
    </xf>
    <xf numFmtId="0" fontId="5" fillId="16" borderId="22" xfId="0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" fontId="11" fillId="6" borderId="13" xfId="0" applyNumberFormat="1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1" fontId="1" fillId="6" borderId="13" xfId="0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/>
    <xf numFmtId="1" fontId="6" fillId="2" borderId="14" xfId="53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3" borderId="8" xfId="0" applyFont="1" applyFill="1" applyBorder="1" applyAlignment="1">
      <alignment horizontal="center" vertical="center"/>
    </xf>
    <xf numFmtId="0" fontId="17" fillId="7" borderId="22" xfId="0" applyFont="1" applyFill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1" fontId="9" fillId="6" borderId="13" xfId="0" applyNumberFormat="1" applyFont="1" applyFill="1" applyBorder="1" applyAlignment="1">
      <alignment horizontal="center" vertical="center" wrapText="1"/>
    </xf>
    <xf numFmtId="0" fontId="7" fillId="0" borderId="15" xfId="0" applyFont="1" applyBorder="1" applyAlignment="1">
      <alignment vertical="center"/>
    </xf>
    <xf numFmtId="1" fontId="9" fillId="6" borderId="15" xfId="0" applyNumberFormat="1" applyFont="1" applyFill="1" applyBorder="1" applyAlignment="1">
      <alignment horizontal="center" vertical="center" wrapText="1"/>
    </xf>
    <xf numFmtId="0" fontId="5" fillId="7" borderId="22" xfId="0" applyFont="1" applyFill="1" applyBorder="1" applyAlignment="1">
      <alignment horizontal="center" vertical="center" wrapText="1"/>
    </xf>
    <xf numFmtId="0" fontId="16" fillId="6" borderId="13" xfId="0" applyFont="1" applyFill="1" applyBorder="1" applyAlignment="1">
      <alignment horizontal="center" vertical="center" wrapText="1"/>
    </xf>
    <xf numFmtId="0" fontId="16" fillId="6" borderId="17" xfId="0" applyFont="1" applyFill="1" applyBorder="1" applyAlignment="1">
      <alignment horizontal="center" vertical="center" wrapText="1"/>
    </xf>
    <xf numFmtId="1" fontId="9" fillId="6" borderId="17" xfId="0" applyNumberFormat="1" applyFont="1" applyFill="1" applyBorder="1" applyAlignment="1">
      <alignment horizontal="center" vertical="center" wrapText="1"/>
    </xf>
    <xf numFmtId="0" fontId="6" fillId="16" borderId="17" xfId="0" applyFont="1" applyFill="1" applyBorder="1" applyAlignment="1">
      <alignment horizontal="center" vertical="center" wrapText="1"/>
    </xf>
    <xf numFmtId="0" fontId="5" fillId="17" borderId="22" xfId="0" applyFont="1" applyFill="1" applyBorder="1" applyAlignment="1">
      <alignment horizontal="center" vertical="center" wrapText="1"/>
    </xf>
    <xf numFmtId="0" fontId="6" fillId="18" borderId="13" xfId="0" applyFont="1" applyFill="1" applyBorder="1" applyAlignment="1">
      <alignment horizontal="center" vertical="center" wrapText="1"/>
    </xf>
    <xf numFmtId="0" fontId="6" fillId="18" borderId="17" xfId="0" applyFont="1" applyFill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/>
    </xf>
    <xf numFmtId="0" fontId="15" fillId="0" borderId="15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1" fontId="9" fillId="6" borderId="26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1" fontId="9" fillId="6" borderId="19" xfId="0" applyNumberFormat="1" applyFont="1" applyFill="1" applyBorder="1" applyAlignment="1">
      <alignment horizontal="center" vertical="center" wrapText="1"/>
    </xf>
    <xf numFmtId="1" fontId="8" fillId="6" borderId="13" xfId="0" applyNumberFormat="1" applyFont="1" applyFill="1" applyBorder="1" applyAlignment="1">
      <alignment horizontal="center" vertical="center" wrapText="1"/>
    </xf>
    <xf numFmtId="1" fontId="8" fillId="6" borderId="17" xfId="0" applyNumberFormat="1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/>
    </xf>
    <xf numFmtId="0" fontId="25" fillId="0" borderId="13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1" fontId="11" fillId="6" borderId="15" xfId="0" applyNumberFormat="1" applyFont="1" applyFill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1" fontId="11" fillId="6" borderId="17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" fontId="6" fillId="0" borderId="14" xfId="49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" fontId="6" fillId="0" borderId="18" xfId="49" applyNumberFormat="1" applyFont="1" applyBorder="1" applyAlignment="1">
      <alignment horizontal="center" vertical="center"/>
    </xf>
    <xf numFmtId="0" fontId="5" fillId="19" borderId="22" xfId="0" applyFont="1" applyFill="1" applyBorder="1" applyAlignment="1">
      <alignment horizontal="center" vertical="center" wrapText="1"/>
    </xf>
    <xf numFmtId="1" fontId="6" fillId="2" borderId="14" xfId="49" applyNumberFormat="1" applyFont="1" applyFill="1" applyBorder="1" applyAlignment="1">
      <alignment horizontal="center" vertical="center"/>
    </xf>
    <xf numFmtId="1" fontId="6" fillId="2" borderId="18" xfId="49" applyNumberFormat="1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20" fillId="2" borderId="33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5" fillId="7" borderId="13" xfId="0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1" fontId="6" fillId="0" borderId="16" xfId="49" applyNumberFormat="1" applyFont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5" fillId="18" borderId="15" xfId="0" applyFont="1" applyFill="1" applyBorder="1" applyAlignment="1">
      <alignment horizontal="center" vertical="center" wrapText="1"/>
    </xf>
    <xf numFmtId="0" fontId="5" fillId="18" borderId="17" xfId="0" applyFont="1" applyFill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/>
    </xf>
    <xf numFmtId="1" fontId="6" fillId="2" borderId="16" xfId="49" applyNumberFormat="1" applyFont="1" applyFill="1" applyBorder="1" applyAlignment="1">
      <alignment horizontal="center" vertical="center"/>
    </xf>
    <xf numFmtId="1" fontId="1" fillId="6" borderId="15" xfId="0" applyNumberFormat="1" applyFont="1" applyFill="1" applyBorder="1" applyAlignment="1">
      <alignment horizontal="center" vertical="center" wrapText="1"/>
    </xf>
    <xf numFmtId="1" fontId="1" fillId="6" borderId="17" xfId="0" applyNumberFormat="1" applyFont="1" applyFill="1" applyBorder="1" applyAlignment="1">
      <alignment horizontal="center" vertical="center" wrapText="1"/>
    </xf>
    <xf numFmtId="1" fontId="1" fillId="6" borderId="31" xfId="0" applyNumberFormat="1" applyFont="1" applyFill="1" applyBorder="1" applyAlignment="1">
      <alignment horizontal="center" vertical="center" wrapText="1"/>
    </xf>
    <xf numFmtId="1" fontId="1" fillId="6" borderId="8" xfId="0" applyNumberFormat="1" applyFont="1" applyFill="1" applyBorder="1" applyAlignment="1">
      <alignment horizontal="center" vertical="center" wrapText="1"/>
    </xf>
    <xf numFmtId="1" fontId="1" fillId="6" borderId="33" xfId="0" applyNumberFormat="1" applyFont="1" applyFill="1" applyBorder="1" applyAlignment="1">
      <alignment horizontal="center" vertical="center" wrapText="1"/>
    </xf>
    <xf numFmtId="0" fontId="7" fillId="6" borderId="31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6" borderId="33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 wrapText="1"/>
    </xf>
    <xf numFmtId="1" fontId="6" fillId="2" borderId="32" xfId="49" applyNumberFormat="1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 wrapText="1"/>
    </xf>
    <xf numFmtId="1" fontId="6" fillId="2" borderId="9" xfId="49" applyNumberFormat="1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1" fontId="6" fillId="2" borderId="27" xfId="49" applyNumberFormat="1" applyFont="1" applyFill="1" applyBorder="1" applyAlignment="1">
      <alignment horizontal="center" vertical="center"/>
    </xf>
    <xf numFmtId="0" fontId="5" fillId="18" borderId="19" xfId="0" applyFont="1" applyFill="1" applyBorder="1" applyAlignment="1">
      <alignment horizontal="center" vertical="center" wrapText="1"/>
    </xf>
    <xf numFmtId="1" fontId="6" fillId="0" borderId="20" xfId="49" applyNumberFormat="1" applyFont="1" applyBorder="1" applyAlignment="1">
      <alignment horizontal="center" vertical="center"/>
    </xf>
    <xf numFmtId="0" fontId="5" fillId="18" borderId="8" xfId="0" applyFont="1" applyFill="1" applyBorder="1" applyAlignment="1">
      <alignment horizontal="center" vertical="center" wrapText="1"/>
    </xf>
    <xf numFmtId="1" fontId="6" fillId="0" borderId="9" xfId="49" applyNumberFormat="1" applyFont="1" applyBorder="1" applyAlignment="1">
      <alignment horizontal="center" vertical="center"/>
    </xf>
    <xf numFmtId="0" fontId="5" fillId="18" borderId="33" xfId="0" applyFont="1" applyFill="1" applyBorder="1" applyAlignment="1">
      <alignment horizontal="center" vertical="center" wrapText="1"/>
    </xf>
    <xf numFmtId="1" fontId="6" fillId="0" borderId="41" xfId="49" applyNumberFormat="1" applyFont="1" applyBorder="1" applyAlignment="1">
      <alignment horizontal="center" vertical="center"/>
    </xf>
    <xf numFmtId="0" fontId="7" fillId="6" borderId="26" xfId="0" applyFont="1" applyFill="1" applyBorder="1" applyAlignment="1">
      <alignment horizontal="center" vertical="center"/>
    </xf>
    <xf numFmtId="1" fontId="6" fillId="0" borderId="27" xfId="49" applyNumberFormat="1" applyFont="1" applyBorder="1" applyAlignment="1">
      <alignment horizontal="center" vertical="center"/>
    </xf>
    <xf numFmtId="0" fontId="27" fillId="0" borderId="0" xfId="0" applyFont="1"/>
    <xf numFmtId="0" fontId="28" fillId="4" borderId="9" xfId="0" applyFont="1" applyFill="1" applyBorder="1" applyAlignment="1">
      <alignment horizontal="center" vertical="center" wrapText="1"/>
    </xf>
    <xf numFmtId="0" fontId="14" fillId="12" borderId="10" xfId="0" applyFont="1" applyFill="1" applyBorder="1" applyAlignment="1">
      <alignment horizontal="center" vertical="center"/>
    </xf>
    <xf numFmtId="0" fontId="14" fillId="12" borderId="11" xfId="0" applyFont="1" applyFill="1" applyBorder="1" applyAlignment="1">
      <alignment horizontal="center" vertical="center"/>
    </xf>
    <xf numFmtId="0" fontId="14" fillId="12" borderId="12" xfId="0" applyFont="1" applyFill="1" applyBorder="1" applyAlignment="1">
      <alignment horizontal="center" vertical="center"/>
    </xf>
    <xf numFmtId="0" fontId="5" fillId="18" borderId="2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17" fillId="6" borderId="15" xfId="0" applyFont="1" applyFill="1" applyBorder="1" applyAlignment="1">
      <alignment horizontal="center" vertical="center" wrapText="1"/>
    </xf>
    <xf numFmtId="1" fontId="6" fillId="0" borderId="9" xfId="0" applyNumberFormat="1" applyFont="1" applyBorder="1" applyAlignment="1">
      <alignment horizontal="center" vertical="center"/>
    </xf>
    <xf numFmtId="0" fontId="8" fillId="6" borderId="17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 wrapText="1"/>
    </xf>
    <xf numFmtId="1" fontId="6" fillId="0" borderId="41" xfId="0" applyNumberFormat="1" applyFont="1" applyBorder="1" applyAlignment="1">
      <alignment horizontal="center" vertical="center"/>
    </xf>
    <xf numFmtId="0" fontId="5" fillId="15" borderId="24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left" vertical="center" wrapText="1"/>
    </xf>
    <xf numFmtId="0" fontId="7" fillId="10" borderId="17" xfId="0" applyFont="1" applyFill="1" applyBorder="1" applyAlignment="1">
      <alignment horizontal="left" vertical="center" wrapText="1"/>
    </xf>
    <xf numFmtId="0" fontId="7" fillId="13" borderId="13" xfId="0" applyFont="1" applyFill="1" applyBorder="1" applyAlignment="1">
      <alignment horizontal="center" vertical="center" wrapText="1"/>
    </xf>
    <xf numFmtId="0" fontId="8" fillId="6" borderId="13" xfId="0" applyFont="1" applyFill="1" applyBorder="1" applyAlignment="1">
      <alignment vertical="center"/>
    </xf>
    <xf numFmtId="0" fontId="9" fillId="6" borderId="13" xfId="0" applyFont="1" applyFill="1" applyBorder="1" applyAlignment="1">
      <alignment horizontal="center" vertical="center" wrapText="1"/>
    </xf>
    <xf numFmtId="0" fontId="7" fillId="13" borderId="17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vertical="center"/>
    </xf>
    <xf numFmtId="0" fontId="9" fillId="6" borderId="17" xfId="0" applyFont="1" applyFill="1" applyBorder="1" applyAlignment="1">
      <alignment horizontal="center" vertical="center" wrapText="1"/>
    </xf>
    <xf numFmtId="0" fontId="7" fillId="13" borderId="11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 wrapText="1"/>
    </xf>
    <xf numFmtId="0" fontId="7" fillId="13" borderId="33" xfId="0" applyFont="1" applyFill="1" applyBorder="1" applyAlignment="1">
      <alignment horizontal="center" vertical="center" wrapText="1"/>
    </xf>
    <xf numFmtId="0" fontId="8" fillId="6" borderId="33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 wrapText="1"/>
    </xf>
    <xf numFmtId="1" fontId="6" fillId="2" borderId="41" xfId="0" applyNumberFormat="1" applyFont="1" applyFill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wrapText="1"/>
    </xf>
    <xf numFmtId="0" fontId="17" fillId="6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5" fillId="21" borderId="15" xfId="0" applyFont="1" applyFill="1" applyBorder="1" applyAlignment="1">
      <alignment wrapText="1"/>
    </xf>
    <xf numFmtId="0" fontId="5" fillId="21" borderId="17" xfId="0" applyFont="1" applyFill="1" applyBorder="1" applyAlignment="1">
      <alignment wrapText="1"/>
    </xf>
    <xf numFmtId="0" fontId="1" fillId="6" borderId="17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5" fillId="21" borderId="19" xfId="0" applyFont="1" applyFill="1" applyBorder="1" applyAlignment="1">
      <alignment wrapText="1"/>
    </xf>
    <xf numFmtId="0" fontId="17" fillId="6" borderId="19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23" fillId="6" borderId="15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3" fillId="6" borderId="17" xfId="0" applyFont="1" applyFill="1" applyBorder="1" applyAlignment="1">
      <alignment horizontal="center" vertical="center" wrapText="1"/>
    </xf>
    <xf numFmtId="0" fontId="7" fillId="22" borderId="13" xfId="0" applyFont="1" applyFill="1" applyBorder="1" applyAlignment="1">
      <alignment horizontal="left" vertical="center" wrapText="1"/>
    </xf>
    <xf numFmtId="0" fontId="7" fillId="22" borderId="17" xfId="0" applyFont="1" applyFill="1" applyBorder="1" applyAlignment="1">
      <alignment horizontal="left" vertical="center" wrapText="1"/>
    </xf>
    <xf numFmtId="0" fontId="8" fillId="6" borderId="13" xfId="0" applyFont="1" applyFill="1" applyBorder="1" applyAlignment="1">
      <alignment horizontal="center" vertical="center"/>
    </xf>
    <xf numFmtId="0" fontId="7" fillId="13" borderId="15" xfId="0" applyFont="1" applyFill="1" applyBorder="1" applyAlignment="1">
      <alignment horizontal="center" vertical="center" wrapText="1"/>
    </xf>
    <xf numFmtId="0" fontId="9" fillId="6" borderId="15" xfId="0" applyFont="1" applyFill="1" applyBorder="1" applyAlignment="1">
      <alignment horizontal="center" vertical="center" wrapText="1"/>
    </xf>
    <xf numFmtId="0" fontId="7" fillId="7" borderId="15" xfId="0" applyFont="1" applyFill="1" applyBorder="1" applyAlignment="1">
      <alignment wrapText="1"/>
    </xf>
    <xf numFmtId="0" fontId="23" fillId="6" borderId="15" xfId="0" applyFont="1" applyFill="1" applyBorder="1" applyAlignment="1">
      <alignment horizontal="center" vertical="center"/>
    </xf>
    <xf numFmtId="0" fontId="17" fillId="6" borderId="31" xfId="0" applyFont="1" applyFill="1" applyBorder="1" applyAlignment="1">
      <alignment horizontal="center" vertical="center"/>
    </xf>
    <xf numFmtId="0" fontId="7" fillId="21" borderId="15" xfId="0" applyFont="1" applyFill="1" applyBorder="1" applyAlignment="1">
      <alignment wrapText="1"/>
    </xf>
    <xf numFmtId="0" fontId="17" fillId="6" borderId="8" xfId="0" applyFont="1" applyFill="1" applyBorder="1" applyAlignment="1">
      <alignment horizontal="center" vertical="center"/>
    </xf>
    <xf numFmtId="0" fontId="7" fillId="21" borderId="17" xfId="0" applyFont="1" applyFill="1" applyBorder="1" applyAlignment="1">
      <alignment wrapText="1"/>
    </xf>
    <xf numFmtId="0" fontId="23" fillId="6" borderId="17" xfId="0" applyFont="1" applyFill="1" applyBorder="1" applyAlignment="1">
      <alignment horizontal="center" vertical="center"/>
    </xf>
    <xf numFmtId="0" fontId="17" fillId="6" borderId="33" xfId="0" applyFont="1" applyFill="1" applyBorder="1" applyAlignment="1">
      <alignment horizontal="center" vertical="center"/>
    </xf>
    <xf numFmtId="0" fontId="17" fillId="6" borderId="31" xfId="0" applyFont="1" applyFill="1" applyBorder="1" applyAlignment="1">
      <alignment horizontal="center" vertical="center" wrapText="1"/>
    </xf>
    <xf numFmtId="0" fontId="17" fillId="6" borderId="8" xfId="0" applyFont="1" applyFill="1" applyBorder="1" applyAlignment="1">
      <alignment horizontal="center" vertical="center" wrapText="1"/>
    </xf>
    <xf numFmtId="0" fontId="17" fillId="6" borderId="33" xfId="0" applyFont="1" applyFill="1" applyBorder="1" applyAlignment="1">
      <alignment horizontal="center" vertical="center" wrapText="1"/>
    </xf>
    <xf numFmtId="0" fontId="29" fillId="23" borderId="28" xfId="0" applyFont="1" applyFill="1" applyBorder="1" applyAlignment="1">
      <alignment horizontal="center" vertical="center"/>
    </xf>
    <xf numFmtId="0" fontId="29" fillId="23" borderId="29" xfId="0" applyFont="1" applyFill="1" applyBorder="1" applyAlignment="1">
      <alignment horizontal="center" vertical="center"/>
    </xf>
    <xf numFmtId="0" fontId="29" fillId="23" borderId="30" xfId="0" applyFont="1" applyFill="1" applyBorder="1" applyAlignment="1">
      <alignment horizontal="center" vertical="center"/>
    </xf>
    <xf numFmtId="0" fontId="5" fillId="24" borderId="24" xfId="0" applyFont="1" applyFill="1" applyBorder="1" applyAlignment="1">
      <alignment horizontal="center" vertical="center"/>
    </xf>
    <xf numFmtId="0" fontId="5" fillId="24" borderId="15" xfId="0" applyFont="1" applyFill="1" applyBorder="1" applyAlignment="1">
      <alignment horizontal="center" vertical="center" wrapText="1"/>
    </xf>
    <xf numFmtId="0" fontId="23" fillId="6" borderId="13" xfId="0" applyFont="1" applyFill="1" applyBorder="1" applyAlignment="1">
      <alignment horizontal="center" vertical="center"/>
    </xf>
    <xf numFmtId="1" fontId="19" fillId="0" borderId="13" xfId="0" applyNumberFormat="1" applyFont="1" applyBorder="1" applyAlignment="1">
      <alignment horizontal="center" vertical="center" wrapText="1"/>
    </xf>
    <xf numFmtId="0" fontId="5" fillId="24" borderId="17" xfId="0" applyFont="1" applyFill="1" applyBorder="1" applyAlignment="1">
      <alignment horizontal="center" vertical="center" wrapText="1"/>
    </xf>
    <xf numFmtId="1" fontId="19" fillId="0" borderId="15" xfId="0" applyNumberFormat="1" applyFont="1" applyBorder="1" applyAlignment="1">
      <alignment horizontal="center" vertical="center" wrapText="1"/>
    </xf>
    <xf numFmtId="1" fontId="19" fillId="0" borderId="17" xfId="0" applyNumberFormat="1" applyFont="1" applyBorder="1" applyAlignment="1">
      <alignment horizontal="center" vertical="center" wrapText="1"/>
    </xf>
    <xf numFmtId="0" fontId="5" fillId="25" borderId="24" xfId="0" applyFont="1" applyFill="1" applyBorder="1" applyAlignment="1">
      <alignment horizontal="center" vertical="center"/>
    </xf>
    <xf numFmtId="0" fontId="5" fillId="18" borderId="13" xfId="0" applyFont="1" applyFill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5" fillId="26" borderId="24" xfId="0" applyFont="1" applyFill="1" applyBorder="1" applyAlignment="1">
      <alignment horizontal="center" vertical="center"/>
    </xf>
    <xf numFmtId="0" fontId="30" fillId="6" borderId="17" xfId="0" applyFont="1" applyFill="1" applyBorder="1" applyAlignment="1">
      <alignment horizontal="center" vertical="center"/>
    </xf>
    <xf numFmtId="0" fontId="30" fillId="6" borderId="17" xfId="0" applyFont="1" applyFill="1" applyBorder="1" applyAlignment="1">
      <alignment horizontal="center" wrapText="1"/>
    </xf>
    <xf numFmtId="0" fontId="30" fillId="6" borderId="13" xfId="0" applyFont="1" applyFill="1" applyBorder="1" applyAlignment="1">
      <alignment horizontal="center" vertical="center"/>
    </xf>
    <xf numFmtId="0" fontId="30" fillId="6" borderId="17" xfId="0" applyFont="1" applyFill="1" applyBorder="1" applyAlignment="1">
      <alignment horizontal="center" vertical="center" wrapText="1"/>
    </xf>
    <xf numFmtId="0" fontId="23" fillId="23" borderId="28" xfId="0" applyFont="1" applyFill="1" applyBorder="1" applyAlignment="1">
      <alignment horizontal="center" vertical="center"/>
    </xf>
    <xf numFmtId="0" fontId="23" fillId="23" borderId="29" xfId="0" applyFont="1" applyFill="1" applyBorder="1" applyAlignment="1">
      <alignment horizontal="center" vertical="center"/>
    </xf>
    <xf numFmtId="0" fontId="23" fillId="23" borderId="30" xfId="0" applyFont="1" applyFill="1" applyBorder="1" applyAlignment="1">
      <alignment horizontal="center" vertical="center"/>
    </xf>
    <xf numFmtId="0" fontId="5" fillId="25" borderId="22" xfId="0" applyFont="1" applyFill="1" applyBorder="1" applyAlignment="1">
      <alignment horizontal="center" vertical="center"/>
    </xf>
    <xf numFmtId="0" fontId="20" fillId="20" borderId="13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4" borderId="22" xfId="0" applyFont="1" applyFill="1" applyBorder="1" applyAlignment="1">
      <alignment horizontal="center" vertical="center"/>
    </xf>
    <xf numFmtId="0" fontId="5" fillId="24" borderId="26" xfId="0" applyFont="1" applyFill="1" applyBorder="1" applyAlignment="1">
      <alignment horizontal="center" vertical="center" wrapText="1"/>
    </xf>
    <xf numFmtId="0" fontId="30" fillId="6" borderId="26" xfId="0" applyFont="1" applyFill="1" applyBorder="1" applyAlignment="1">
      <alignment horizontal="center" vertical="center"/>
    </xf>
    <xf numFmtId="1" fontId="23" fillId="0" borderId="26" xfId="0" applyNumberFormat="1" applyFont="1" applyBorder="1" applyAlignment="1">
      <alignment horizontal="center" vertical="center"/>
    </xf>
    <xf numFmtId="0" fontId="30" fillId="6" borderId="15" xfId="0" applyFont="1" applyFill="1" applyBorder="1" applyAlignment="1">
      <alignment horizontal="center" vertical="center"/>
    </xf>
    <xf numFmtId="1" fontId="23" fillId="0" borderId="15" xfId="0" applyNumberFormat="1" applyFont="1" applyBorder="1" applyAlignment="1">
      <alignment horizontal="center" vertical="center"/>
    </xf>
    <xf numFmtId="0" fontId="17" fillId="18" borderId="15" xfId="0" applyFont="1" applyFill="1" applyBorder="1" applyAlignment="1">
      <alignment horizontal="center" vertical="center" wrapText="1"/>
    </xf>
    <xf numFmtId="1" fontId="17" fillId="0" borderId="15" xfId="0" applyNumberFormat="1" applyFont="1" applyBorder="1" applyAlignment="1">
      <alignment horizontal="center" vertical="center"/>
    </xf>
    <xf numFmtId="0" fontId="5" fillId="26" borderId="22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1" fontId="17" fillId="0" borderId="17" xfId="0" applyNumberFormat="1" applyFont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 wrapText="1"/>
    </xf>
    <xf numFmtId="1" fontId="17" fillId="0" borderId="13" xfId="0" applyNumberFormat="1" applyFont="1" applyBorder="1" applyAlignment="1">
      <alignment horizontal="center" vertical="center" wrapText="1"/>
    </xf>
    <xf numFmtId="0" fontId="7" fillId="5" borderId="15" xfId="0" applyFont="1" applyFill="1" applyBorder="1" applyAlignment="1">
      <alignment horizontal="center" vertical="center" wrapText="1"/>
    </xf>
    <xf numFmtId="1" fontId="17" fillId="0" borderId="15" xfId="0" applyNumberFormat="1" applyFont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1" fontId="17" fillId="0" borderId="17" xfId="0" applyNumberFormat="1" applyFont="1" applyBorder="1" applyAlignment="1">
      <alignment horizontal="center" vertical="center" wrapText="1"/>
    </xf>
    <xf numFmtId="0" fontId="5" fillId="15" borderId="22" xfId="0" applyFont="1" applyFill="1" applyBorder="1" applyAlignment="1">
      <alignment horizontal="center" vertical="center"/>
    </xf>
    <xf numFmtId="0" fontId="7" fillId="27" borderId="13" xfId="0" applyFont="1" applyFill="1" applyBorder="1" applyAlignment="1">
      <alignment horizontal="center" vertical="center" wrapText="1"/>
    </xf>
    <xf numFmtId="0" fontId="7" fillId="27" borderId="17" xfId="0" applyFont="1" applyFill="1" applyBorder="1" applyAlignment="1">
      <alignment horizontal="center" vertical="center" wrapText="1"/>
    </xf>
    <xf numFmtId="0" fontId="7" fillId="27" borderId="11" xfId="0" applyFont="1" applyFill="1" applyBorder="1" applyAlignment="1">
      <alignment horizontal="center" vertical="center" wrapText="1"/>
    </xf>
    <xf numFmtId="1" fontId="19" fillId="0" borderId="11" xfId="0" applyNumberFormat="1" applyFont="1" applyBorder="1" applyAlignment="1">
      <alignment horizontal="center" vertical="center" wrapText="1"/>
    </xf>
    <xf numFmtId="1" fontId="6" fillId="0" borderId="12" xfId="49" applyNumberFormat="1" applyFont="1" applyBorder="1" applyAlignment="1">
      <alignment horizontal="center" vertical="center"/>
    </xf>
    <xf numFmtId="0" fontId="5" fillId="27" borderId="17" xfId="51" applyFont="1" applyFill="1" applyBorder="1" applyAlignment="1">
      <alignment horizontal="center" vertical="center" wrapText="1"/>
    </xf>
    <xf numFmtId="0" fontId="7" fillId="0" borderId="17" xfId="51" applyFont="1" applyBorder="1" applyAlignment="1">
      <alignment horizontal="center" vertical="center"/>
    </xf>
    <xf numFmtId="1" fontId="12" fillId="6" borderId="17" xfId="51" applyNumberFormat="1" applyFont="1" applyFill="1" applyBorder="1" applyAlignment="1">
      <alignment horizontal="center" vertical="center" wrapText="1"/>
    </xf>
    <xf numFmtId="1" fontId="6" fillId="0" borderId="18" xfId="51" applyNumberFormat="1" applyFont="1" applyBorder="1" applyAlignment="1">
      <alignment horizontal="center" vertical="center"/>
    </xf>
    <xf numFmtId="0" fontId="31" fillId="28" borderId="28" xfId="0" applyFont="1" applyFill="1" applyBorder="1" applyAlignment="1">
      <alignment horizontal="center" vertical="center"/>
    </xf>
    <xf numFmtId="0" fontId="31" fillId="28" borderId="29" xfId="0" applyFont="1" applyFill="1" applyBorder="1" applyAlignment="1">
      <alignment horizontal="center" vertical="center"/>
    </xf>
    <xf numFmtId="0" fontId="31" fillId="28" borderId="30" xfId="0" applyFont="1" applyFill="1" applyBorder="1" applyAlignment="1">
      <alignment horizontal="center" vertical="center"/>
    </xf>
    <xf numFmtId="0" fontId="0" fillId="21" borderId="22" xfId="0" applyFill="1" applyBorder="1" applyAlignment="1">
      <alignment horizontal="center" vertical="center"/>
    </xf>
    <xf numFmtId="0" fontId="0" fillId="21" borderId="13" xfId="0" applyFill="1" applyBorder="1" applyAlignment="1">
      <alignment horizontal="center" vertical="center"/>
    </xf>
    <xf numFmtId="0" fontId="30" fillId="21" borderId="13" xfId="0" applyFont="1" applyFill="1" applyBorder="1" applyAlignment="1">
      <alignment horizontal="center" vertical="center"/>
    </xf>
    <xf numFmtId="1" fontId="32" fillId="0" borderId="14" xfId="0" applyNumberFormat="1" applyFont="1" applyBorder="1" applyAlignment="1">
      <alignment horizontal="center" vertical="center"/>
    </xf>
    <xf numFmtId="0" fontId="0" fillId="21" borderId="15" xfId="0" applyFill="1" applyBorder="1" applyAlignment="1">
      <alignment horizontal="center" vertical="center"/>
    </xf>
    <xf numFmtId="0" fontId="30" fillId="21" borderId="15" xfId="0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0" fillId="21" borderId="17" xfId="0" applyFill="1" applyBorder="1" applyAlignment="1">
      <alignment horizontal="center" vertical="center"/>
    </xf>
    <xf numFmtId="0" fontId="30" fillId="21" borderId="17" xfId="0" applyFont="1" applyFill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0" fillId="21" borderId="13" xfId="0" applyFill="1" applyBorder="1" applyAlignment="1">
      <alignment horizontal="center" vertical="center" wrapText="1"/>
    </xf>
    <xf numFmtId="1" fontId="26" fillId="0" borderId="14" xfId="0" applyNumberFormat="1" applyFont="1" applyBorder="1" applyAlignment="1">
      <alignment horizontal="center" vertical="center"/>
    </xf>
    <xf numFmtId="0" fontId="0" fillId="21" borderId="15" xfId="0" applyFill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/>
    </xf>
    <xf numFmtId="0" fontId="0" fillId="21" borderId="17" xfId="0" applyFill="1" applyBorder="1" applyAlignment="1">
      <alignment horizontal="center" vertical="center" wrapText="1"/>
    </xf>
    <xf numFmtId="0" fontId="26" fillId="0" borderId="18" xfId="0" applyFont="1" applyBorder="1" applyAlignment="1">
      <alignment horizontal="center" vertical="center"/>
    </xf>
    <xf numFmtId="0" fontId="33" fillId="29" borderId="28" xfId="51" applyFont="1" applyFill="1" applyBorder="1" applyAlignment="1">
      <alignment horizontal="center" vertical="center"/>
    </xf>
    <xf numFmtId="0" fontId="33" fillId="29" borderId="29" xfId="51" applyFont="1" applyFill="1" applyBorder="1" applyAlignment="1">
      <alignment horizontal="center" vertical="center"/>
    </xf>
    <xf numFmtId="0" fontId="33" fillId="29" borderId="30" xfId="51" applyFont="1" applyFill="1" applyBorder="1" applyAlignment="1">
      <alignment horizontal="center" vertical="center"/>
    </xf>
    <xf numFmtId="0" fontId="0" fillId="24" borderId="22" xfId="0" applyFont="1" applyFill="1" applyBorder="1" applyAlignment="1">
      <alignment horizontal="center" vertical="center"/>
    </xf>
    <xf numFmtId="0" fontId="5" fillId="30" borderId="13" xfId="0" applyFont="1" applyFill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0" fontId="17" fillId="6" borderId="13" xfId="0" applyFont="1" applyFill="1" applyBorder="1" applyAlignment="1">
      <alignment horizontal="center" vertical="center" wrapText="1"/>
    </xf>
    <xf numFmtId="0" fontId="5" fillId="30" borderId="15" xfId="0" applyFont="1" applyFill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/>
    </xf>
    <xf numFmtId="0" fontId="5" fillId="30" borderId="17" xfId="0" applyFont="1" applyFill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/>
    </xf>
    <xf numFmtId="0" fontId="7" fillId="30" borderId="13" xfId="0" applyFont="1" applyFill="1" applyBorder="1" applyAlignment="1">
      <alignment horizontal="center" vertical="center" wrapText="1"/>
    </xf>
    <xf numFmtId="0" fontId="7" fillId="30" borderId="15" xfId="0" applyFont="1" applyFill="1" applyBorder="1" applyAlignment="1">
      <alignment horizontal="center" vertical="center" wrapText="1"/>
    </xf>
    <xf numFmtId="0" fontId="7" fillId="30" borderId="17" xfId="0" applyFont="1" applyFill="1" applyBorder="1" applyAlignment="1">
      <alignment horizontal="center" vertical="center" wrapText="1"/>
    </xf>
    <xf numFmtId="1" fontId="19" fillId="6" borderId="13" xfId="0" applyNumberFormat="1" applyFont="1" applyFill="1" applyBorder="1" applyAlignment="1">
      <alignment horizontal="center" vertical="center" wrapText="1"/>
    </xf>
    <xf numFmtId="1" fontId="19" fillId="6" borderId="15" xfId="0" applyNumberFormat="1" applyFont="1" applyFill="1" applyBorder="1" applyAlignment="1">
      <alignment horizontal="center" vertical="center" wrapText="1"/>
    </xf>
    <xf numFmtId="1" fontId="19" fillId="6" borderId="17" xfId="0" applyNumberFormat="1" applyFont="1" applyFill="1" applyBorder="1" applyAlignment="1">
      <alignment horizontal="center" vertical="center" wrapText="1"/>
    </xf>
    <xf numFmtId="0" fontId="0" fillId="31" borderId="22" xfId="0" applyFont="1" applyFill="1" applyBorder="1" applyAlignment="1">
      <alignment horizontal="center" vertical="center"/>
    </xf>
    <xf numFmtId="0" fontId="0" fillId="32" borderId="13" xfId="0" applyFont="1" applyFill="1" applyBorder="1" applyAlignment="1">
      <alignment horizontal="center" vertical="center" wrapText="1"/>
    </xf>
    <xf numFmtId="0" fontId="0" fillId="32" borderId="17" xfId="0" applyFont="1" applyFill="1" applyBorder="1" applyAlignment="1">
      <alignment horizontal="center" vertical="center" wrapText="1"/>
    </xf>
    <xf numFmtId="0" fontId="0" fillId="26" borderId="22" xfId="0" applyFont="1" applyFill="1" applyBorder="1" applyAlignment="1">
      <alignment horizontal="center" vertical="center"/>
    </xf>
    <xf numFmtId="0" fontId="5" fillId="27" borderId="11" xfId="5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/>
    </xf>
    <xf numFmtId="1" fontId="12" fillId="6" borderId="11" xfId="51" applyNumberFormat="1" applyFont="1" applyFill="1" applyBorder="1" applyAlignment="1">
      <alignment horizontal="center" vertical="center" wrapText="1"/>
    </xf>
    <xf numFmtId="1" fontId="6" fillId="2" borderId="12" xfId="49" applyNumberFormat="1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33" fillId="29" borderId="10" xfId="51" applyFont="1" applyFill="1" applyBorder="1" applyAlignment="1">
      <alignment horizontal="center" vertical="center"/>
    </xf>
    <xf numFmtId="0" fontId="33" fillId="29" borderId="11" xfId="51" applyFont="1" applyFill="1" applyBorder="1" applyAlignment="1">
      <alignment horizontal="center" vertical="center"/>
    </xf>
    <xf numFmtId="0" fontId="33" fillId="29" borderId="12" xfId="51" applyFont="1" applyFill="1" applyBorder="1" applyAlignment="1">
      <alignment horizontal="center" vertical="center"/>
    </xf>
    <xf numFmtId="0" fontId="0" fillId="25" borderId="22" xfId="0" applyFill="1" applyBorder="1" applyAlignment="1">
      <alignment horizontal="center" vertical="center"/>
    </xf>
    <xf numFmtId="0" fontId="7" fillId="33" borderId="13" xfId="0" applyFont="1" applyFill="1" applyBorder="1" applyAlignment="1">
      <alignment horizontal="center" vertical="center" wrapText="1"/>
    </xf>
    <xf numFmtId="0" fontId="7" fillId="33" borderId="17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0" fillId="26" borderId="22" xfId="0" applyFill="1" applyBorder="1" applyAlignment="1">
      <alignment horizontal="center" vertical="center"/>
    </xf>
    <xf numFmtId="0" fontId="7" fillId="34" borderId="13" xfId="0" applyFont="1" applyFill="1" applyBorder="1" applyAlignment="1">
      <alignment horizontal="center" vertical="center" wrapText="1"/>
    </xf>
    <xf numFmtId="0" fontId="7" fillId="34" borderId="15" xfId="0" applyFont="1" applyFill="1" applyBorder="1" applyAlignment="1">
      <alignment horizontal="center" vertical="center" wrapText="1"/>
    </xf>
    <xf numFmtId="0" fontId="7" fillId="34" borderId="17" xfId="0" applyFont="1" applyFill="1" applyBorder="1" applyAlignment="1">
      <alignment horizontal="center" vertical="center" wrapText="1"/>
    </xf>
    <xf numFmtId="0" fontId="7" fillId="27" borderId="15" xfId="0" applyFont="1" applyFill="1" applyBorder="1" applyAlignment="1">
      <alignment horizontal="center" vertical="center" wrapText="1"/>
    </xf>
    <xf numFmtId="0" fontId="0" fillId="24" borderId="22" xfId="0" applyFill="1" applyBorder="1" applyAlignment="1">
      <alignment horizontal="center" vertical="center"/>
    </xf>
    <xf numFmtId="0" fontId="34" fillId="7" borderId="13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4" fillId="24" borderId="15" xfId="0" applyFont="1" applyFill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34" fillId="7" borderId="15" xfId="0" applyFont="1" applyFill="1" applyBorder="1" applyAlignment="1">
      <alignment horizontal="center" vertical="center" wrapText="1"/>
    </xf>
    <xf numFmtId="0" fontId="34" fillId="24" borderId="17" xfId="0" applyFont="1" applyFill="1" applyBorder="1" applyAlignment="1">
      <alignment horizontal="center" vertical="center" wrapText="1"/>
    </xf>
    <xf numFmtId="0" fontId="31" fillId="35" borderId="28" xfId="0" applyFont="1" applyFill="1" applyBorder="1" applyAlignment="1">
      <alignment horizontal="center" vertical="center"/>
    </xf>
    <xf numFmtId="0" fontId="31" fillId="35" borderId="29" xfId="0" applyFont="1" applyFill="1" applyBorder="1" applyAlignment="1">
      <alignment horizontal="center" vertical="center"/>
    </xf>
    <xf numFmtId="0" fontId="31" fillId="35" borderId="30" xfId="0" applyFont="1" applyFill="1" applyBorder="1" applyAlignment="1">
      <alignment horizontal="center" vertical="center"/>
    </xf>
    <xf numFmtId="0" fontId="35" fillId="18" borderId="22" xfId="0" applyFont="1" applyFill="1" applyBorder="1" applyAlignment="1">
      <alignment horizontal="center" vertical="center"/>
    </xf>
    <xf numFmtId="0" fontId="17" fillId="18" borderId="13" xfId="50" applyFont="1" applyFill="1" applyBorder="1" applyAlignment="1">
      <alignment horizontal="center" vertical="center" wrapText="1"/>
    </xf>
    <xf numFmtId="0" fontId="7" fillId="6" borderId="13" xfId="51" applyFont="1" applyFill="1" applyBorder="1" applyAlignment="1">
      <alignment horizontal="center"/>
    </xf>
    <xf numFmtId="1" fontId="6" fillId="0" borderId="14" xfId="50" applyNumberFormat="1" applyFont="1" applyBorder="1" applyAlignment="1">
      <alignment horizontal="center" vertical="center" wrapText="1"/>
    </xf>
    <xf numFmtId="0" fontId="17" fillId="18" borderId="15" xfId="50" applyFont="1" applyFill="1" applyBorder="1" applyAlignment="1">
      <alignment horizontal="center" vertical="center" wrapText="1"/>
    </xf>
    <xf numFmtId="0" fontId="7" fillId="6" borderId="15" xfId="51" applyFont="1" applyFill="1" applyBorder="1" applyAlignment="1">
      <alignment horizontal="center"/>
    </xf>
    <xf numFmtId="1" fontId="6" fillId="0" borderId="16" xfId="50" applyNumberFormat="1" applyFont="1" applyBorder="1" applyAlignment="1">
      <alignment horizontal="center" vertical="center" wrapText="1"/>
    </xf>
    <xf numFmtId="0" fontId="17" fillId="18" borderId="17" xfId="50" applyFont="1" applyFill="1" applyBorder="1" applyAlignment="1">
      <alignment horizontal="center" vertical="center" wrapText="1"/>
    </xf>
    <xf numFmtId="0" fontId="7" fillId="6" borderId="17" xfId="51" applyFont="1" applyFill="1" applyBorder="1" applyAlignment="1">
      <alignment horizontal="center"/>
    </xf>
    <xf numFmtId="1" fontId="6" fillId="0" borderId="18" xfId="50" applyNumberFormat="1" applyFont="1" applyBorder="1" applyAlignment="1">
      <alignment horizontal="center" vertical="center" wrapText="1"/>
    </xf>
    <xf numFmtId="0" fontId="35" fillId="15" borderId="22" xfId="0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9" fillId="13" borderId="17" xfId="0" applyFont="1" applyFill="1" applyBorder="1" applyAlignment="1">
      <alignment horizontal="center" vertical="center" wrapText="1"/>
    </xf>
    <xf numFmtId="0" fontId="36" fillId="24" borderId="10" xfId="0" applyFont="1" applyFill="1" applyBorder="1" applyAlignment="1">
      <alignment horizontal="center" vertical="center"/>
    </xf>
    <xf numFmtId="0" fontId="5" fillId="6" borderId="42" xfId="51" applyFont="1" applyFill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/>
    </xf>
    <xf numFmtId="1" fontId="19" fillId="0" borderId="44" xfId="0" applyNumberFormat="1" applyFont="1" applyBorder="1" applyAlignment="1">
      <alignment horizontal="center" vertical="center" wrapText="1"/>
    </xf>
    <xf numFmtId="0" fontId="8" fillId="6" borderId="43" xfId="0" applyFont="1" applyFill="1" applyBorder="1" applyAlignment="1">
      <alignment horizontal="center" vertical="center"/>
    </xf>
    <xf numFmtId="1" fontId="19" fillId="8" borderId="44" xfId="0" applyNumberFormat="1" applyFont="1" applyFill="1" applyBorder="1" applyAlignment="1">
      <alignment horizontal="center" vertical="center" wrapText="1"/>
    </xf>
    <xf numFmtId="0" fontId="36" fillId="25" borderId="10" xfId="0" applyFont="1" applyFill="1" applyBorder="1" applyAlignment="1">
      <alignment horizontal="center" vertical="center"/>
    </xf>
    <xf numFmtId="1" fontId="19" fillId="36" borderId="13" xfId="0" applyNumberFormat="1" applyFont="1" applyFill="1" applyBorder="1" applyAlignment="1">
      <alignment horizontal="center" vertical="center" wrapText="1"/>
    </xf>
    <xf numFmtId="0" fontId="17" fillId="18" borderId="19" xfId="5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/>
    </xf>
    <xf numFmtId="1" fontId="19" fillId="36" borderId="19" xfId="0" applyNumberFormat="1" applyFont="1" applyFill="1" applyBorder="1" applyAlignment="1">
      <alignment horizontal="center" vertical="center" wrapText="1"/>
    </xf>
    <xf numFmtId="0" fontId="36" fillId="26" borderId="10" xfId="0" applyFont="1" applyFill="1" applyBorder="1" applyAlignment="1">
      <alignment horizontal="center" vertical="center"/>
    </xf>
    <xf numFmtId="0" fontId="9" fillId="37" borderId="13" xfId="50" applyFont="1" applyFill="1" applyBorder="1" applyAlignment="1">
      <alignment horizontal="center" vertical="center" wrapText="1"/>
    </xf>
    <xf numFmtId="0" fontId="9" fillId="37" borderId="15" xfId="50" applyFont="1" applyFill="1" applyBorder="1" applyAlignment="1">
      <alignment horizontal="center" vertical="center" wrapText="1"/>
    </xf>
    <xf numFmtId="0" fontId="9" fillId="37" borderId="17" xfId="50" applyFont="1" applyFill="1" applyBorder="1" applyAlignment="1">
      <alignment horizontal="center" vertical="center" wrapText="1"/>
    </xf>
    <xf numFmtId="0" fontId="37" fillId="2" borderId="0" xfId="50" applyFont="1" applyFill="1" applyBorder="1" applyAlignment="1">
      <alignment horizontal="center" vertical="center"/>
    </xf>
    <xf numFmtId="0" fontId="38" fillId="2" borderId="0" xfId="50" applyFont="1" applyFill="1" applyBorder="1" applyAlignment="1">
      <alignment horizontal="center" vertical="center"/>
    </xf>
    <xf numFmtId="0" fontId="39" fillId="2" borderId="0" xfId="50" applyFont="1" applyFill="1" applyBorder="1" applyAlignment="1">
      <alignment horizontal="center" vertical="center"/>
    </xf>
    <xf numFmtId="0" fontId="39" fillId="2" borderId="0" xfId="0" applyFont="1" applyFill="1"/>
    <xf numFmtId="0" fontId="37" fillId="2" borderId="1" xfId="50" applyFont="1" applyFill="1" applyBorder="1" applyAlignment="1">
      <alignment horizontal="center" vertical="center"/>
    </xf>
    <xf numFmtId="0" fontId="1" fillId="2" borderId="2" xfId="50" applyFont="1" applyFill="1" applyBorder="1" applyAlignment="1">
      <alignment vertical="center" wrapText="1"/>
    </xf>
    <xf numFmtId="0" fontId="40" fillId="38" borderId="43" xfId="55" applyFont="1" applyFill="1" applyBorder="1" applyAlignment="1">
      <alignment horizontal="center" vertical="center"/>
    </xf>
    <xf numFmtId="0" fontId="40" fillId="38" borderId="43" xfId="55" applyFont="1" applyFill="1" applyBorder="1" applyAlignment="1">
      <alignment horizontal="center" vertical="center" wrapText="1"/>
    </xf>
    <xf numFmtId="0" fontId="40" fillId="38" borderId="28" xfId="0" applyFont="1" applyFill="1" applyBorder="1" applyAlignment="1">
      <alignment horizontal="center" vertical="center" wrapText="1"/>
    </xf>
    <xf numFmtId="0" fontId="40" fillId="38" borderId="43" xfId="0" applyFont="1" applyFill="1" applyBorder="1" applyAlignment="1">
      <alignment horizontal="center" vertical="center" wrapText="1"/>
    </xf>
    <xf numFmtId="0" fontId="41" fillId="38" borderId="1" xfId="50" applyFont="1" applyFill="1" applyBorder="1" applyAlignment="1">
      <alignment horizontal="center" vertical="center" wrapText="1"/>
    </xf>
    <xf numFmtId="0" fontId="41" fillId="38" borderId="2" xfId="50" applyFont="1" applyFill="1" applyBorder="1" applyAlignment="1">
      <alignment horizontal="center" vertical="center" wrapText="1"/>
    </xf>
    <xf numFmtId="0" fontId="41" fillId="38" borderId="3" xfId="50" applyFont="1" applyFill="1" applyBorder="1" applyAlignment="1">
      <alignment horizontal="center" vertical="center" wrapText="1"/>
    </xf>
    <xf numFmtId="0" fontId="41" fillId="2" borderId="0" xfId="50" applyFont="1" applyFill="1" applyBorder="1" applyAlignment="1">
      <alignment horizontal="center" vertical="center"/>
    </xf>
    <xf numFmtId="0" fontId="41" fillId="38" borderId="1" xfId="50" applyFont="1" applyFill="1" applyBorder="1" applyAlignment="1">
      <alignment horizontal="center" vertical="center"/>
    </xf>
    <xf numFmtId="0" fontId="42" fillId="2" borderId="22" xfId="50" applyFont="1" applyFill="1" applyBorder="1" applyAlignment="1">
      <alignment horizontal="center" vertical="center" wrapText="1"/>
    </xf>
    <xf numFmtId="0" fontId="42" fillId="2" borderId="13" xfId="50" applyFont="1" applyFill="1" applyBorder="1" applyAlignment="1">
      <alignment horizontal="center" vertical="center" wrapText="1"/>
    </xf>
    <xf numFmtId="1" fontId="42" fillId="2" borderId="13" xfId="50" applyNumberFormat="1" applyFont="1" applyFill="1" applyBorder="1" applyAlignment="1">
      <alignment horizontal="center" vertical="center" wrapText="1"/>
    </xf>
    <xf numFmtId="1" fontId="43" fillId="2" borderId="13" xfId="0" applyNumberFormat="1" applyFont="1" applyFill="1" applyBorder="1" applyAlignment="1">
      <alignment horizontal="center" vertical="center"/>
    </xf>
    <xf numFmtId="1" fontId="43" fillId="2" borderId="14" xfId="0" applyNumberFormat="1" applyFont="1" applyFill="1" applyBorder="1" applyAlignment="1">
      <alignment horizontal="center" vertical="center"/>
    </xf>
    <xf numFmtId="1" fontId="41" fillId="2" borderId="0" xfId="50" applyNumberFormat="1" applyFont="1" applyFill="1" applyBorder="1" applyAlignment="1">
      <alignment horizontal="center" vertical="center"/>
    </xf>
    <xf numFmtId="0" fontId="42" fillId="2" borderId="22" xfId="50" applyFont="1" applyFill="1" applyBorder="1" applyAlignment="1">
      <alignment horizontal="center" vertical="center"/>
    </xf>
    <xf numFmtId="0" fontId="42" fillId="2" borderId="24" xfId="50" applyFont="1" applyFill="1" applyBorder="1" applyAlignment="1">
      <alignment horizontal="center" vertical="center" wrapText="1"/>
    </xf>
    <xf numFmtId="0" fontId="44" fillId="2" borderId="15" xfId="50" applyFont="1" applyFill="1" applyBorder="1" applyAlignment="1">
      <alignment horizontal="center" vertical="center" wrapText="1"/>
    </xf>
    <xf numFmtId="0" fontId="42" fillId="2" borderId="15" xfId="50" applyFont="1" applyFill="1" applyBorder="1" applyAlignment="1">
      <alignment horizontal="center" vertical="center" wrapText="1"/>
    </xf>
    <xf numFmtId="1" fontId="45" fillId="2" borderId="45" xfId="50" applyNumberFormat="1" applyFont="1" applyFill="1" applyBorder="1" applyAlignment="1">
      <alignment horizontal="center" vertical="center" wrapText="1"/>
    </xf>
    <xf numFmtId="1" fontId="45" fillId="2" borderId="15" xfId="50" applyNumberFormat="1" applyFont="1" applyFill="1" applyBorder="1" applyAlignment="1">
      <alignment horizontal="center" vertical="center" wrapText="1"/>
    </xf>
    <xf numFmtId="1" fontId="45" fillId="2" borderId="46" xfId="50" applyNumberFormat="1" applyFont="1" applyFill="1" applyBorder="1" applyAlignment="1">
      <alignment horizontal="center" vertical="center" wrapText="1"/>
    </xf>
    <xf numFmtId="0" fontId="42" fillId="2" borderId="24" xfId="50" applyFont="1" applyFill="1" applyBorder="1" applyAlignment="1">
      <alignment horizontal="center" vertical="center"/>
    </xf>
    <xf numFmtId="1" fontId="42" fillId="2" borderId="15" xfId="50" applyNumberFormat="1" applyFont="1" applyFill="1" applyBorder="1" applyAlignment="1">
      <alignment horizontal="center" vertical="center" wrapText="1"/>
    </xf>
    <xf numFmtId="1" fontId="43" fillId="2" borderId="15" xfId="0" applyNumberFormat="1" applyFont="1" applyFill="1" applyBorder="1" applyAlignment="1">
      <alignment horizontal="center" vertical="center"/>
    </xf>
    <xf numFmtId="1" fontId="43" fillId="2" borderId="16" xfId="0" applyNumberFormat="1" applyFont="1" applyFill="1" applyBorder="1" applyAlignment="1">
      <alignment horizontal="center" vertical="center"/>
    </xf>
    <xf numFmtId="0" fontId="42" fillId="2" borderId="25" xfId="50" applyFont="1" applyFill="1" applyBorder="1" applyAlignment="1">
      <alignment horizontal="center" vertical="center" wrapText="1"/>
    </xf>
    <xf numFmtId="0" fontId="44" fillId="2" borderId="17" xfId="50" applyFont="1" applyFill="1" applyBorder="1" applyAlignment="1">
      <alignment horizontal="center" vertical="center" wrapText="1"/>
    </xf>
    <xf numFmtId="0" fontId="42" fillId="2" borderId="17" xfId="50" applyFont="1" applyFill="1" applyBorder="1" applyAlignment="1">
      <alignment horizontal="center" vertical="center" wrapText="1"/>
    </xf>
    <xf numFmtId="1" fontId="45" fillId="2" borderId="37" xfId="50" applyNumberFormat="1" applyFont="1" applyFill="1" applyBorder="1" applyAlignment="1">
      <alignment horizontal="center" vertical="center" wrapText="1"/>
    </xf>
    <xf numFmtId="1" fontId="45" fillId="2" borderId="17" xfId="50" applyNumberFormat="1" applyFont="1" applyFill="1" applyBorder="1" applyAlignment="1">
      <alignment horizontal="center" vertical="center" wrapText="1"/>
    </xf>
    <xf numFmtId="1" fontId="45" fillId="2" borderId="47" xfId="50" applyNumberFormat="1" applyFont="1" applyFill="1" applyBorder="1" applyAlignment="1">
      <alignment horizontal="center" vertical="center" wrapText="1"/>
    </xf>
    <xf numFmtId="0" fontId="42" fillId="2" borderId="25" xfId="50" applyFont="1" applyFill="1" applyBorder="1" applyAlignment="1">
      <alignment horizontal="center" vertical="center"/>
    </xf>
    <xf numFmtId="0" fontId="42" fillId="39" borderId="40" xfId="52" applyFont="1" applyFill="1" applyBorder="1" applyAlignment="1">
      <alignment horizontal="center" vertical="center" wrapText="1"/>
    </xf>
    <xf numFmtId="0" fontId="42" fillId="2" borderId="33" xfId="52" applyFont="1" applyFill="1" applyBorder="1" applyAlignment="1">
      <alignment horizontal="center" vertical="center"/>
    </xf>
    <xf numFmtId="0" fontId="42" fillId="2" borderId="41" xfId="52" applyFont="1" applyFill="1" applyBorder="1" applyAlignment="1">
      <alignment horizontal="center" vertical="center"/>
    </xf>
    <xf numFmtId="0" fontId="42" fillId="2" borderId="0" xfId="52" applyFont="1" applyFill="1" applyBorder="1" applyAlignment="1">
      <alignment horizontal="center" vertical="center"/>
    </xf>
    <xf numFmtId="0" fontId="42" fillId="39" borderId="1" xfId="52" applyFont="1" applyFill="1" applyBorder="1" applyAlignment="1">
      <alignment horizontal="center" vertical="center" wrapText="1"/>
    </xf>
    <xf numFmtId="0" fontId="42" fillId="39" borderId="2" xfId="52" applyFont="1" applyFill="1" applyBorder="1" applyAlignment="1">
      <alignment horizontal="center" vertical="center" wrapText="1"/>
    </xf>
    <xf numFmtId="0" fontId="42" fillId="39" borderId="3" xfId="52" applyFont="1" applyFill="1" applyBorder="1" applyAlignment="1">
      <alignment horizontal="center" vertical="center" wrapText="1"/>
    </xf>
    <xf numFmtId="0" fontId="42" fillId="2" borderId="0" xfId="52" applyFont="1" applyFill="1" applyBorder="1" applyAlignment="1">
      <alignment horizontal="center" vertical="center" wrapText="1"/>
    </xf>
    <xf numFmtId="0" fontId="42" fillId="39" borderId="48" xfId="52" applyFont="1" applyFill="1" applyBorder="1" applyAlignment="1">
      <alignment horizontal="center" vertical="center" wrapText="1"/>
    </xf>
    <xf numFmtId="0" fontId="42" fillId="2" borderId="22" xfId="55" applyFont="1" applyFill="1" applyBorder="1" applyAlignment="1">
      <alignment horizontal="center" vertical="center" wrapText="1"/>
    </xf>
    <xf numFmtId="0" fontId="42" fillId="40" borderId="13" xfId="57" applyFont="1" applyFill="1" applyBorder="1" applyAlignment="1" applyProtection="1">
      <alignment horizontal="center" vertical="center"/>
      <protection locked="0"/>
    </xf>
    <xf numFmtId="0" fontId="39" fillId="2" borderId="13" xfId="50" applyFont="1" applyFill="1" applyBorder="1" applyAlignment="1">
      <alignment horizontal="center" vertical="center" wrapText="1"/>
    </xf>
    <xf numFmtId="1" fontId="42" fillId="41" borderId="31" xfId="57" applyNumberFormat="1" applyFont="1" applyFill="1" applyBorder="1" applyAlignment="1">
      <alignment horizontal="center" vertical="center"/>
    </xf>
    <xf numFmtId="1" fontId="43" fillId="2" borderId="31" xfId="0" applyNumberFormat="1" applyFont="1" applyFill="1" applyBorder="1" applyAlignment="1">
      <alignment horizontal="center" vertical="center"/>
    </xf>
    <xf numFmtId="1" fontId="43" fillId="2" borderId="32" xfId="0" applyNumberFormat="1" applyFont="1" applyFill="1" applyBorder="1" applyAlignment="1">
      <alignment horizontal="center" vertical="center"/>
    </xf>
    <xf numFmtId="0" fontId="42" fillId="2" borderId="22" xfId="55" applyFont="1" applyFill="1" applyBorder="1" applyAlignment="1">
      <alignment horizontal="center" vertical="center"/>
    </xf>
    <xf numFmtId="0" fontId="42" fillId="2" borderId="24" xfId="55" applyFont="1" applyFill="1" applyBorder="1" applyAlignment="1">
      <alignment horizontal="center" vertical="center" wrapText="1"/>
    </xf>
    <xf numFmtId="0" fontId="42" fillId="40" borderId="15" xfId="57" applyFont="1" applyFill="1" applyBorder="1" applyAlignment="1" applyProtection="1">
      <alignment horizontal="center" vertical="center"/>
      <protection locked="0"/>
    </xf>
    <xf numFmtId="0" fontId="39" fillId="2" borderId="15" xfId="50" applyFont="1" applyFill="1" applyBorder="1" applyAlignment="1">
      <alignment horizontal="center" vertical="center" wrapText="1"/>
    </xf>
    <xf numFmtId="1" fontId="42" fillId="41" borderId="8" xfId="57" applyNumberFormat="1" applyFont="1" applyFill="1" applyBorder="1" applyAlignment="1">
      <alignment horizontal="center" vertical="center"/>
    </xf>
    <xf numFmtId="1" fontId="43" fillId="2" borderId="8" xfId="0" applyNumberFormat="1" applyFont="1" applyFill="1" applyBorder="1" applyAlignment="1">
      <alignment horizontal="center" vertical="center"/>
    </xf>
    <xf numFmtId="1" fontId="43" fillId="2" borderId="9" xfId="0" applyNumberFormat="1" applyFont="1" applyFill="1" applyBorder="1" applyAlignment="1">
      <alignment horizontal="center" vertical="center"/>
    </xf>
    <xf numFmtId="0" fontId="42" fillId="2" borderId="24" xfId="55" applyFont="1" applyFill="1" applyBorder="1" applyAlignment="1">
      <alignment horizontal="center" vertical="center"/>
    </xf>
    <xf numFmtId="0" fontId="42" fillId="2" borderId="25" xfId="55" applyFont="1" applyFill="1" applyBorder="1" applyAlignment="1">
      <alignment horizontal="center" vertical="center" wrapText="1"/>
    </xf>
    <xf numFmtId="0" fontId="42" fillId="40" borderId="17" xfId="57" applyFont="1" applyFill="1" applyBorder="1" applyAlignment="1" applyProtection="1">
      <alignment horizontal="center" vertical="center"/>
      <protection locked="0"/>
    </xf>
    <xf numFmtId="0" fontId="39" fillId="2" borderId="17" xfId="50" applyFont="1" applyFill="1" applyBorder="1" applyAlignment="1">
      <alignment horizontal="center" vertical="center" wrapText="1"/>
    </xf>
    <xf numFmtId="1" fontId="42" fillId="41" borderId="33" xfId="57" applyNumberFormat="1" applyFont="1" applyFill="1" applyBorder="1" applyAlignment="1">
      <alignment horizontal="center" vertical="center"/>
    </xf>
    <xf numFmtId="1" fontId="43" fillId="2" borderId="33" xfId="0" applyNumberFormat="1" applyFont="1" applyFill="1" applyBorder="1" applyAlignment="1">
      <alignment horizontal="center" vertical="center"/>
    </xf>
    <xf numFmtId="1" fontId="43" fillId="2" borderId="41" xfId="0" applyNumberFormat="1" applyFont="1" applyFill="1" applyBorder="1" applyAlignment="1">
      <alignment horizontal="center" vertical="center"/>
    </xf>
    <xf numFmtId="0" fontId="41" fillId="38" borderId="49" xfId="50" applyFont="1" applyFill="1" applyBorder="1" applyAlignment="1">
      <alignment horizontal="center" vertical="center"/>
    </xf>
    <xf numFmtId="0" fontId="41" fillId="38" borderId="0" xfId="50" applyFont="1" applyFill="1" applyBorder="1" applyAlignment="1">
      <alignment horizontal="center" vertical="center"/>
    </xf>
    <xf numFmtId="0" fontId="41" fillId="38" borderId="50" xfId="50" applyFont="1" applyFill="1" applyBorder="1" applyAlignment="1">
      <alignment horizontal="center" vertical="center"/>
    </xf>
    <xf numFmtId="0" fontId="42" fillId="2" borderId="13" xfId="50" applyFont="1" applyFill="1" applyBorder="1" applyAlignment="1">
      <alignment horizontal="center" vertical="center"/>
    </xf>
    <xf numFmtId="0" fontId="42" fillId="2" borderId="15" xfId="50" applyFont="1" applyFill="1" applyBorder="1" applyAlignment="1">
      <alignment horizontal="center" vertical="center"/>
    </xf>
    <xf numFmtId="0" fontId="42" fillId="2" borderId="17" xfId="50" applyFont="1" applyFill="1" applyBorder="1" applyAlignment="1">
      <alignment horizontal="center" vertical="center"/>
    </xf>
    <xf numFmtId="0" fontId="42" fillId="39" borderId="31" xfId="52" applyFont="1" applyFill="1" applyBorder="1" applyAlignment="1">
      <alignment horizontal="center" vertical="center" wrapText="1"/>
    </xf>
    <xf numFmtId="0" fontId="42" fillId="39" borderId="32" xfId="52" applyFont="1" applyFill="1" applyBorder="1" applyAlignment="1">
      <alignment horizontal="center" vertical="center" wrapText="1"/>
    </xf>
    <xf numFmtId="0" fontId="39" fillId="2" borderId="31" xfId="50" applyFont="1" applyFill="1" applyBorder="1" applyAlignment="1">
      <alignment horizontal="center" vertical="center"/>
    </xf>
    <xf numFmtId="0" fontId="39" fillId="2" borderId="8" xfId="50" applyFont="1" applyFill="1" applyBorder="1" applyAlignment="1">
      <alignment horizontal="center" vertical="center"/>
    </xf>
    <xf numFmtId="0" fontId="39" fillId="2" borderId="33" xfId="50" applyFont="1" applyFill="1" applyBorder="1" applyAlignment="1">
      <alignment horizontal="center" vertical="center"/>
    </xf>
    <xf numFmtId="0" fontId="42" fillId="39" borderId="10" xfId="52" applyFont="1" applyFill="1" applyBorder="1" applyAlignment="1">
      <alignment horizontal="center" vertical="center" wrapText="1"/>
    </xf>
    <xf numFmtId="0" fontId="42" fillId="2" borderId="11" xfId="52" applyFont="1" applyFill="1" applyBorder="1" applyAlignment="1">
      <alignment horizontal="center" vertical="center"/>
    </xf>
    <xf numFmtId="0" fontId="42" fillId="2" borderId="12" xfId="52" applyFont="1" applyFill="1" applyBorder="1" applyAlignment="1">
      <alignment horizontal="center" vertical="center"/>
    </xf>
    <xf numFmtId="0" fontId="46" fillId="2" borderId="2" xfId="50" applyFont="1" applyFill="1" applyBorder="1" applyAlignment="1">
      <alignment horizontal="center" vertical="center" wrapText="1"/>
    </xf>
    <xf numFmtId="0" fontId="46" fillId="2" borderId="3" xfId="50" applyFont="1" applyFill="1" applyBorder="1" applyAlignment="1">
      <alignment horizontal="center" vertical="center" wrapText="1"/>
    </xf>
    <xf numFmtId="0" fontId="47" fillId="2" borderId="0" xfId="50" applyFont="1" applyFill="1" applyBorder="1" applyAlignment="1">
      <alignment horizontal="center" vertical="center"/>
    </xf>
    <xf numFmtId="0" fontId="41" fillId="38" borderId="2" xfId="50" applyFont="1" applyFill="1" applyBorder="1" applyAlignment="1">
      <alignment horizontal="center" vertical="center"/>
    </xf>
    <xf numFmtId="0" fontId="41" fillId="38" borderId="3" xfId="50" applyFont="1" applyFill="1" applyBorder="1" applyAlignment="1">
      <alignment horizontal="center" vertical="center"/>
    </xf>
    <xf numFmtId="0" fontId="48" fillId="2" borderId="0" xfId="50" applyFont="1" applyFill="1" applyBorder="1" applyAlignment="1">
      <alignment horizontal="center" vertical="center"/>
    </xf>
    <xf numFmtId="0" fontId="49" fillId="42" borderId="0" xfId="55" applyFont="1" applyFill="1" applyBorder="1" applyAlignment="1"/>
    <xf numFmtId="0" fontId="49" fillId="2" borderId="0" xfId="50" applyFont="1" applyFill="1" applyBorder="1" applyAlignment="1">
      <alignment horizontal="center" vertical="center"/>
    </xf>
    <xf numFmtId="1" fontId="45" fillId="2" borderId="16" xfId="50" applyNumberFormat="1" applyFont="1" applyFill="1" applyBorder="1" applyAlignment="1">
      <alignment horizontal="center" vertical="center" wrapText="1"/>
    </xf>
    <xf numFmtId="0" fontId="42" fillId="2" borderId="0" xfId="50" applyFont="1" applyFill="1" applyBorder="1" applyAlignment="1">
      <alignment horizontal="center" vertical="center"/>
    </xf>
    <xf numFmtId="1" fontId="45" fillId="2" borderId="18" xfId="50" applyNumberFormat="1" applyFont="1" applyFill="1" applyBorder="1" applyAlignment="1">
      <alignment horizontal="center" vertical="center" wrapText="1"/>
    </xf>
    <xf numFmtId="0" fontId="42" fillId="2" borderId="31" xfId="50" applyFont="1" applyFill="1" applyBorder="1" applyAlignment="1">
      <alignment horizontal="center" vertical="center"/>
    </xf>
    <xf numFmtId="1" fontId="49" fillId="43" borderId="0" xfId="57" applyNumberFormat="1" applyFont="1" applyFill="1" applyBorder="1" applyAlignment="1">
      <alignment horizontal="center" vertical="center"/>
    </xf>
    <xf numFmtId="0" fontId="42" fillId="2" borderId="8" xfId="50" applyFont="1" applyFill="1" applyBorder="1" applyAlignment="1">
      <alignment horizontal="center" vertical="center"/>
    </xf>
    <xf numFmtId="0" fontId="42" fillId="2" borderId="33" xfId="50" applyFont="1" applyFill="1" applyBorder="1" applyAlignment="1">
      <alignment horizontal="center" vertical="center"/>
    </xf>
    <xf numFmtId="1" fontId="49" fillId="2" borderId="0" xfId="55" applyNumberFormat="1" applyFont="1" applyFill="1" applyBorder="1" applyAlignment="1">
      <alignment horizontal="center"/>
    </xf>
    <xf numFmtId="0" fontId="42" fillId="2" borderId="0" xfId="55" applyFont="1" applyFill="1" applyBorder="1" applyAlignment="1">
      <alignment vertical="center"/>
    </xf>
    <xf numFmtId="1" fontId="42" fillId="2" borderId="0" xfId="55" applyNumberFormat="1" applyFont="1" applyFill="1" applyBorder="1" applyAlignment="1">
      <alignment horizontal="center"/>
    </xf>
    <xf numFmtId="4" fontId="49" fillId="43" borderId="0" xfId="57" applyNumberFormat="1" applyFont="1" applyFill="1" applyBorder="1" applyAlignment="1">
      <alignment horizontal="center" vertical="center"/>
    </xf>
    <xf numFmtId="0" fontId="42" fillId="2" borderId="0" xfId="57" applyFont="1" applyFill="1" applyBorder="1" applyAlignment="1">
      <alignment horizontal="center" vertical="center"/>
    </xf>
    <xf numFmtId="0" fontId="49" fillId="2" borderId="0" xfId="55" applyFont="1" applyFill="1" applyBorder="1" applyAlignment="1">
      <alignment horizontal="center"/>
    </xf>
    <xf numFmtId="0" fontId="49" fillId="2" borderId="0" xfId="55" applyFont="1" applyFill="1" applyBorder="1" applyAlignment="1"/>
    <xf numFmtId="1" fontId="42" fillId="43" borderId="0" xfId="57" applyNumberFormat="1" applyFont="1" applyFill="1" applyBorder="1" applyAlignment="1">
      <alignment horizontal="center" vertical="center"/>
    </xf>
    <xf numFmtId="0" fontId="42" fillId="2" borderId="0" xfId="55" applyFont="1" applyFill="1" applyBorder="1" applyAlignment="1"/>
    <xf numFmtId="0" fontId="42" fillId="2" borderId="0" xfId="55" applyFont="1" applyFill="1" applyBorder="1" applyAlignment="1">
      <alignment horizontal="center"/>
    </xf>
    <xf numFmtId="0" fontId="50" fillId="2" borderId="0" xfId="50" applyFont="1" applyFill="1" applyBorder="1" applyAlignment="1">
      <alignment horizontal="center" vertical="center"/>
    </xf>
    <xf numFmtId="0" fontId="51" fillId="2" borderId="0" xfId="55" applyFont="1" applyFill="1" applyBorder="1" applyAlignment="1">
      <alignment horizontal="center" vertical="center"/>
    </xf>
    <xf numFmtId="0" fontId="42" fillId="39" borderId="7" xfId="52" applyFont="1" applyFill="1" applyBorder="1" applyAlignment="1">
      <alignment horizontal="center" vertical="center" wrapText="1"/>
    </xf>
    <xf numFmtId="0" fontId="42" fillId="39" borderId="8" xfId="52" applyFont="1" applyFill="1" applyBorder="1" applyAlignment="1">
      <alignment horizontal="center" vertical="center" wrapText="1"/>
    </xf>
    <xf numFmtId="0" fontId="42" fillId="39" borderId="9" xfId="52" applyFont="1" applyFill="1" applyBorder="1" applyAlignment="1">
      <alignment horizontal="center" vertical="center" wrapText="1"/>
    </xf>
    <xf numFmtId="0" fontId="37" fillId="6" borderId="0" xfId="50" applyFont="1" applyFill="1" applyAlignment="1">
      <alignment horizontal="center" vertical="center"/>
    </xf>
    <xf numFmtId="0" fontId="52" fillId="6" borderId="1" xfId="50" applyFont="1" applyFill="1" applyBorder="1" applyAlignment="1">
      <alignment horizontal="right" vertical="center" wrapText="1"/>
    </xf>
    <xf numFmtId="0" fontId="52" fillId="6" borderId="2" xfId="50" applyFont="1" applyFill="1" applyBorder="1" applyAlignment="1">
      <alignment horizontal="right" vertical="center" wrapText="1"/>
    </xf>
    <xf numFmtId="0" fontId="53" fillId="6" borderId="4" xfId="6" applyFont="1" applyFill="1" applyBorder="1" applyAlignment="1">
      <alignment vertical="center" wrapText="1"/>
    </xf>
    <xf numFmtId="0" fontId="53" fillId="6" borderId="5" xfId="6" applyFont="1" applyFill="1" applyBorder="1" applyAlignment="1">
      <alignment vertical="center" wrapText="1"/>
    </xf>
    <xf numFmtId="0" fontId="54" fillId="6" borderId="5" xfId="50" applyFont="1" applyFill="1" applyBorder="1" applyAlignment="1">
      <alignment vertical="center" wrapText="1"/>
    </xf>
    <xf numFmtId="0" fontId="33" fillId="44" borderId="38" xfId="54" applyFont="1" applyFill="1" applyBorder="1" applyAlignment="1">
      <alignment horizontal="center" vertical="center"/>
    </xf>
    <xf numFmtId="0" fontId="33" fillId="44" borderId="38" xfId="54" applyFont="1" applyFill="1" applyBorder="1" applyAlignment="1">
      <alignment horizontal="center" vertical="center" wrapText="1"/>
    </xf>
    <xf numFmtId="0" fontId="55" fillId="4" borderId="9" xfId="50" applyFont="1" applyFill="1" applyBorder="1" applyAlignment="1">
      <alignment horizontal="center" vertical="center" wrapText="1"/>
    </xf>
    <xf numFmtId="0" fontId="33" fillId="6" borderId="5" xfId="50" applyFont="1" applyFill="1" applyBorder="1" applyAlignment="1">
      <alignment horizontal="center" vertical="center"/>
    </xf>
    <xf numFmtId="0" fontId="56" fillId="44" borderId="35" xfId="54" applyFont="1" applyFill="1" applyBorder="1" applyAlignment="1">
      <alignment horizontal="center" vertical="center"/>
    </xf>
    <xf numFmtId="0" fontId="56" fillId="44" borderId="35" xfId="54" applyFont="1" applyFill="1" applyBorder="1" applyAlignment="1">
      <alignment horizontal="center" vertical="center" wrapText="1"/>
    </xf>
    <xf numFmtId="0" fontId="57" fillId="45" borderId="28" xfId="50" applyFont="1" applyFill="1" applyBorder="1" applyAlignment="1">
      <alignment horizontal="center" vertical="center"/>
    </xf>
    <xf numFmtId="0" fontId="57" fillId="45" borderId="29" xfId="50" applyFont="1" applyFill="1" applyBorder="1" applyAlignment="1">
      <alignment horizontal="center" vertical="center"/>
    </xf>
    <xf numFmtId="0" fontId="57" fillId="45" borderId="30" xfId="50" applyFont="1" applyFill="1" applyBorder="1" applyAlignment="1">
      <alignment horizontal="center" vertical="center"/>
    </xf>
    <xf numFmtId="0" fontId="34" fillId="0" borderId="51" xfId="50" applyBorder="1" applyAlignment="1">
      <alignment horizontal="center" vertical="center"/>
    </xf>
    <xf numFmtId="0" fontId="57" fillId="46" borderId="28" xfId="50" applyFont="1" applyFill="1" applyBorder="1" applyAlignment="1">
      <alignment horizontal="center" vertical="center"/>
    </xf>
    <xf numFmtId="0" fontId="57" fillId="46" borderId="29" xfId="50" applyFont="1" applyFill="1" applyBorder="1" applyAlignment="1">
      <alignment horizontal="center" vertical="center"/>
    </xf>
    <xf numFmtId="0" fontId="58" fillId="18" borderId="22" xfId="50" applyFont="1" applyFill="1" applyBorder="1" applyAlignment="1">
      <alignment horizontal="center" vertical="center"/>
    </xf>
    <xf numFmtId="0" fontId="59" fillId="47" borderId="13" xfId="51" applyFont="1" applyFill="1" applyBorder="1" applyAlignment="1">
      <alignment horizontal="center" vertical="center" wrapText="1"/>
    </xf>
    <xf numFmtId="0" fontId="37" fillId="6" borderId="13" xfId="50" applyFont="1" applyFill="1" applyBorder="1" applyAlignment="1">
      <alignment horizontal="center" vertical="center"/>
    </xf>
    <xf numFmtId="1" fontId="59" fillId="6" borderId="14" xfId="50" applyNumberFormat="1" applyFont="1" applyFill="1" applyBorder="1" applyAlignment="1">
      <alignment horizontal="center" vertical="center" wrapText="1"/>
    </xf>
    <xf numFmtId="0" fontId="58" fillId="17" borderId="22" xfId="50" applyFont="1" applyFill="1" applyBorder="1" applyAlignment="1">
      <alignment horizontal="center" vertical="center"/>
    </xf>
    <xf numFmtId="0" fontId="60" fillId="17" borderId="13" xfId="50" applyFont="1" applyFill="1" applyBorder="1" applyAlignment="1">
      <alignment horizontal="center" vertical="center" wrapText="1"/>
    </xf>
    <xf numFmtId="0" fontId="59" fillId="47" borderId="15" xfId="51" applyFont="1" applyFill="1" applyBorder="1" applyAlignment="1">
      <alignment horizontal="center" vertical="center" wrapText="1"/>
    </xf>
    <xf numFmtId="0" fontId="37" fillId="6" borderId="15" xfId="50" applyFont="1" applyFill="1" applyBorder="1" applyAlignment="1">
      <alignment horizontal="center" vertical="center"/>
    </xf>
    <xf numFmtId="1" fontId="59" fillId="6" borderId="16" xfId="50" applyNumberFormat="1" applyFont="1" applyFill="1" applyBorder="1" applyAlignment="1">
      <alignment horizontal="center" vertical="center" wrapText="1"/>
    </xf>
    <xf numFmtId="0" fontId="60" fillId="17" borderId="15" xfId="50" applyFont="1" applyFill="1" applyBorder="1" applyAlignment="1">
      <alignment horizontal="center" vertical="center" wrapText="1"/>
    </xf>
    <xf numFmtId="0" fontId="37" fillId="6" borderId="24" xfId="50" applyFont="1" applyFill="1" applyBorder="1" applyAlignment="1">
      <alignment horizontal="center" vertical="center"/>
    </xf>
    <xf numFmtId="0" fontId="61" fillId="6" borderId="15" xfId="50" applyFont="1" applyFill="1" applyBorder="1" applyAlignment="1">
      <alignment horizontal="center" vertical="center" wrapText="1"/>
    </xf>
    <xf numFmtId="1" fontId="62" fillId="6" borderId="16" xfId="50" applyNumberFormat="1" applyFont="1" applyFill="1" applyBorder="1" applyAlignment="1">
      <alignment horizontal="center" vertical="center" wrapText="1"/>
    </xf>
    <xf numFmtId="0" fontId="37" fillId="6" borderId="25" xfId="50" applyFont="1" applyFill="1" applyBorder="1" applyAlignment="1">
      <alignment horizontal="center" vertical="center"/>
    </xf>
    <xf numFmtId="0" fontId="61" fillId="6" borderId="17" xfId="50" applyFont="1" applyFill="1" applyBorder="1" applyAlignment="1">
      <alignment horizontal="center" vertical="center" wrapText="1"/>
    </xf>
    <xf numFmtId="0" fontId="37" fillId="6" borderId="17" xfId="50" applyFont="1" applyFill="1" applyBorder="1" applyAlignment="1">
      <alignment horizontal="center" vertical="center"/>
    </xf>
    <xf numFmtId="1" fontId="63" fillId="6" borderId="18" xfId="50" applyNumberFormat="1" applyFont="1" applyFill="1" applyBorder="1" applyAlignment="1">
      <alignment horizontal="center" vertical="center" wrapText="1"/>
    </xf>
    <xf numFmtId="0" fontId="37" fillId="6" borderId="0" xfId="54" applyFont="1" applyFill="1" applyAlignment="1">
      <alignment horizontal="center" vertical="center"/>
    </xf>
    <xf numFmtId="0" fontId="57" fillId="48" borderId="28" xfId="50" applyFont="1" applyFill="1" applyBorder="1" applyAlignment="1">
      <alignment horizontal="center" vertical="center"/>
    </xf>
    <xf numFmtId="0" fontId="57" fillId="48" borderId="29" xfId="50" applyFont="1" applyFill="1" applyBorder="1" applyAlignment="1">
      <alignment horizontal="center" vertical="center"/>
    </xf>
    <xf numFmtId="0" fontId="37" fillId="0" borderId="13" xfId="50" applyFont="1" applyBorder="1" applyAlignment="1">
      <alignment horizontal="center" vertical="center"/>
    </xf>
    <xf numFmtId="0" fontId="60" fillId="0" borderId="13" xfId="50" applyFont="1" applyBorder="1" applyAlignment="1">
      <alignment horizontal="center" vertical="center"/>
    </xf>
    <xf numFmtId="0" fontId="37" fillId="0" borderId="15" xfId="50" applyFont="1" applyBorder="1" applyAlignment="1">
      <alignment horizontal="center" vertical="center"/>
    </xf>
    <xf numFmtId="0" fontId="60" fillId="0" borderId="15" xfId="50" applyFont="1" applyBorder="1" applyAlignment="1">
      <alignment horizontal="center" vertical="center"/>
    </xf>
    <xf numFmtId="0" fontId="37" fillId="0" borderId="25" xfId="50" applyFont="1" applyBorder="1" applyAlignment="1">
      <alignment horizontal="center" vertical="center"/>
    </xf>
    <xf numFmtId="0" fontId="37" fillId="0" borderId="17" xfId="50" applyFont="1" applyBorder="1" applyAlignment="1">
      <alignment horizontal="center" vertical="center"/>
    </xf>
    <xf numFmtId="1" fontId="62" fillId="6" borderId="18" xfId="50" applyNumberFormat="1" applyFont="1" applyFill="1" applyBorder="1" applyAlignment="1">
      <alignment horizontal="center" vertical="center" wrapText="1"/>
    </xf>
    <xf numFmtId="0" fontId="60" fillId="0" borderId="25" xfId="50" applyFont="1" applyBorder="1" applyAlignment="1">
      <alignment horizontal="center" vertical="center"/>
    </xf>
    <xf numFmtId="0" fontId="60" fillId="0" borderId="17" xfId="50" applyFont="1" applyBorder="1" applyAlignment="1">
      <alignment horizontal="center" vertical="center"/>
    </xf>
    <xf numFmtId="0" fontId="57" fillId="49" borderId="28" xfId="50" applyFont="1" applyFill="1" applyBorder="1" applyAlignment="1">
      <alignment horizontal="center" vertical="center"/>
    </xf>
    <xf numFmtId="0" fontId="57" fillId="49" borderId="29" xfId="50" applyFont="1" applyFill="1" applyBorder="1" applyAlignment="1">
      <alignment horizontal="center" vertical="center"/>
    </xf>
    <xf numFmtId="0" fontId="57" fillId="49" borderId="30" xfId="50" applyFont="1" applyFill="1" applyBorder="1" applyAlignment="1">
      <alignment horizontal="center" vertical="center"/>
    </xf>
    <xf numFmtId="0" fontId="57" fillId="50" borderId="28" xfId="50" applyFont="1" applyFill="1" applyBorder="1" applyAlignment="1">
      <alignment horizontal="center" vertical="center"/>
    </xf>
    <xf numFmtId="0" fontId="57" fillId="50" borderId="29" xfId="50" applyFont="1" applyFill="1" applyBorder="1" applyAlignment="1">
      <alignment horizontal="center" vertical="center"/>
    </xf>
    <xf numFmtId="0" fontId="63" fillId="6" borderId="22" xfId="50" applyFont="1" applyFill="1" applyBorder="1" applyAlignment="1">
      <alignment horizontal="left" vertical="center"/>
    </xf>
    <xf numFmtId="0" fontId="60" fillId="51" borderId="13" xfId="50" applyFont="1" applyFill="1" applyBorder="1" applyAlignment="1">
      <alignment horizontal="center" vertical="center" wrapText="1"/>
    </xf>
    <xf numFmtId="0" fontId="62" fillId="6" borderId="22" xfId="50" applyFont="1" applyFill="1" applyBorder="1" applyAlignment="1">
      <alignment horizontal="left" vertical="center"/>
    </xf>
    <xf numFmtId="0" fontId="63" fillId="6" borderId="24" xfId="50" applyFont="1" applyFill="1" applyBorder="1" applyAlignment="1">
      <alignment horizontal="left" vertical="center"/>
    </xf>
    <xf numFmtId="0" fontId="60" fillId="51" borderId="15" xfId="50" applyFont="1" applyFill="1" applyBorder="1" applyAlignment="1">
      <alignment horizontal="center" vertical="center" wrapText="1"/>
    </xf>
    <xf numFmtId="0" fontId="62" fillId="6" borderId="24" xfId="50" applyFont="1" applyFill="1" applyBorder="1" applyAlignment="1">
      <alignment horizontal="left" vertical="center"/>
    </xf>
    <xf numFmtId="0" fontId="62" fillId="6" borderId="24" xfId="50" applyFont="1" applyFill="1" applyBorder="1" applyAlignment="1">
      <alignment horizontal="center" vertical="center"/>
    </xf>
    <xf numFmtId="1" fontId="62" fillId="6" borderId="18" xfId="50" applyNumberFormat="1" applyFont="1" applyFill="1" applyBorder="1" applyAlignment="1">
      <alignment vertical="center" wrapText="1"/>
    </xf>
    <xf numFmtId="0" fontId="57" fillId="52" borderId="28" xfId="50" applyFont="1" applyFill="1" applyBorder="1" applyAlignment="1">
      <alignment horizontal="center" vertical="center"/>
    </xf>
    <xf numFmtId="0" fontId="57" fillId="52" borderId="29" xfId="50" applyFont="1" applyFill="1" applyBorder="1" applyAlignment="1">
      <alignment horizontal="center" vertical="center"/>
    </xf>
    <xf numFmtId="0" fontId="57" fillId="52" borderId="30" xfId="50" applyFont="1" applyFill="1" applyBorder="1" applyAlignment="1">
      <alignment horizontal="center" vertical="center"/>
    </xf>
    <xf numFmtId="0" fontId="63" fillId="6" borderId="22" xfId="50" applyFont="1" applyFill="1" applyBorder="1" applyAlignment="1">
      <alignment horizontal="center" vertical="center"/>
    </xf>
    <xf numFmtId="0" fontId="62" fillId="6" borderId="22" xfId="50" applyFont="1" applyFill="1" applyBorder="1" applyAlignment="1">
      <alignment horizontal="center" vertical="center"/>
    </xf>
    <xf numFmtId="0" fontId="63" fillId="6" borderId="24" xfId="50" applyFont="1" applyFill="1" applyBorder="1" applyAlignment="1">
      <alignment horizontal="center" vertical="center"/>
    </xf>
    <xf numFmtId="0" fontId="52" fillId="6" borderId="3" xfId="50" applyFont="1" applyFill="1" applyBorder="1" applyAlignment="1">
      <alignment horizontal="right" vertical="center" wrapText="1"/>
    </xf>
    <xf numFmtId="0" fontId="54" fillId="6" borderId="6" xfId="50" applyFont="1" applyFill="1" applyBorder="1" applyAlignment="1">
      <alignment vertical="center" wrapText="1"/>
    </xf>
    <xf numFmtId="0" fontId="64" fillId="4" borderId="9" xfId="50" applyFont="1" applyFill="1" applyBorder="1" applyAlignment="1">
      <alignment horizontal="center" vertical="center" wrapText="1"/>
    </xf>
    <xf numFmtId="0" fontId="57" fillId="46" borderId="30" xfId="50" applyFont="1" applyFill="1" applyBorder="1" applyAlignment="1">
      <alignment horizontal="center" vertical="center"/>
    </xf>
    <xf numFmtId="0" fontId="65" fillId="6" borderId="0" xfId="50" applyFont="1" applyFill="1"/>
    <xf numFmtId="0" fontId="66" fillId="6" borderId="0" xfId="50" applyFont="1" applyFill="1" applyAlignment="1">
      <alignment horizontal="center" vertical="center"/>
    </xf>
    <xf numFmtId="1" fontId="67" fillId="6" borderId="16" xfId="50" applyNumberFormat="1" applyFont="1" applyFill="1" applyBorder="1" applyAlignment="1">
      <alignment horizontal="center" vertical="center" wrapText="1"/>
    </xf>
    <xf numFmtId="1" fontId="62" fillId="6" borderId="16" xfId="50" applyNumberFormat="1" applyFont="1" applyFill="1" applyBorder="1" applyAlignment="1">
      <alignment vertical="center" wrapText="1"/>
    </xf>
    <xf numFmtId="0" fontId="57" fillId="48" borderId="30" xfId="50" applyFont="1" applyFill="1" applyBorder="1" applyAlignment="1">
      <alignment horizontal="center" vertical="center"/>
    </xf>
    <xf numFmtId="0" fontId="66" fillId="6" borderId="0" xfId="54" applyFont="1" applyFill="1" applyAlignment="1">
      <alignment horizontal="center"/>
    </xf>
    <xf numFmtId="0" fontId="57" fillId="50" borderId="30" xfId="50" applyFont="1" applyFill="1" applyBorder="1" applyAlignment="1">
      <alignment horizontal="center" vertical="center"/>
    </xf>
    <xf numFmtId="0" fontId="66" fillId="6" borderId="0" xfId="50" applyFont="1" applyFill="1" applyAlignment="1">
      <alignment vertical="center"/>
    </xf>
    <xf numFmtId="0" fontId="50" fillId="6" borderId="0" xfId="50" applyFont="1" applyFill="1" applyAlignment="1">
      <alignment horizontal="center" vertical="center"/>
    </xf>
    <xf numFmtId="0" fontId="63" fillId="6" borderId="0" xfId="50" applyFont="1" applyFill="1" applyAlignment="1">
      <alignment horizontal="center" vertical="center"/>
    </xf>
    <xf numFmtId="0" fontId="36" fillId="18" borderId="22" xfId="0" applyFont="1" applyFill="1" applyBorder="1" applyAlignment="1">
      <alignment horizontal="center" vertical="center"/>
    </xf>
    <xf numFmtId="0" fontId="6" fillId="47" borderId="13" xfId="51" applyFont="1" applyFill="1" applyBorder="1" applyAlignment="1">
      <alignment horizontal="center" vertical="center" wrapText="1"/>
    </xf>
    <xf numFmtId="0" fontId="7" fillId="0" borderId="13" xfId="51" applyFont="1" applyBorder="1" applyAlignment="1">
      <alignment horizontal="center" vertical="center"/>
    </xf>
    <xf numFmtId="1" fontId="15" fillId="6" borderId="13" xfId="51" applyNumberFormat="1" applyFont="1" applyFill="1" applyBorder="1" applyAlignment="1">
      <alignment horizontal="center" vertical="center" wrapText="1"/>
    </xf>
    <xf numFmtId="1" fontId="6" fillId="0" borderId="14" xfId="50" applyNumberFormat="1" applyFont="1" applyBorder="1" applyAlignment="1">
      <alignment horizontal="center" vertical="center"/>
    </xf>
    <xf numFmtId="0" fontId="6" fillId="47" borderId="17" xfId="51" applyFont="1" applyFill="1" applyBorder="1" applyAlignment="1">
      <alignment horizontal="center" vertical="center" wrapText="1"/>
    </xf>
    <xf numFmtId="1" fontId="15" fillId="6" borderId="17" xfId="51" applyNumberFormat="1" applyFont="1" applyFill="1" applyBorder="1" applyAlignment="1">
      <alignment horizontal="center" vertical="center" wrapText="1"/>
    </xf>
    <xf numFmtId="0" fontId="68" fillId="0" borderId="13" xfId="51" applyFont="1" applyBorder="1" applyAlignment="1">
      <alignment horizontal="center" vertical="center"/>
    </xf>
    <xf numFmtId="0" fontId="6" fillId="47" borderId="15" xfId="51" applyFont="1" applyFill="1" applyBorder="1" applyAlignment="1">
      <alignment horizontal="center" vertical="center" wrapText="1"/>
    </xf>
    <xf numFmtId="0" fontId="68" fillId="0" borderId="15" xfId="51" applyFont="1" applyBorder="1" applyAlignment="1">
      <alignment horizontal="center" vertical="center"/>
    </xf>
    <xf numFmtId="1" fontId="6" fillId="0" borderId="16" xfId="50" applyNumberFormat="1" applyFont="1" applyBorder="1" applyAlignment="1">
      <alignment horizontal="center" vertical="center"/>
    </xf>
    <xf numFmtId="0" fontId="68" fillId="0" borderId="17" xfId="51" applyFont="1" applyBorder="1" applyAlignment="1">
      <alignment horizontal="center" vertical="center"/>
    </xf>
    <xf numFmtId="0" fontId="36" fillId="53" borderId="22" xfId="0" applyFont="1" applyFill="1" applyBorder="1" applyAlignment="1">
      <alignment horizontal="center" vertical="center"/>
    </xf>
    <xf numFmtId="0" fontId="6" fillId="6" borderId="13" xfId="51" applyFont="1" applyFill="1" applyBorder="1" applyAlignment="1">
      <alignment horizontal="center" vertical="center" wrapText="1"/>
    </xf>
    <xf numFmtId="0" fontId="5" fillId="6" borderId="13" xfId="50" applyFont="1" applyFill="1" applyBorder="1" applyAlignment="1">
      <alignment horizontal="center" vertical="center"/>
    </xf>
    <xf numFmtId="0" fontId="5" fillId="7" borderId="15" xfId="50" applyFont="1" applyFill="1" applyBorder="1" applyAlignment="1">
      <alignment horizontal="center" vertical="center" wrapText="1"/>
    </xf>
    <xf numFmtId="0" fontId="5" fillId="6" borderId="15" xfId="50" applyFont="1" applyFill="1" applyBorder="1" applyAlignment="1">
      <alignment horizontal="center" vertical="center"/>
    </xf>
    <xf numFmtId="1" fontId="15" fillId="6" borderId="15" xfId="51" applyNumberFormat="1" applyFont="1" applyFill="1" applyBorder="1" applyAlignment="1">
      <alignment horizontal="center" vertical="center" wrapText="1"/>
    </xf>
    <xf numFmtId="0" fontId="6" fillId="6" borderId="15" xfId="51" applyFont="1" applyFill="1" applyBorder="1" applyAlignment="1">
      <alignment horizontal="center" vertical="center" wrapText="1"/>
    </xf>
    <xf numFmtId="0" fontId="5" fillId="7" borderId="17" xfId="50" applyFont="1" applyFill="1" applyBorder="1" applyAlignment="1">
      <alignment horizontal="center" vertical="center" wrapText="1"/>
    </xf>
    <xf numFmtId="0" fontId="5" fillId="6" borderId="17" xfId="50" applyFont="1" applyFill="1" applyBorder="1" applyAlignment="1">
      <alignment horizontal="center" vertical="center"/>
    </xf>
    <xf numFmtId="0" fontId="6" fillId="6" borderId="26" xfId="51" applyFont="1" applyFill="1" applyBorder="1" applyAlignment="1">
      <alignment horizontal="center" vertical="center" wrapText="1"/>
    </xf>
    <xf numFmtId="0" fontId="5" fillId="6" borderId="26" xfId="50" applyFont="1" applyFill="1" applyBorder="1" applyAlignment="1">
      <alignment horizontal="center" vertical="center" wrapText="1"/>
    </xf>
    <xf numFmtId="1" fontId="15" fillId="6" borderId="26" xfId="51" applyNumberFormat="1" applyFont="1" applyFill="1" applyBorder="1" applyAlignment="1">
      <alignment horizontal="center" vertical="center" wrapText="1"/>
    </xf>
    <xf numFmtId="1" fontId="6" fillId="0" borderId="27" xfId="50" applyNumberFormat="1" applyFont="1" applyBorder="1" applyAlignment="1">
      <alignment horizontal="center" vertical="center"/>
    </xf>
    <xf numFmtId="0" fontId="5" fillId="6" borderId="15" xfId="50" applyFont="1" applyFill="1" applyBorder="1" applyAlignment="1">
      <alignment horizontal="center" vertical="center" wrapText="1"/>
    </xf>
    <xf numFmtId="0" fontId="5" fillId="6" borderId="17" xfId="50" applyFont="1" applyFill="1" applyBorder="1" applyAlignment="1">
      <alignment horizontal="center" vertical="center" wrapText="1"/>
    </xf>
    <xf numFmtId="0" fontId="36" fillId="24" borderId="22" xfId="0" applyFont="1" applyFill="1" applyBorder="1" applyAlignment="1">
      <alignment horizontal="center" vertical="center"/>
    </xf>
    <xf numFmtId="1" fontId="6" fillId="0" borderId="14" xfId="51" applyNumberFormat="1" applyFont="1" applyBorder="1" applyAlignment="1">
      <alignment horizontal="center" vertical="center"/>
    </xf>
    <xf numFmtId="0" fontId="6" fillId="6" borderId="19" xfId="51" applyFont="1" applyFill="1" applyBorder="1" applyAlignment="1">
      <alignment horizontal="center" vertical="center" wrapText="1"/>
    </xf>
    <xf numFmtId="0" fontId="7" fillId="0" borderId="19" xfId="51" applyFont="1" applyBorder="1" applyAlignment="1">
      <alignment horizontal="center" vertical="center"/>
    </xf>
    <xf numFmtId="1" fontId="15" fillId="6" borderId="19" xfId="51" applyNumberFormat="1" applyFont="1" applyFill="1" applyBorder="1" applyAlignment="1">
      <alignment horizontal="center" vertical="center" wrapText="1"/>
    </xf>
    <xf numFmtId="1" fontId="6" fillId="0" borderId="20" xfId="51" applyNumberFormat="1" applyFont="1" applyBorder="1" applyAlignment="1">
      <alignment horizontal="center" vertical="center"/>
    </xf>
    <xf numFmtId="0" fontId="36" fillId="26" borderId="22" xfId="0" applyFont="1" applyFill="1" applyBorder="1" applyAlignment="1">
      <alignment horizontal="center" vertical="center"/>
    </xf>
    <xf numFmtId="0" fontId="6" fillId="14" borderId="11" xfId="51" applyFont="1" applyFill="1" applyBorder="1" applyAlignment="1">
      <alignment horizontal="center" vertical="center" wrapText="1"/>
    </xf>
    <xf numFmtId="0" fontId="7" fillId="0" borderId="11" xfId="51" applyFont="1" applyBorder="1" applyAlignment="1">
      <alignment horizontal="center" vertical="center"/>
    </xf>
    <xf numFmtId="1" fontId="5" fillId="6" borderId="11" xfId="51" applyNumberFormat="1" applyFont="1" applyFill="1" applyBorder="1" applyAlignment="1">
      <alignment horizontal="center" vertical="center" wrapText="1"/>
    </xf>
    <xf numFmtId="1" fontId="6" fillId="0" borderId="12" xfId="51" applyNumberFormat="1" applyFont="1" applyBorder="1" applyAlignment="1">
      <alignment horizontal="center" vertical="center"/>
    </xf>
    <xf numFmtId="0" fontId="6" fillId="11" borderId="8" xfId="51" applyFont="1" applyFill="1" applyBorder="1" applyAlignment="1">
      <alignment horizontal="center" vertical="center" wrapText="1"/>
    </xf>
    <xf numFmtId="0" fontId="7" fillId="6" borderId="8" xfId="51" applyFont="1" applyFill="1" applyBorder="1"/>
    <xf numFmtId="1" fontId="5" fillId="6" borderId="8" xfId="51" applyNumberFormat="1" applyFont="1" applyFill="1" applyBorder="1" applyAlignment="1">
      <alignment horizontal="center" vertical="center" wrapText="1"/>
    </xf>
    <xf numFmtId="1" fontId="6" fillId="0" borderId="9" xfId="51" applyNumberFormat="1" applyFont="1" applyBorder="1" applyAlignment="1">
      <alignment horizontal="center" vertical="center"/>
    </xf>
    <xf numFmtId="0" fontId="36" fillId="25" borderId="22" xfId="0" applyFont="1" applyFill="1" applyBorder="1" applyAlignment="1">
      <alignment horizontal="center" vertical="center"/>
    </xf>
    <xf numFmtId="0" fontId="69" fillId="0" borderId="13" xfId="51" applyBorder="1" applyAlignment="1">
      <alignment horizontal="center" vertical="center"/>
    </xf>
    <xf numFmtId="0" fontId="6" fillId="6" borderId="17" xfId="51" applyFont="1" applyFill="1" applyBorder="1" applyAlignment="1">
      <alignment horizontal="center" vertical="center" wrapText="1"/>
    </xf>
    <xf numFmtId="0" fontId="69" fillId="0" borderId="17" xfId="51" applyBorder="1" applyAlignment="1">
      <alignment horizontal="center" vertical="center"/>
    </xf>
    <xf numFmtId="0" fontId="69" fillId="0" borderId="26" xfId="51" applyBorder="1" applyAlignment="1">
      <alignment horizontal="center" vertical="center"/>
    </xf>
    <xf numFmtId="1" fontId="6" fillId="0" borderId="27" xfId="51" applyNumberFormat="1" applyFont="1" applyBorder="1" applyAlignment="1">
      <alignment horizontal="center" vertical="center"/>
    </xf>
    <xf numFmtId="0" fontId="69" fillId="0" borderId="19" xfId="51" applyBorder="1" applyAlignment="1">
      <alignment horizontal="center" vertical="center"/>
    </xf>
    <xf numFmtId="0" fontId="6" fillId="14" borderId="13" xfId="51" applyFont="1" applyFill="1" applyBorder="1" applyAlignment="1">
      <alignment horizontal="center" vertical="center" wrapText="1"/>
    </xf>
    <xf numFmtId="0" fontId="6" fillId="11" borderId="17" xfId="51" applyFont="1" applyFill="1" applyBorder="1" applyAlignment="1">
      <alignment horizontal="center" vertical="center" wrapText="1"/>
    </xf>
    <xf numFmtId="0" fontId="69" fillId="0" borderId="17" xfId="51" applyBorder="1" applyAlignment="1">
      <alignment vertical="center"/>
    </xf>
    <xf numFmtId="1" fontId="17" fillId="54" borderId="17" xfId="51" applyNumberFormat="1" applyFont="1" applyFill="1" applyBorder="1" applyAlignment="1">
      <alignment horizontal="center" vertical="center" wrapText="1"/>
    </xf>
    <xf numFmtId="0" fontId="6" fillId="5" borderId="13" xfId="51" applyFont="1" applyFill="1" applyBorder="1" applyAlignment="1">
      <alignment horizontal="center" vertical="center" wrapText="1"/>
    </xf>
    <xf numFmtId="0" fontId="6" fillId="5" borderId="15" xfId="51" applyFont="1" applyFill="1" applyBorder="1" applyAlignment="1">
      <alignment horizontal="center" vertical="center" wrapText="1"/>
    </xf>
    <xf numFmtId="1" fontId="6" fillId="0" borderId="16" xfId="51" applyNumberFormat="1" applyFont="1" applyBorder="1" applyAlignment="1">
      <alignment horizontal="center" vertical="center"/>
    </xf>
    <xf numFmtId="0" fontId="6" fillId="55" borderId="15" xfId="51" applyFont="1" applyFill="1" applyBorder="1" applyAlignment="1">
      <alignment horizontal="center" vertical="center" wrapText="1"/>
    </xf>
    <xf numFmtId="0" fontId="6" fillId="55" borderId="17" xfId="51" applyFont="1" applyFill="1" applyBorder="1" applyAlignment="1">
      <alignment horizontal="center" vertical="center" wrapText="1"/>
    </xf>
    <xf numFmtId="0" fontId="6" fillId="55" borderId="13" xfId="51" applyFont="1" applyFill="1" applyBorder="1" applyAlignment="1">
      <alignment horizontal="center" vertical="center" wrapText="1"/>
    </xf>
    <xf numFmtId="0" fontId="6" fillId="5" borderId="17" xfId="51" applyFont="1" applyFill="1" applyBorder="1" applyAlignment="1">
      <alignment horizontal="center" vertical="center" wrapText="1"/>
    </xf>
    <xf numFmtId="0" fontId="36" fillId="5" borderId="22" xfId="0" applyFont="1" applyFill="1" applyBorder="1" applyAlignment="1">
      <alignment horizontal="center" vertical="center"/>
    </xf>
    <xf numFmtId="0" fontId="7" fillId="0" borderId="13" xfId="51" applyFont="1" applyBorder="1" applyAlignment="1">
      <alignment horizontal="center"/>
    </xf>
    <xf numFmtId="1" fontId="5" fillId="6" borderId="13" xfId="51" applyNumberFormat="1" applyFont="1" applyFill="1" applyBorder="1" applyAlignment="1">
      <alignment horizontal="center" vertical="center" wrapText="1"/>
    </xf>
    <xf numFmtId="1" fontId="6" fillId="2" borderId="14" xfId="51" applyNumberFormat="1" applyFont="1" applyFill="1" applyBorder="1" applyAlignment="1">
      <alignment horizontal="center" vertical="center"/>
    </xf>
    <xf numFmtId="0" fontId="7" fillId="0" borderId="17" xfId="51" applyFont="1" applyBorder="1" applyAlignment="1">
      <alignment horizontal="center"/>
    </xf>
    <xf numFmtId="1" fontId="5" fillId="6" borderId="17" xfId="51" applyNumberFormat="1" applyFont="1" applyFill="1" applyBorder="1" applyAlignment="1">
      <alignment horizontal="center" vertical="center" wrapText="1"/>
    </xf>
    <xf numFmtId="1" fontId="6" fillId="2" borderId="18" xfId="51" applyNumberFormat="1" applyFont="1" applyFill="1" applyBorder="1" applyAlignment="1">
      <alignment horizontal="center" vertical="center"/>
    </xf>
    <xf numFmtId="0" fontId="7" fillId="6" borderId="19" xfId="51" applyFont="1" applyFill="1" applyBorder="1" applyAlignment="1">
      <alignment horizontal="center"/>
    </xf>
    <xf numFmtId="1" fontId="5" fillId="6" borderId="19" xfId="51" applyNumberFormat="1" applyFont="1" applyFill="1" applyBorder="1" applyAlignment="1">
      <alignment horizontal="center" vertical="center" wrapText="1"/>
    </xf>
    <xf numFmtId="0" fontId="7" fillId="6" borderId="13" xfId="51" applyFont="1" applyFill="1" applyBorder="1" applyAlignment="1">
      <alignment horizontal="center" wrapText="1"/>
    </xf>
    <xf numFmtId="1" fontId="14" fillId="6" borderId="13" xfId="51" applyNumberFormat="1" applyFont="1" applyFill="1" applyBorder="1" applyAlignment="1">
      <alignment horizontal="center" vertical="center"/>
    </xf>
    <xf numFmtId="0" fontId="7" fillId="6" borderId="15" xfId="51" applyFont="1" applyFill="1" applyBorder="1" applyAlignment="1">
      <alignment horizontal="center" wrapText="1"/>
    </xf>
    <xf numFmtId="1" fontId="14" fillId="6" borderId="15" xfId="51" applyNumberFormat="1" applyFont="1" applyFill="1" applyBorder="1" applyAlignment="1">
      <alignment horizontal="center" vertical="center"/>
    </xf>
    <xf numFmtId="0" fontId="7" fillId="6" borderId="17" xfId="51" applyFont="1" applyFill="1" applyBorder="1" applyAlignment="1">
      <alignment horizontal="center" wrapText="1"/>
    </xf>
    <xf numFmtId="1" fontId="14" fillId="6" borderId="17" xfId="51" applyNumberFormat="1" applyFont="1" applyFill="1" applyBorder="1" applyAlignment="1">
      <alignment horizontal="center" vertical="center"/>
    </xf>
    <xf numFmtId="0" fontId="35" fillId="5" borderId="22" xfId="0" applyFont="1" applyFill="1" applyBorder="1" applyAlignment="1">
      <alignment horizontal="center" vertical="center"/>
    </xf>
    <xf numFmtId="0" fontId="1" fillId="6" borderId="13" xfId="51" applyFont="1" applyFill="1" applyBorder="1" applyAlignment="1">
      <alignment horizontal="center" vertical="center" wrapText="1"/>
    </xf>
    <xf numFmtId="0" fontId="7" fillId="6" borderId="31" xfId="51" applyFont="1" applyFill="1" applyBorder="1" applyAlignment="1">
      <alignment horizontal="center"/>
    </xf>
    <xf numFmtId="1" fontId="6" fillId="0" borderId="13" xfId="51" applyNumberFormat="1" applyFont="1" applyBorder="1" applyAlignment="1">
      <alignment horizontal="center" vertical="center" wrapText="1"/>
    </xf>
    <xf numFmtId="0" fontId="1" fillId="6" borderId="15" xfId="51" applyFont="1" applyFill="1" applyBorder="1" applyAlignment="1">
      <alignment horizontal="center" vertical="center" wrapText="1"/>
    </xf>
    <xf numFmtId="0" fontId="7" fillId="6" borderId="8" xfId="51" applyFont="1" applyFill="1" applyBorder="1" applyAlignment="1">
      <alignment horizontal="center"/>
    </xf>
    <xf numFmtId="1" fontId="6" fillId="0" borderId="15" xfId="51" applyNumberFormat="1" applyFont="1" applyBorder="1" applyAlignment="1">
      <alignment horizontal="center" vertical="center" wrapText="1"/>
    </xf>
    <xf numFmtId="0" fontId="1" fillId="6" borderId="17" xfId="51" applyFont="1" applyFill="1" applyBorder="1" applyAlignment="1">
      <alignment horizontal="center" vertical="center" wrapText="1"/>
    </xf>
    <xf numFmtId="0" fontId="7" fillId="6" borderId="33" xfId="51" applyFont="1" applyFill="1" applyBorder="1" applyAlignment="1">
      <alignment horizontal="center"/>
    </xf>
    <xf numFmtId="1" fontId="6" fillId="0" borderId="17" xfId="51" applyNumberFormat="1" applyFont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/>
    </xf>
    <xf numFmtId="0" fontId="17" fillId="7" borderId="13" xfId="0" applyFont="1" applyFill="1" applyBorder="1" applyAlignment="1">
      <alignment horizontal="center" vertical="center" wrapText="1"/>
    </xf>
    <xf numFmtId="1" fontId="6" fillId="21" borderId="13" xfId="0" applyNumberFormat="1" applyFont="1" applyFill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 wrapText="1"/>
    </xf>
    <xf numFmtId="1" fontId="6" fillId="21" borderId="17" xfId="0" applyNumberFormat="1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29" fillId="6" borderId="26" xfId="0" applyFont="1" applyFill="1" applyBorder="1" applyAlignment="1">
      <alignment horizontal="center" vertical="center"/>
    </xf>
    <xf numFmtId="1" fontId="6" fillId="21" borderId="26" xfId="0" applyNumberFormat="1" applyFont="1" applyFill="1" applyBorder="1" applyAlignment="1">
      <alignment horizontal="center" vertical="center" wrapText="1"/>
    </xf>
    <xf numFmtId="0" fontId="29" fillId="6" borderId="19" xfId="0" applyFont="1" applyFill="1" applyBorder="1" applyAlignment="1">
      <alignment horizontal="center" vertical="center"/>
    </xf>
    <xf numFmtId="1" fontId="6" fillId="21" borderId="17" xfId="0" applyNumberFormat="1" applyFont="1" applyFill="1" applyBorder="1" applyAlignment="1">
      <alignment horizontal="center" vertical="center" wrapText="1"/>
    </xf>
    <xf numFmtId="0" fontId="5" fillId="21" borderId="13" xfId="0" applyFont="1" applyFill="1" applyBorder="1" applyAlignment="1">
      <alignment horizontal="center" vertical="center" wrapText="1"/>
    </xf>
    <xf numFmtId="0" fontId="29" fillId="21" borderId="13" xfId="0" applyFont="1" applyFill="1" applyBorder="1" applyAlignment="1">
      <alignment horizontal="center" vertical="center"/>
    </xf>
    <xf numFmtId="0" fontId="5" fillId="21" borderId="17" xfId="0" applyFont="1" applyFill="1" applyBorder="1" applyAlignment="1">
      <alignment horizontal="center" vertical="center" wrapText="1"/>
    </xf>
    <xf numFmtId="0" fontId="29" fillId="21" borderId="17" xfId="0" applyFont="1" applyFill="1" applyBorder="1" applyAlignment="1">
      <alignment horizontal="center" vertical="center"/>
    </xf>
    <xf numFmtId="0" fontId="5" fillId="21" borderId="26" xfId="0" applyFont="1" applyFill="1" applyBorder="1" applyAlignment="1">
      <alignment horizontal="center" vertical="center" wrapText="1"/>
    </xf>
    <xf numFmtId="0" fontId="29" fillId="21" borderId="26" xfId="0" applyFont="1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17" fillId="7" borderId="17" xfId="0" applyFont="1" applyFill="1" applyBorder="1" applyAlignment="1">
      <alignment horizontal="center" vertical="center" wrapText="1"/>
    </xf>
    <xf numFmtId="0" fontId="34" fillId="0" borderId="13" xfId="0" applyFont="1" applyBorder="1" applyAlignment="1">
      <alignment horizontal="center" vertical="center" wrapText="1"/>
    </xf>
    <xf numFmtId="0" fontId="17" fillId="7" borderId="26" xfId="0" applyFont="1" applyFill="1" applyBorder="1" applyAlignment="1">
      <alignment horizontal="center" vertical="center" wrapText="1"/>
    </xf>
    <xf numFmtId="0" fontId="7" fillId="0" borderId="26" xfId="0" applyFont="1" applyBorder="1"/>
    <xf numFmtId="1" fontId="19" fillId="6" borderId="26" xfId="0" applyNumberFormat="1" applyFont="1" applyFill="1" applyBorder="1" applyAlignment="1">
      <alignment horizontal="center" vertical="center" wrapText="1"/>
    </xf>
    <xf numFmtId="0" fontId="17" fillId="7" borderId="15" xfId="0" applyFont="1" applyFill="1" applyBorder="1" applyAlignment="1">
      <alignment horizontal="center" vertical="center" wrapText="1"/>
    </xf>
    <xf numFmtId="0" fontId="17" fillId="14" borderId="33" xfId="0" applyFont="1" applyFill="1" applyBorder="1" applyAlignment="1">
      <alignment horizontal="center" vertical="center" wrapText="1"/>
    </xf>
    <xf numFmtId="0" fontId="7" fillId="0" borderId="33" xfId="0" applyFont="1" applyBorder="1"/>
    <xf numFmtId="1" fontId="19" fillId="6" borderId="33" xfId="0" applyNumberFormat="1" applyFont="1" applyFill="1" applyBorder="1" applyAlignment="1">
      <alignment horizontal="center" vertical="center" wrapText="1"/>
    </xf>
    <xf numFmtId="1" fontId="9" fillId="0" borderId="31" xfId="0" applyNumberFormat="1" applyFont="1" applyBorder="1" applyAlignment="1">
      <alignment horizontal="center" vertical="center" wrapText="1"/>
    </xf>
    <xf numFmtId="1" fontId="9" fillId="0" borderId="13" xfId="0" applyNumberFormat="1" applyFont="1" applyBorder="1" applyAlignment="1">
      <alignment horizontal="center" vertical="center" wrapText="1"/>
    </xf>
    <xf numFmtId="0" fontId="0" fillId="17" borderId="22" xfId="0" applyFill="1" applyBorder="1" applyAlignment="1">
      <alignment horizontal="center" vertical="center"/>
    </xf>
    <xf numFmtId="0" fontId="70" fillId="18" borderId="17" xfId="0" applyFont="1" applyFill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12" fillId="0" borderId="17" xfId="0" applyFont="1" applyBorder="1" applyAlignment="1">
      <alignment horizontal="center" vertical="center" wrapText="1"/>
    </xf>
    <xf numFmtId="0" fontId="29" fillId="6" borderId="31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29" fillId="6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 wrapText="1"/>
    </xf>
    <xf numFmtId="0" fontId="29" fillId="0" borderId="31" xfId="0" applyFont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/>
    </xf>
    <xf numFmtId="0" fontId="1" fillId="6" borderId="33" xfId="0" applyFont="1" applyFill="1" applyBorder="1" applyAlignment="1">
      <alignment horizontal="center" vertical="center" wrapText="1"/>
    </xf>
    <xf numFmtId="0" fontId="7" fillId="10" borderId="40" xfId="0" applyFont="1" applyFill="1" applyBorder="1" applyAlignment="1">
      <alignment horizontal="center" vertical="center" wrapText="1"/>
    </xf>
    <xf numFmtId="0" fontId="1" fillId="10" borderId="33" xfId="0" applyFont="1" applyFill="1" applyBorder="1" applyAlignment="1">
      <alignment horizontal="center" vertical="center" wrapText="1"/>
    </xf>
    <xf numFmtId="1" fontId="8" fillId="6" borderId="33" xfId="0" applyNumberFormat="1" applyFont="1" applyFill="1" applyBorder="1" applyAlignment="1">
      <alignment horizontal="center" vertical="center"/>
    </xf>
    <xf numFmtId="1" fontId="6" fillId="6" borderId="41" xfId="0" applyNumberFormat="1" applyFont="1" applyFill="1" applyBorder="1" applyAlignment="1">
      <alignment horizontal="center" vertical="center"/>
    </xf>
    <xf numFmtId="0" fontId="36" fillId="7" borderId="22" xfId="0" applyFont="1" applyFill="1" applyBorder="1" applyAlignment="1">
      <alignment horizontal="center" vertical="center"/>
    </xf>
    <xf numFmtId="0" fontId="70" fillId="7" borderId="13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1" fontId="23" fillId="2" borderId="13" xfId="0" applyNumberFormat="1" applyFont="1" applyFill="1" applyBorder="1" applyAlignment="1">
      <alignment horizontal="center" vertical="center"/>
    </xf>
    <xf numFmtId="1" fontId="26" fillId="2" borderId="14" xfId="0" applyNumberFormat="1" applyFont="1" applyFill="1" applyBorder="1" applyAlignment="1">
      <alignment horizontal="center" vertical="center"/>
    </xf>
    <xf numFmtId="0" fontId="70" fillId="7" borderId="15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6" borderId="15" xfId="0" applyFill="1" applyBorder="1" applyAlignment="1">
      <alignment horizontal="center" vertical="center" wrapText="1"/>
    </xf>
    <xf numFmtId="1" fontId="26" fillId="2" borderId="16" xfId="0" applyNumberFormat="1" applyFont="1" applyFill="1" applyBorder="1" applyAlignment="1">
      <alignment horizontal="center" vertical="center"/>
    </xf>
    <xf numFmtId="0" fontId="36" fillId="17" borderId="22" xfId="0" applyFont="1" applyFill="1" applyBorder="1" applyAlignment="1">
      <alignment horizontal="center" vertical="center"/>
    </xf>
    <xf numFmtId="0" fontId="70" fillId="18" borderId="15" xfId="0" applyFont="1" applyFill="1" applyBorder="1" applyAlignment="1">
      <alignment horizontal="center" vertical="center"/>
    </xf>
    <xf numFmtId="1" fontId="26" fillId="0" borderId="16" xfId="0" applyNumberFormat="1" applyFont="1" applyBorder="1" applyAlignment="1">
      <alignment horizontal="center" vertical="center"/>
    </xf>
    <xf numFmtId="0" fontId="36" fillId="10" borderId="22" xfId="0" applyFont="1" applyFill="1" applyBorder="1" applyAlignment="1">
      <alignment horizontal="center" vertical="center"/>
    </xf>
    <xf numFmtId="0" fontId="70" fillId="27" borderId="19" xfId="0" applyFont="1" applyFill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1" fontId="26" fillId="0" borderId="20" xfId="0" applyNumberFormat="1" applyFont="1" applyBorder="1" applyAlignment="1">
      <alignment horizontal="center" vertical="center"/>
    </xf>
    <xf numFmtId="0" fontId="70" fillId="7" borderId="13" xfId="0" applyFont="1" applyFill="1" applyBorder="1" applyAlignment="1">
      <alignment horizontal="center" vertical="center" wrapText="1"/>
    </xf>
    <xf numFmtId="0" fontId="29" fillId="2" borderId="3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1" fontId="26" fillId="2" borderId="18" xfId="0" applyNumberFormat="1" applyFont="1" applyFill="1" applyBorder="1" applyAlignment="1">
      <alignment horizontal="center" vertical="center"/>
    </xf>
    <xf numFmtId="0" fontId="70" fillId="7" borderId="26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1" fillId="0" borderId="27" xfId="0" applyFont="1" applyBorder="1" applyAlignment="1">
      <alignment horizontal="center" vertical="center"/>
    </xf>
    <xf numFmtId="0" fontId="70" fillId="7" borderId="15" xfId="0" applyFont="1" applyFill="1" applyBorder="1" applyAlignment="1">
      <alignment horizontal="center" vertical="center" wrapText="1"/>
    </xf>
    <xf numFmtId="0" fontId="0" fillId="6" borderId="15" xfId="0" applyFill="1" applyBorder="1" applyAlignment="1">
      <alignment horizontal="center" vertical="center"/>
    </xf>
    <xf numFmtId="1" fontId="71" fillId="0" borderId="16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0" fontId="70" fillId="27" borderId="17" xfId="0" applyFont="1" applyFill="1" applyBorder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10" fillId="0" borderId="13" xfId="0" applyFont="1" applyBorder="1" applyAlignment="1">
      <alignment vertical="center"/>
    </xf>
    <xf numFmtId="0" fontId="71" fillId="0" borderId="14" xfId="0" applyFont="1" applyBorder="1" applyAlignment="1">
      <alignment horizontal="center" vertical="center"/>
    </xf>
    <xf numFmtId="1" fontId="72" fillId="6" borderId="17" xfId="0" applyNumberFormat="1" applyFont="1" applyFill="1" applyBorder="1" applyAlignment="1">
      <alignment horizontal="center" vertical="center"/>
    </xf>
    <xf numFmtId="0" fontId="29" fillId="0" borderId="31" xfId="0" applyFont="1" applyBorder="1" applyAlignment="1">
      <alignment horizontal="center" vertical="center" wrapText="1"/>
    </xf>
    <xf numFmtId="1" fontId="73" fillId="0" borderId="13" xfId="0" applyNumberFormat="1" applyFont="1" applyBorder="1" applyAlignment="1">
      <alignment horizontal="center" vertical="top" wrapText="1"/>
    </xf>
    <xf numFmtId="0" fontId="29" fillId="0" borderId="8" xfId="0" applyFont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70" fillId="27" borderId="17" xfId="0" applyFont="1" applyFill="1" applyBorder="1" applyAlignment="1">
      <alignment horizontal="center" vertical="center" wrapText="1"/>
    </xf>
    <xf numFmtId="0" fontId="70" fillId="7" borderId="11" xfId="0" applyFont="1" applyFill="1" applyBorder="1" applyAlignment="1">
      <alignment horizontal="center" vertical="center" wrapText="1"/>
    </xf>
    <xf numFmtId="1" fontId="73" fillId="0" borderId="11" xfId="0" applyNumberFormat="1" applyFont="1" applyBorder="1" applyAlignment="1">
      <alignment horizontal="center" vertical="top" wrapText="1"/>
    </xf>
    <xf numFmtId="0" fontId="71" fillId="0" borderId="12" xfId="0" applyFont="1" applyBorder="1" applyAlignment="1">
      <alignment horizontal="center" vertical="center"/>
    </xf>
    <xf numFmtId="0" fontId="70" fillId="18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74" fillId="6" borderId="13" xfId="0" applyFont="1" applyFill="1" applyBorder="1" applyAlignment="1">
      <alignment horizontal="center" vertical="center" wrapText="1"/>
    </xf>
    <xf numFmtId="1" fontId="71" fillId="0" borderId="14" xfId="0" applyNumberFormat="1" applyFont="1" applyBorder="1" applyAlignment="1">
      <alignment horizontal="center" vertical="center"/>
    </xf>
    <xf numFmtId="0" fontId="70" fillId="7" borderId="17" xfId="0" applyFont="1" applyFill="1" applyBorder="1" applyAlignment="1">
      <alignment horizontal="center" vertical="center" wrapText="1"/>
    </xf>
    <xf numFmtId="0" fontId="74" fillId="6" borderId="17" xfId="0" applyFont="1" applyFill="1" applyBorder="1" applyAlignment="1">
      <alignment horizontal="center" vertical="center" wrapText="1"/>
    </xf>
    <xf numFmtId="1" fontId="71" fillId="0" borderId="18" xfId="0" applyNumberFormat="1" applyFont="1" applyBorder="1" applyAlignment="1">
      <alignment horizontal="center" vertical="center"/>
    </xf>
    <xf numFmtId="0" fontId="70" fillId="7" borderId="43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/>
    </xf>
    <xf numFmtId="0" fontId="74" fillId="6" borderId="43" xfId="0" applyFont="1" applyFill="1" applyBorder="1" applyAlignment="1">
      <alignment horizontal="center" vertical="center" wrapText="1"/>
    </xf>
    <xf numFmtId="1" fontId="71" fillId="0" borderId="6" xfId="0" applyNumberFormat="1" applyFont="1" applyBorder="1" applyAlignment="1">
      <alignment horizontal="center" vertical="center"/>
    </xf>
    <xf numFmtId="0" fontId="26" fillId="7" borderId="13" xfId="0" applyFont="1" applyFill="1" applyBorder="1" applyAlignment="1">
      <alignment horizontal="center" vertical="center"/>
    </xf>
    <xf numFmtId="1" fontId="17" fillId="6" borderId="13" xfId="0" applyNumberFormat="1" applyFont="1" applyFill="1" applyBorder="1" applyAlignment="1">
      <alignment horizontal="center" vertical="center"/>
    </xf>
    <xf numFmtId="0" fontId="26" fillId="7" borderId="15" xfId="0" applyFont="1" applyFill="1" applyBorder="1" applyAlignment="1">
      <alignment horizontal="center" vertical="center"/>
    </xf>
    <xf numFmtId="0" fontId="29" fillId="0" borderId="26" xfId="0" applyFont="1" applyBorder="1" applyAlignment="1">
      <alignment horizontal="center" vertical="center" wrapText="1"/>
    </xf>
    <xf numFmtId="0" fontId="29" fillId="0" borderId="19" xfId="0" applyFont="1" applyBorder="1" applyAlignment="1">
      <alignment vertical="center" wrapText="1"/>
    </xf>
    <xf numFmtId="1" fontId="9" fillId="6" borderId="13" xfId="0" applyNumberFormat="1" applyFont="1" applyFill="1" applyBorder="1" applyAlignment="1">
      <alignment horizontal="center" vertical="center"/>
    </xf>
    <xf numFmtId="1" fontId="17" fillId="6" borderId="15" xfId="0" applyNumberFormat="1" applyFont="1" applyFill="1" applyBorder="1" applyAlignment="1">
      <alignment horizontal="center" vertical="center"/>
    </xf>
    <xf numFmtId="0" fontId="29" fillId="0" borderId="15" xfId="0" applyFont="1" applyBorder="1" applyAlignment="1">
      <alignment vertical="center"/>
    </xf>
    <xf numFmtId="0" fontId="29" fillId="0" borderId="19" xfId="0" applyFont="1" applyBorder="1" applyAlignment="1">
      <alignment vertical="center"/>
    </xf>
    <xf numFmtId="1" fontId="17" fillId="6" borderId="19" xfId="0" applyNumberFormat="1" applyFont="1" applyFill="1" applyBorder="1" applyAlignment="1">
      <alignment horizontal="center" vertical="center"/>
    </xf>
    <xf numFmtId="1" fontId="23" fillId="6" borderId="13" xfId="0" applyNumberFormat="1" applyFont="1" applyFill="1" applyBorder="1" applyAlignment="1">
      <alignment horizontal="center" vertical="center"/>
    </xf>
    <xf numFmtId="1" fontId="23" fillId="6" borderId="15" xfId="0" applyNumberFormat="1" applyFont="1" applyFill="1" applyBorder="1" applyAlignment="1">
      <alignment horizontal="center" vertical="center"/>
    </xf>
    <xf numFmtId="0" fontId="29" fillId="0" borderId="17" xfId="0" applyFont="1" applyBorder="1" applyAlignment="1">
      <alignment vertical="center"/>
    </xf>
    <xf numFmtId="1" fontId="17" fillId="6" borderId="17" xfId="0" applyNumberFormat="1" applyFont="1" applyFill="1" applyBorder="1" applyAlignment="1">
      <alignment horizontal="center" vertical="center"/>
    </xf>
    <xf numFmtId="1" fontId="26" fillId="0" borderId="18" xfId="0" applyNumberFormat="1" applyFont="1" applyBorder="1" applyAlignment="1">
      <alignment horizontal="center" vertical="center"/>
    </xf>
    <xf numFmtId="0" fontId="70" fillId="7" borderId="33" xfId="0" applyFont="1" applyFill="1" applyBorder="1" applyAlignment="1">
      <alignment horizontal="center" vertical="center" wrapText="1"/>
    </xf>
    <xf numFmtId="0" fontId="0" fillId="6" borderId="33" xfId="0" applyFill="1" applyBorder="1" applyAlignment="1">
      <alignment horizontal="center" vertical="center"/>
    </xf>
    <xf numFmtId="1" fontId="26" fillId="0" borderId="41" xfId="0" applyNumberFormat="1" applyFont="1" applyBorder="1" applyAlignment="1">
      <alignment horizontal="center" vertical="center"/>
    </xf>
  </cellXfs>
  <cellStyles count="5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Обычный 2" xfId="49"/>
    <cellStyle name="Обычный 2 2" xfId="50"/>
    <cellStyle name="Обычный 4" xfId="51"/>
    <cellStyle name="Обычный 4 2" xfId="52"/>
    <cellStyle name="Обычный 5 2" xfId="53"/>
    <cellStyle name="Обычный 6" xfId="54"/>
    <cellStyle name="Обычный 6 2" xfId="55"/>
    <cellStyle name="Обычный 7" xfId="56"/>
    <cellStyle name="Обычный 7 2" xfId="57"/>
    <cellStyle name="Обычный_Лист1" xfId="58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tyles" Target="styles.xml"/><Relationship Id="rId24" Type="http://schemas.openxmlformats.org/officeDocument/2006/relationships/sharedStrings" Target="sharedStrings.xml"/><Relationship Id="rId23" Type="http://schemas.openxmlformats.org/officeDocument/2006/relationships/theme" Target="theme/theme1.xml"/><Relationship Id="rId22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Relationship Id="rId3" Type="http://schemas.openxmlformats.org/officeDocument/2006/relationships/image" Target="../media/image22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3.pn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jpeg"/><Relationship Id="rId8" Type="http://schemas.openxmlformats.org/officeDocument/2006/relationships/image" Target="../media/image40.jpeg"/><Relationship Id="rId7" Type="http://schemas.openxmlformats.org/officeDocument/2006/relationships/image" Target="../media/image39.jpeg"/><Relationship Id="rId6" Type="http://schemas.openxmlformats.org/officeDocument/2006/relationships/image" Target="../media/image38.jpeg"/><Relationship Id="rId5" Type="http://schemas.openxmlformats.org/officeDocument/2006/relationships/image" Target="../media/image37.jpeg"/><Relationship Id="rId4" Type="http://schemas.openxmlformats.org/officeDocument/2006/relationships/image" Target="../media/image36.jpeg"/><Relationship Id="rId3" Type="http://schemas.openxmlformats.org/officeDocument/2006/relationships/image" Target="../media/image35.png"/><Relationship Id="rId2" Type="http://schemas.openxmlformats.org/officeDocument/2006/relationships/image" Target="../media/image3.png"/><Relationship Id="rId12" Type="http://schemas.openxmlformats.org/officeDocument/2006/relationships/image" Target="../media/image44.jpeg"/><Relationship Id="rId11" Type="http://schemas.openxmlformats.org/officeDocument/2006/relationships/image" Target="../media/image43.jpeg"/><Relationship Id="rId10" Type="http://schemas.openxmlformats.org/officeDocument/2006/relationships/image" Target="../media/image4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6.jpeg"/><Relationship Id="rId3" Type="http://schemas.openxmlformats.org/officeDocument/2006/relationships/image" Target="../media/image45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jpeg"/><Relationship Id="rId6" Type="http://schemas.openxmlformats.org/officeDocument/2006/relationships/image" Target="../media/image50.jpeg"/><Relationship Id="rId5" Type="http://schemas.openxmlformats.org/officeDocument/2006/relationships/image" Target="../media/image49.jpeg"/><Relationship Id="rId4" Type="http://schemas.openxmlformats.org/officeDocument/2006/relationships/image" Target="../media/image48.jpeg"/><Relationship Id="rId3" Type="http://schemas.openxmlformats.org/officeDocument/2006/relationships/image" Target="../media/image47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jpeg"/><Relationship Id="rId7" Type="http://schemas.openxmlformats.org/officeDocument/2006/relationships/image" Target="../media/image56.jpeg"/><Relationship Id="rId6" Type="http://schemas.openxmlformats.org/officeDocument/2006/relationships/image" Target="../media/image55.jpeg"/><Relationship Id="rId5" Type="http://schemas.openxmlformats.org/officeDocument/2006/relationships/image" Target="../media/image54.jpeg"/><Relationship Id="rId4" Type="http://schemas.openxmlformats.org/officeDocument/2006/relationships/image" Target="../media/image53.jpeg"/><Relationship Id="rId3" Type="http://schemas.openxmlformats.org/officeDocument/2006/relationships/image" Target="../media/image52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59.jpeg"/><Relationship Id="rId3" Type="http://schemas.openxmlformats.org/officeDocument/2006/relationships/image" Target="../media/image58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8.jpeg"/><Relationship Id="rId8" Type="http://schemas.openxmlformats.org/officeDocument/2006/relationships/image" Target="../media/image67.jpeg"/><Relationship Id="rId7" Type="http://schemas.openxmlformats.org/officeDocument/2006/relationships/image" Target="../media/image66.jpeg"/><Relationship Id="rId6" Type="http://schemas.openxmlformats.org/officeDocument/2006/relationships/image" Target="../media/image65.png"/><Relationship Id="rId5" Type="http://schemas.openxmlformats.org/officeDocument/2006/relationships/image" Target="../media/image64.jpeg"/><Relationship Id="rId4" Type="http://schemas.openxmlformats.org/officeDocument/2006/relationships/image" Target="../media/image63.jpeg"/><Relationship Id="rId3" Type="http://schemas.openxmlformats.org/officeDocument/2006/relationships/image" Target="../media/image62.jpeg"/><Relationship Id="rId2" Type="http://schemas.openxmlformats.org/officeDocument/2006/relationships/image" Target="../media/image61.jpeg"/><Relationship Id="rId11" Type="http://schemas.openxmlformats.org/officeDocument/2006/relationships/image" Target="../media/image1.jpeg"/><Relationship Id="rId10" Type="http://schemas.openxmlformats.org/officeDocument/2006/relationships/image" Target="../media/image69.jpeg"/><Relationship Id="rId1" Type="http://schemas.openxmlformats.org/officeDocument/2006/relationships/image" Target="../media/image60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78.jpeg"/><Relationship Id="rId8" Type="http://schemas.openxmlformats.org/officeDocument/2006/relationships/image" Target="../media/image77.jpeg"/><Relationship Id="rId7" Type="http://schemas.openxmlformats.org/officeDocument/2006/relationships/image" Target="../media/image76.jpeg"/><Relationship Id="rId6" Type="http://schemas.openxmlformats.org/officeDocument/2006/relationships/image" Target="../media/image75.jpeg"/><Relationship Id="rId5" Type="http://schemas.openxmlformats.org/officeDocument/2006/relationships/image" Target="../media/image74.jpeg"/><Relationship Id="rId4" Type="http://schemas.openxmlformats.org/officeDocument/2006/relationships/image" Target="../media/image73.jpeg"/><Relationship Id="rId3" Type="http://schemas.openxmlformats.org/officeDocument/2006/relationships/image" Target="../media/image72.jpeg"/><Relationship Id="rId27" Type="http://schemas.openxmlformats.org/officeDocument/2006/relationships/image" Target="../media/image96.jpeg"/><Relationship Id="rId26" Type="http://schemas.openxmlformats.org/officeDocument/2006/relationships/image" Target="../media/image95.jpeg"/><Relationship Id="rId25" Type="http://schemas.openxmlformats.org/officeDocument/2006/relationships/image" Target="../media/image94.jpeg"/><Relationship Id="rId24" Type="http://schemas.openxmlformats.org/officeDocument/2006/relationships/image" Target="../media/image93.jpeg"/><Relationship Id="rId23" Type="http://schemas.openxmlformats.org/officeDocument/2006/relationships/image" Target="../media/image92.jpeg"/><Relationship Id="rId22" Type="http://schemas.openxmlformats.org/officeDocument/2006/relationships/image" Target="../media/image91.jpeg"/><Relationship Id="rId21" Type="http://schemas.openxmlformats.org/officeDocument/2006/relationships/image" Target="../media/image90.jpeg"/><Relationship Id="rId20" Type="http://schemas.openxmlformats.org/officeDocument/2006/relationships/image" Target="../media/image89.jpeg"/><Relationship Id="rId2" Type="http://schemas.openxmlformats.org/officeDocument/2006/relationships/image" Target="../media/image71.jpeg"/><Relationship Id="rId19" Type="http://schemas.openxmlformats.org/officeDocument/2006/relationships/image" Target="../media/image88.jpeg"/><Relationship Id="rId18" Type="http://schemas.openxmlformats.org/officeDocument/2006/relationships/image" Target="../media/image87.jpeg"/><Relationship Id="rId17" Type="http://schemas.openxmlformats.org/officeDocument/2006/relationships/image" Target="../media/image86.jpeg"/><Relationship Id="rId16" Type="http://schemas.openxmlformats.org/officeDocument/2006/relationships/image" Target="../media/image85.jpeg"/><Relationship Id="rId15" Type="http://schemas.openxmlformats.org/officeDocument/2006/relationships/image" Target="../media/image84.jpeg"/><Relationship Id="rId14" Type="http://schemas.openxmlformats.org/officeDocument/2006/relationships/image" Target="../media/image83.jpeg"/><Relationship Id="rId13" Type="http://schemas.openxmlformats.org/officeDocument/2006/relationships/image" Target="../media/image82.jpeg"/><Relationship Id="rId12" Type="http://schemas.openxmlformats.org/officeDocument/2006/relationships/image" Target="../media/image81.jpeg"/><Relationship Id="rId11" Type="http://schemas.openxmlformats.org/officeDocument/2006/relationships/image" Target="../media/image80.jpeg"/><Relationship Id="rId10" Type="http://schemas.openxmlformats.org/officeDocument/2006/relationships/image" Target="../media/image79.jpeg"/><Relationship Id="rId1" Type="http://schemas.openxmlformats.org/officeDocument/2006/relationships/image" Target="../media/image70.jpe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98.jpeg"/><Relationship Id="rId3" Type="http://schemas.openxmlformats.org/officeDocument/2006/relationships/image" Target="../media/image97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0.jpeg"/><Relationship Id="rId3" Type="http://schemas.openxmlformats.org/officeDocument/2006/relationships/image" Target="../media/image99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jpeg"/><Relationship Id="rId7" Type="http://schemas.openxmlformats.org/officeDocument/2006/relationships/image" Target="../media/image105.jpeg"/><Relationship Id="rId6" Type="http://schemas.openxmlformats.org/officeDocument/2006/relationships/image" Target="../media/image104.wdp"/><Relationship Id="rId5" Type="http://schemas.openxmlformats.org/officeDocument/2006/relationships/image" Target="../media/image103.png"/><Relationship Id="rId4" Type="http://schemas.openxmlformats.org/officeDocument/2006/relationships/image" Target="../media/image102.jpeg"/><Relationship Id="rId3" Type="http://schemas.openxmlformats.org/officeDocument/2006/relationships/image" Target="../media/image101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3.jpeg"/><Relationship Id="rId8" Type="http://schemas.openxmlformats.org/officeDocument/2006/relationships/image" Target="../media/image112.jpeg"/><Relationship Id="rId7" Type="http://schemas.openxmlformats.org/officeDocument/2006/relationships/image" Target="../media/image111.jpeg"/><Relationship Id="rId6" Type="http://schemas.openxmlformats.org/officeDocument/2006/relationships/image" Target="../media/image110.jpeg"/><Relationship Id="rId5" Type="http://schemas.openxmlformats.org/officeDocument/2006/relationships/image" Target="../media/image109.jpeg"/><Relationship Id="rId4" Type="http://schemas.openxmlformats.org/officeDocument/2006/relationships/image" Target="../media/image108.jpeg"/><Relationship Id="rId3" Type="http://schemas.openxmlformats.org/officeDocument/2006/relationships/image" Target="../media/image107.jpeg"/><Relationship Id="rId2" Type="http://schemas.openxmlformats.org/officeDocument/2006/relationships/image" Target="../media/image3.png"/><Relationship Id="rId13" Type="http://schemas.openxmlformats.org/officeDocument/2006/relationships/image" Target="../media/image117.jpeg"/><Relationship Id="rId12" Type="http://schemas.openxmlformats.org/officeDocument/2006/relationships/image" Target="../media/image116.jpeg"/><Relationship Id="rId11" Type="http://schemas.openxmlformats.org/officeDocument/2006/relationships/image" Target="../media/image115.jpeg"/><Relationship Id="rId10" Type="http://schemas.openxmlformats.org/officeDocument/2006/relationships/image" Target="../media/image114.jpe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4.jpeg"/><Relationship Id="rId8" Type="http://schemas.openxmlformats.org/officeDocument/2006/relationships/image" Target="../media/image123.jpeg"/><Relationship Id="rId7" Type="http://schemas.openxmlformats.org/officeDocument/2006/relationships/image" Target="../media/image122.jpeg"/><Relationship Id="rId6" Type="http://schemas.openxmlformats.org/officeDocument/2006/relationships/image" Target="../media/image121.jpeg"/><Relationship Id="rId5" Type="http://schemas.openxmlformats.org/officeDocument/2006/relationships/image" Target="../media/image120.jpeg"/><Relationship Id="rId4" Type="http://schemas.openxmlformats.org/officeDocument/2006/relationships/image" Target="../media/image119.jpeg"/><Relationship Id="rId3" Type="http://schemas.openxmlformats.org/officeDocument/2006/relationships/image" Target="../media/image118.jpeg"/><Relationship Id="rId2" Type="http://schemas.openxmlformats.org/officeDocument/2006/relationships/image" Target="../media/image3.png"/><Relationship Id="rId10" Type="http://schemas.openxmlformats.org/officeDocument/2006/relationships/image" Target="../media/image125.jpe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2.jpeg"/><Relationship Id="rId8" Type="http://schemas.openxmlformats.org/officeDocument/2006/relationships/image" Target="../media/image131.jpeg"/><Relationship Id="rId7" Type="http://schemas.openxmlformats.org/officeDocument/2006/relationships/image" Target="../media/image130.jpeg"/><Relationship Id="rId6" Type="http://schemas.openxmlformats.org/officeDocument/2006/relationships/image" Target="../media/image129.jpeg"/><Relationship Id="rId5" Type="http://schemas.openxmlformats.org/officeDocument/2006/relationships/image" Target="../media/image128.jpeg"/><Relationship Id="rId4" Type="http://schemas.openxmlformats.org/officeDocument/2006/relationships/image" Target="../media/image127.jpeg"/><Relationship Id="rId3" Type="http://schemas.openxmlformats.org/officeDocument/2006/relationships/image" Target="../media/image126.jpeg"/><Relationship Id="rId2" Type="http://schemas.openxmlformats.org/officeDocument/2006/relationships/image" Target="../media/image3.png"/><Relationship Id="rId15" Type="http://schemas.openxmlformats.org/officeDocument/2006/relationships/image" Target="../media/image138.png"/><Relationship Id="rId14" Type="http://schemas.openxmlformats.org/officeDocument/2006/relationships/image" Target="../media/image137.png"/><Relationship Id="rId13" Type="http://schemas.openxmlformats.org/officeDocument/2006/relationships/image" Target="../media/image136.jpeg"/><Relationship Id="rId12" Type="http://schemas.openxmlformats.org/officeDocument/2006/relationships/image" Target="../media/image135.jpeg"/><Relationship Id="rId11" Type="http://schemas.openxmlformats.org/officeDocument/2006/relationships/image" Target="../media/image134.jpeg"/><Relationship Id="rId10" Type="http://schemas.openxmlformats.org/officeDocument/2006/relationships/image" Target="../media/image133.jpe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5.jpeg"/><Relationship Id="rId8" Type="http://schemas.openxmlformats.org/officeDocument/2006/relationships/image" Target="../media/image144.jpeg"/><Relationship Id="rId7" Type="http://schemas.openxmlformats.org/officeDocument/2006/relationships/image" Target="../media/image143.jpeg"/><Relationship Id="rId6" Type="http://schemas.openxmlformats.org/officeDocument/2006/relationships/image" Target="../media/image142.jpeg"/><Relationship Id="rId5" Type="http://schemas.openxmlformats.org/officeDocument/2006/relationships/image" Target="../media/image141.jpeg"/><Relationship Id="rId4" Type="http://schemas.openxmlformats.org/officeDocument/2006/relationships/image" Target="../media/image140.jpeg"/><Relationship Id="rId3" Type="http://schemas.openxmlformats.org/officeDocument/2006/relationships/image" Target="../media/image139.png"/><Relationship Id="rId2" Type="http://schemas.openxmlformats.org/officeDocument/2006/relationships/image" Target="../media/image3.png"/><Relationship Id="rId11" Type="http://schemas.openxmlformats.org/officeDocument/2006/relationships/image" Target="../media/image147.jpeg"/><Relationship Id="rId10" Type="http://schemas.openxmlformats.org/officeDocument/2006/relationships/image" Target="../media/image146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4.jpeg"/><Relationship Id="rId8" Type="http://schemas.openxmlformats.org/officeDocument/2006/relationships/image" Target="../media/image153.png"/><Relationship Id="rId7" Type="http://schemas.openxmlformats.org/officeDocument/2006/relationships/image" Target="../media/image152.png"/><Relationship Id="rId6" Type="http://schemas.openxmlformats.org/officeDocument/2006/relationships/image" Target="../media/image151.jpeg"/><Relationship Id="rId5" Type="http://schemas.openxmlformats.org/officeDocument/2006/relationships/image" Target="../media/image150.jpeg"/><Relationship Id="rId4" Type="http://schemas.openxmlformats.org/officeDocument/2006/relationships/image" Target="../media/image149.jpeg"/><Relationship Id="rId3" Type="http://schemas.openxmlformats.org/officeDocument/2006/relationships/image" Target="../media/image148.jpeg"/><Relationship Id="rId28" Type="http://schemas.openxmlformats.org/officeDocument/2006/relationships/image" Target="../media/image173.jpeg"/><Relationship Id="rId27" Type="http://schemas.openxmlformats.org/officeDocument/2006/relationships/image" Target="../media/image172.jpeg"/><Relationship Id="rId26" Type="http://schemas.openxmlformats.org/officeDocument/2006/relationships/image" Target="../media/image171.jpeg"/><Relationship Id="rId25" Type="http://schemas.openxmlformats.org/officeDocument/2006/relationships/image" Target="../media/image170.jpeg"/><Relationship Id="rId24" Type="http://schemas.openxmlformats.org/officeDocument/2006/relationships/image" Target="../media/image169.jpeg"/><Relationship Id="rId23" Type="http://schemas.openxmlformats.org/officeDocument/2006/relationships/image" Target="../media/image168.jpeg"/><Relationship Id="rId22" Type="http://schemas.openxmlformats.org/officeDocument/2006/relationships/image" Target="../media/image167.jpeg"/><Relationship Id="rId21" Type="http://schemas.openxmlformats.org/officeDocument/2006/relationships/image" Target="../media/image166.jpeg"/><Relationship Id="rId20" Type="http://schemas.openxmlformats.org/officeDocument/2006/relationships/image" Target="../media/image165.jpeg"/><Relationship Id="rId2" Type="http://schemas.openxmlformats.org/officeDocument/2006/relationships/image" Target="../media/image3.png"/><Relationship Id="rId19" Type="http://schemas.openxmlformats.org/officeDocument/2006/relationships/image" Target="../media/image164.jpeg"/><Relationship Id="rId18" Type="http://schemas.openxmlformats.org/officeDocument/2006/relationships/image" Target="../media/image163.jpeg"/><Relationship Id="rId17" Type="http://schemas.openxmlformats.org/officeDocument/2006/relationships/image" Target="../media/image162.jpeg"/><Relationship Id="rId16" Type="http://schemas.openxmlformats.org/officeDocument/2006/relationships/image" Target="../media/image161.jpeg"/><Relationship Id="rId15" Type="http://schemas.openxmlformats.org/officeDocument/2006/relationships/image" Target="../media/image160.jpeg"/><Relationship Id="rId14" Type="http://schemas.openxmlformats.org/officeDocument/2006/relationships/image" Target="../media/image159.jpeg"/><Relationship Id="rId13" Type="http://schemas.openxmlformats.org/officeDocument/2006/relationships/image" Target="../media/image158.jpeg"/><Relationship Id="rId12" Type="http://schemas.openxmlformats.org/officeDocument/2006/relationships/image" Target="../media/image157.jpeg"/><Relationship Id="rId11" Type="http://schemas.openxmlformats.org/officeDocument/2006/relationships/image" Target="../media/image156.jpeg"/><Relationship Id="rId10" Type="http://schemas.openxmlformats.org/officeDocument/2006/relationships/image" Target="../media/image155.jpe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7.jpeg"/><Relationship Id="rId5" Type="http://schemas.openxmlformats.org/officeDocument/2006/relationships/image" Target="../media/image176.png"/><Relationship Id="rId4" Type="http://schemas.openxmlformats.org/officeDocument/2006/relationships/image" Target="../media/image175.png"/><Relationship Id="rId3" Type="http://schemas.openxmlformats.org/officeDocument/2006/relationships/image" Target="../media/image17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6" Type="http://schemas.openxmlformats.org/officeDocument/2006/relationships/image" Target="../media/image181.jpeg"/><Relationship Id="rId5" Type="http://schemas.openxmlformats.org/officeDocument/2006/relationships/image" Target="../media/image180.jpeg"/><Relationship Id="rId4" Type="http://schemas.openxmlformats.org/officeDocument/2006/relationships/image" Target="../media/image179.jpeg"/><Relationship Id="rId3" Type="http://schemas.openxmlformats.org/officeDocument/2006/relationships/image" Target="../media/image178.jpe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8.jpeg"/><Relationship Id="rId8" Type="http://schemas.openxmlformats.org/officeDocument/2006/relationships/image" Target="../media/image187.jpeg"/><Relationship Id="rId7" Type="http://schemas.openxmlformats.org/officeDocument/2006/relationships/image" Target="../media/image186.jpeg"/><Relationship Id="rId6" Type="http://schemas.openxmlformats.org/officeDocument/2006/relationships/image" Target="../media/image185.png"/><Relationship Id="rId5" Type="http://schemas.openxmlformats.org/officeDocument/2006/relationships/image" Target="../media/image184.jpeg"/><Relationship Id="rId4" Type="http://schemas.openxmlformats.org/officeDocument/2006/relationships/image" Target="../media/image183.jpeg"/><Relationship Id="rId3" Type="http://schemas.openxmlformats.org/officeDocument/2006/relationships/image" Target="../media/image182.jpeg"/><Relationship Id="rId2" Type="http://schemas.openxmlformats.org/officeDocument/2006/relationships/image" Target="../media/image3.png"/><Relationship Id="rId11" Type="http://schemas.openxmlformats.org/officeDocument/2006/relationships/image" Target="../media/image190.jpeg"/><Relationship Id="rId10" Type="http://schemas.openxmlformats.org/officeDocument/2006/relationships/image" Target="../media/image189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220979</xdr:colOff>
      <xdr:row>0</xdr:row>
      <xdr:rowOff>190500</xdr:rowOff>
    </xdr:from>
    <xdr:to>
      <xdr:col>1</xdr:col>
      <xdr:colOff>556260</xdr:colOff>
      <xdr:row>1</xdr:row>
      <xdr:rowOff>464820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220345" y="19050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525781</xdr:colOff>
      <xdr:row>19</xdr:row>
      <xdr:rowOff>68579</xdr:rowOff>
    </xdr:from>
    <xdr:to>
      <xdr:col>2</xdr:col>
      <xdr:colOff>1297917</xdr:colOff>
      <xdr:row>23</xdr:row>
      <xdr:rowOff>181214</xdr:rowOff>
    </xdr:to>
    <xdr:pic>
      <xdr:nvPicPr>
        <xdr:cNvPr id="19" name="Picture 12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3916680" y="8448040"/>
          <a:ext cx="771525" cy="13474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2383</xdr:colOff>
      <xdr:row>29</xdr:row>
      <xdr:rowOff>633518</xdr:rowOff>
    </xdr:to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1359408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1359408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322758</xdr:colOff>
      <xdr:row>28</xdr:row>
      <xdr:rowOff>42588</xdr:rowOff>
    </xdr:from>
    <xdr:to>
      <xdr:col>2</xdr:col>
      <xdr:colOff>1440180</xdr:colOff>
      <xdr:row>29</xdr:row>
      <xdr:rowOff>640080</xdr:rowOff>
    </xdr:to>
    <xdr:pic>
      <xdr:nvPicPr>
        <xdr:cNvPr id="31" name="Рисунок 3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13480" y="12813665"/>
          <a:ext cx="1117600" cy="142049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571499</xdr:colOff>
      <xdr:row>33</xdr:row>
      <xdr:rowOff>38100</xdr:rowOff>
    </xdr:from>
    <xdr:to>
      <xdr:col>2</xdr:col>
      <xdr:colOff>1306771</xdr:colOff>
      <xdr:row>34</xdr:row>
      <xdr:rowOff>594360</xdr:rowOff>
    </xdr:to>
    <xdr:pic>
      <xdr:nvPicPr>
        <xdr:cNvPr id="32" name="Рисунок 31"/>
        <xdr:cNvPicPr>
          <a:picLocks noChangeAspect="1"/>
        </xdr:cNvPicPr>
      </xdr:nvPicPr>
      <xdr:blipFill>
        <a:blip r:embed="rId5"/>
        <a:srcRect l="20067" r="21875"/>
        <a:stretch>
          <a:fillRect/>
        </a:stretch>
      </xdr:blipFill>
      <xdr:spPr>
        <a:xfrm flipH="1">
          <a:off x="3961765" y="16971645"/>
          <a:ext cx="73533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</xdr:row>
      <xdr:rowOff>31547</xdr:rowOff>
    </xdr:from>
    <xdr:to>
      <xdr:col>2</xdr:col>
      <xdr:colOff>1503482</xdr:colOff>
      <xdr:row>7</xdr:row>
      <xdr:rowOff>137160</xdr:rowOff>
    </xdr:to>
    <xdr:pic>
      <xdr:nvPicPr>
        <xdr:cNvPr id="33" name="Рисунок 32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0" r="17009"/>
        <a:stretch>
          <a:fillRect/>
        </a:stretch>
      </xdr:blipFill>
      <xdr:spPr>
        <a:xfrm>
          <a:off x="3771900" y="1638935"/>
          <a:ext cx="1122045" cy="1534795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10</xdr:row>
      <xdr:rowOff>20228</xdr:rowOff>
    </xdr:from>
    <xdr:to>
      <xdr:col>2</xdr:col>
      <xdr:colOff>1409700</xdr:colOff>
      <xdr:row>13</xdr:row>
      <xdr:rowOff>167640</xdr:rowOff>
    </xdr:to>
    <xdr:pic>
      <xdr:nvPicPr>
        <xdr:cNvPr id="34" name="Рисунок 3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16" t="3880" r="18965" b="4741"/>
        <a:stretch>
          <a:fillRect/>
        </a:stretch>
      </xdr:blipFill>
      <xdr:spPr>
        <a:xfrm>
          <a:off x="3870960" y="4376420"/>
          <a:ext cx="929640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350521</xdr:colOff>
      <xdr:row>14</xdr:row>
      <xdr:rowOff>7621</xdr:rowOff>
    </xdr:from>
    <xdr:to>
      <xdr:col>2</xdr:col>
      <xdr:colOff>1493520</xdr:colOff>
      <xdr:row>14</xdr:row>
      <xdr:rowOff>1150620</xdr:rowOff>
    </xdr:to>
    <xdr:pic>
      <xdr:nvPicPr>
        <xdr:cNvPr id="35" name="Рисунок 3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1420" y="5770245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259081</xdr:colOff>
      <xdr:row>15</xdr:row>
      <xdr:rowOff>62865</xdr:rowOff>
    </xdr:from>
    <xdr:to>
      <xdr:col>2</xdr:col>
      <xdr:colOff>1592580</xdr:colOff>
      <xdr:row>18</xdr:row>
      <xdr:rowOff>177164</xdr:rowOff>
    </xdr:to>
    <xdr:pic>
      <xdr:nvPicPr>
        <xdr:cNvPr id="36" name="Рисунок 3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9980" y="7014210"/>
          <a:ext cx="1333500" cy="133477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</xdr:row>
      <xdr:rowOff>45720</xdr:rowOff>
    </xdr:from>
    <xdr:to>
      <xdr:col>2</xdr:col>
      <xdr:colOff>1546860</xdr:colOff>
      <xdr:row>27</xdr:row>
      <xdr:rowOff>1371600</xdr:rowOff>
    </xdr:to>
    <xdr:pic>
      <xdr:nvPicPr>
        <xdr:cNvPr id="37" name="Рисунок 3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1880" y="11422380"/>
          <a:ext cx="132588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593361</xdr:colOff>
      <xdr:row>30</xdr:row>
      <xdr:rowOff>24412</xdr:rowOff>
    </xdr:from>
    <xdr:to>
      <xdr:col>2</xdr:col>
      <xdr:colOff>1325880</xdr:colOff>
      <xdr:row>30</xdr:row>
      <xdr:rowOff>1219199</xdr:rowOff>
    </xdr:to>
    <xdr:pic>
      <xdr:nvPicPr>
        <xdr:cNvPr id="38" name="Рисунок 3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86" t="14845" r="33899" b="15877"/>
        <a:stretch>
          <a:fillRect/>
        </a:stretch>
      </xdr:blipFill>
      <xdr:spPr>
        <a:xfrm>
          <a:off x="3983990" y="14319250"/>
          <a:ext cx="732790" cy="1194435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31</xdr:row>
      <xdr:rowOff>30480</xdr:rowOff>
    </xdr:from>
    <xdr:to>
      <xdr:col>2</xdr:col>
      <xdr:colOff>1556385</xdr:colOff>
      <xdr:row>31</xdr:row>
      <xdr:rowOff>1190625</xdr:rowOff>
    </xdr:to>
    <xdr:pic>
      <xdr:nvPicPr>
        <xdr:cNvPr id="39" name="Рисунок 3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140" y="15544800"/>
          <a:ext cx="1160145" cy="1160145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556261</xdr:colOff>
      <xdr:row>8</xdr:row>
      <xdr:rowOff>45719</xdr:rowOff>
    </xdr:from>
    <xdr:to>
      <xdr:col>2</xdr:col>
      <xdr:colOff>1244009</xdr:colOff>
      <xdr:row>9</xdr:row>
      <xdr:rowOff>460682</xdr:rowOff>
    </xdr:to>
    <xdr:pic>
      <xdr:nvPicPr>
        <xdr:cNvPr id="40" name="Рисунок 3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02" r="24942"/>
        <a:stretch>
          <a:fillRect/>
        </a:stretch>
      </xdr:blipFill>
      <xdr:spPr>
        <a:xfrm>
          <a:off x="3947160" y="3289300"/>
          <a:ext cx="687705" cy="101727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205741</xdr:colOff>
      <xdr:row>24</xdr:row>
      <xdr:rowOff>30481</xdr:rowOff>
    </xdr:from>
    <xdr:to>
      <xdr:col>2</xdr:col>
      <xdr:colOff>1714501</xdr:colOff>
      <xdr:row>26</xdr:row>
      <xdr:rowOff>381001</xdr:rowOff>
    </xdr:to>
    <xdr:pic>
      <xdr:nvPicPr>
        <xdr:cNvPr id="41" name="Рисунок 4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9852660"/>
          <a:ext cx="1508760" cy="150876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2221825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457200</xdr:colOff>
      <xdr:row>40</xdr:row>
      <xdr:rowOff>60960</xdr:rowOff>
    </xdr:from>
    <xdr:to>
      <xdr:col>2</xdr:col>
      <xdr:colOff>1319920</xdr:colOff>
      <xdr:row>41</xdr:row>
      <xdr:rowOff>571500</xdr:rowOff>
    </xdr:to>
    <xdr:pic>
      <xdr:nvPicPr>
        <xdr:cNvPr id="47" name="Рисунок 46"/>
        <xdr:cNvPicPr>
          <a:picLocks noChangeAspect="1"/>
        </xdr:cNvPicPr>
      </xdr:nvPicPr>
      <xdr:blipFill>
        <a:blip r:embed="rId15"/>
        <a:srcRect l="19097" t="6579" r="18346" b="5263"/>
        <a:stretch>
          <a:fillRect/>
        </a:stretch>
      </xdr:blipFill>
      <xdr:spPr>
        <a:xfrm>
          <a:off x="3848100" y="22663785"/>
          <a:ext cx="862330" cy="12344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43</xdr:row>
      <xdr:rowOff>38100</xdr:rowOff>
    </xdr:from>
    <xdr:to>
      <xdr:col>2</xdr:col>
      <xdr:colOff>1491339</xdr:colOff>
      <xdr:row>44</xdr:row>
      <xdr:rowOff>502920</xdr:rowOff>
    </xdr:to>
    <xdr:pic>
      <xdr:nvPicPr>
        <xdr:cNvPr id="48" name="Рисунок 47" descr="табкруг2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771900" y="24189690"/>
          <a:ext cx="110998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297181</xdr:colOff>
      <xdr:row>47</xdr:row>
      <xdr:rowOff>76200</xdr:rowOff>
    </xdr:from>
    <xdr:to>
      <xdr:col>2</xdr:col>
      <xdr:colOff>1402081</xdr:colOff>
      <xdr:row>48</xdr:row>
      <xdr:rowOff>561267</xdr:rowOff>
    </xdr:to>
    <xdr:pic>
      <xdr:nvPicPr>
        <xdr:cNvPr id="49" name="Рисунок 48" descr="табурет-1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88080" y="25892760"/>
          <a:ext cx="1104900" cy="1071245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51</xdr:row>
      <xdr:rowOff>91440</xdr:rowOff>
    </xdr:from>
    <xdr:to>
      <xdr:col>2</xdr:col>
      <xdr:colOff>1386840</xdr:colOff>
      <xdr:row>51</xdr:row>
      <xdr:rowOff>1118022</xdr:rowOff>
    </xdr:to>
    <xdr:pic>
      <xdr:nvPicPr>
        <xdr:cNvPr id="50" name="Рисунок 49" descr="stul1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779520" y="27588210"/>
          <a:ext cx="998220" cy="102616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19501485"/>
          <a:ext cx="1905" cy="855980"/>
        </a:xfrm>
        <a:prstGeom prst="rect">
          <a:avLst/>
        </a:prstGeom>
        <a:noFill/>
      </xdr:spPr>
    </xdr:pic>
    <xdr:clientData/>
  </xdr:oneCellAnchor>
  <xdr:twoCellAnchor>
    <xdr:from>
      <xdr:col>2</xdr:col>
      <xdr:colOff>548640</xdr:colOff>
      <xdr:row>37</xdr:row>
      <xdr:rowOff>56049</xdr:rowOff>
    </xdr:from>
    <xdr:to>
      <xdr:col>2</xdr:col>
      <xdr:colOff>1185707</xdr:colOff>
      <xdr:row>37</xdr:row>
      <xdr:rowOff>1089661</xdr:rowOff>
    </xdr:to>
    <xdr:pic>
      <xdr:nvPicPr>
        <xdr:cNvPr id="43" name="Рисунок 4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39540" y="20037425"/>
          <a:ext cx="636905" cy="1033780"/>
        </a:xfrm>
        <a:prstGeom prst="rect">
          <a:avLst/>
        </a:prstGeom>
      </xdr:spPr>
    </xdr:pic>
    <xdr:clientData/>
  </xdr:twoCellAnchor>
  <xdr:oneCellAnchor>
    <xdr:from>
      <xdr:col>2</xdr:col>
      <xdr:colOff>430110</xdr:colOff>
      <xdr:row>38</xdr:row>
      <xdr:rowOff>30480</xdr:rowOff>
    </xdr:from>
    <xdr:ext cx="922439" cy="1036320"/>
    <xdr:pic>
      <xdr:nvPicPr>
        <xdr:cNvPr id="44" name="Рисунок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820795" y="21147405"/>
          <a:ext cx="922020" cy="1036320"/>
        </a:xfrm>
        <a:prstGeom prst="rect">
          <a:avLst/>
        </a:prstGeom>
      </xdr:spPr>
    </xdr:pic>
    <xdr:clientData/>
  </xdr:oneCellAnchor>
  <xdr:oneCellAnchor>
    <xdr:from>
      <xdr:col>2</xdr:col>
      <xdr:colOff>518160</xdr:colOff>
      <xdr:row>35</xdr:row>
      <xdr:rowOff>121919</xdr:rowOff>
    </xdr:from>
    <xdr:ext cx="876300" cy="1068191"/>
    <xdr:pic>
      <xdr:nvPicPr>
        <xdr:cNvPr id="30" name="Рисунок 2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4" t="13889" r="19705" b="13628"/>
        <a:stretch>
          <a:fillRect/>
        </a:stretch>
      </xdr:blipFill>
      <xdr:spPr>
        <a:xfrm>
          <a:off x="3909060" y="18365470"/>
          <a:ext cx="876300" cy="10687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199815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26028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8204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33267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8204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39134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8204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39134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41515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41515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8204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47840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8204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47840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0109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3403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0109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3403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8204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5784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8204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5784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816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5816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8204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64033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8204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64033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0109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702052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0109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702052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8204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72586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8204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72586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0" y="27496770"/>
          <a:ext cx="1905" cy="85598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260138</xdr:rowOff>
    </xdr:to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12</xdr:row>
      <xdr:rowOff>392958</xdr:rowOff>
    </xdr:to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53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525780</xdr:colOff>
      <xdr:row>9</xdr:row>
      <xdr:rowOff>167640</xdr:rowOff>
    </xdr:from>
    <xdr:to>
      <xdr:col>2</xdr:col>
      <xdr:colOff>1386840</xdr:colOff>
      <xdr:row>11</xdr:row>
      <xdr:rowOff>326863</xdr:rowOff>
    </xdr:to>
    <xdr:pic>
      <xdr:nvPicPr>
        <xdr:cNvPr id="35" name="Рисунок 34"/>
        <xdr:cNvPicPr>
          <a:picLocks noChangeAspect="1"/>
        </xdr:cNvPicPr>
      </xdr:nvPicPr>
      <xdr:blipFill>
        <a:blip r:embed="rId3"/>
        <a:srcRect l="33736" t="4971" r="30161" b="5007"/>
        <a:stretch>
          <a:fillRect/>
        </a:stretch>
      </xdr:blipFill>
      <xdr:spPr>
        <a:xfrm>
          <a:off x="3916680" y="4863465"/>
          <a:ext cx="861060" cy="1425575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3</xdr:row>
      <xdr:rowOff>68579</xdr:rowOff>
    </xdr:from>
    <xdr:to>
      <xdr:col>2</xdr:col>
      <xdr:colOff>1371600</xdr:colOff>
      <xdr:row>5</xdr:row>
      <xdr:rowOff>478870</xdr:rowOff>
    </xdr:to>
    <xdr:pic>
      <xdr:nvPicPr>
        <xdr:cNvPr id="36" name="Рисунок 35"/>
        <xdr:cNvPicPr>
          <a:picLocks noChangeAspect="1"/>
        </xdr:cNvPicPr>
      </xdr:nvPicPr>
      <xdr:blipFill>
        <a:blip r:embed="rId4"/>
        <a:srcRect l="33262" t="4972" r="32764" b="4652"/>
        <a:stretch>
          <a:fillRect/>
        </a:stretch>
      </xdr:blipFill>
      <xdr:spPr>
        <a:xfrm>
          <a:off x="3954780" y="1675765"/>
          <a:ext cx="807720" cy="138811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6</xdr:row>
      <xdr:rowOff>60960</xdr:rowOff>
    </xdr:from>
    <xdr:to>
      <xdr:col>2</xdr:col>
      <xdr:colOff>1402080</xdr:colOff>
      <xdr:row>8</xdr:row>
      <xdr:rowOff>342436</xdr:rowOff>
    </xdr:to>
    <xdr:pic>
      <xdr:nvPicPr>
        <xdr:cNvPr id="37" name="Рисунок 36"/>
        <xdr:cNvPicPr>
          <a:picLocks noChangeAspect="1"/>
        </xdr:cNvPicPr>
      </xdr:nvPicPr>
      <xdr:blipFill>
        <a:blip r:embed="rId5"/>
        <a:srcRect l="32091" t="5051" r="30135" b="5619"/>
        <a:stretch>
          <a:fillRect/>
        </a:stretch>
      </xdr:blipFill>
      <xdr:spPr>
        <a:xfrm>
          <a:off x="3886200" y="3202305"/>
          <a:ext cx="906780" cy="142430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12</xdr:row>
      <xdr:rowOff>76200</xdr:rowOff>
    </xdr:from>
    <xdr:to>
      <xdr:col>2</xdr:col>
      <xdr:colOff>1371651</xdr:colOff>
      <xdr:row>14</xdr:row>
      <xdr:rowOff>426720</xdr:rowOff>
    </xdr:to>
    <xdr:pic>
      <xdr:nvPicPr>
        <xdr:cNvPr id="38" name="Рисунок 37"/>
        <xdr:cNvPicPr>
          <a:picLocks noChangeAspect="1"/>
        </xdr:cNvPicPr>
      </xdr:nvPicPr>
      <xdr:blipFill>
        <a:blip r:embed="rId6"/>
        <a:srcRect l="30660" t="3197" r="30515" b="2522"/>
        <a:stretch>
          <a:fillRect/>
        </a:stretch>
      </xdr:blipFill>
      <xdr:spPr>
        <a:xfrm>
          <a:off x="3817620" y="6444615"/>
          <a:ext cx="944880" cy="15240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635423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2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2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2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2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50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50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50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50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413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41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41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41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04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04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04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04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43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4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4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43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58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58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58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58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5423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5876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204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587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204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587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204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587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6265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626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626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626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684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6841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6841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6841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6277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6277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6277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6277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5418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54189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54189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541895"/>
          <a:ext cx="1905" cy="85598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2383</xdr:colOff>
      <xdr:row>3</xdr:row>
      <xdr:rowOff>912188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3</xdr:row>
      <xdr:rowOff>683736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3</xdr:row>
      <xdr:rowOff>683736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3</xdr:row>
      <xdr:rowOff>611346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1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633518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7</xdr:row>
      <xdr:rowOff>850158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92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</xdr:colOff>
      <xdr:row>9</xdr:row>
      <xdr:rowOff>1050924</xdr:rowOff>
    </xdr:to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6170"/>
          <a:ext cx="1905" cy="10502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327660</xdr:colOff>
      <xdr:row>3</xdr:row>
      <xdr:rowOff>76200</xdr:rowOff>
    </xdr:from>
    <xdr:to>
      <xdr:col>2</xdr:col>
      <xdr:colOff>1571625</xdr:colOff>
      <xdr:row>3</xdr:row>
      <xdr:rowOff>1320165</xdr:rowOff>
    </xdr:to>
    <xdr:pic>
      <xdr:nvPicPr>
        <xdr:cNvPr id="30" name="Рисунок 2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60" y="1684020"/>
          <a:ext cx="1243965" cy="124396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320041</xdr:colOff>
      <xdr:row>4</xdr:row>
      <xdr:rowOff>60961</xdr:rowOff>
    </xdr:from>
    <xdr:to>
      <xdr:col>2</xdr:col>
      <xdr:colOff>1600201</xdr:colOff>
      <xdr:row>4</xdr:row>
      <xdr:rowOff>1341121</xdr:rowOff>
    </xdr:to>
    <xdr:pic>
      <xdr:nvPicPr>
        <xdr:cNvPr id="31" name="Рисунок 3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0940" y="3025140"/>
          <a:ext cx="128016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22860</xdr:rowOff>
    </xdr:from>
    <xdr:to>
      <xdr:col>2</xdr:col>
      <xdr:colOff>1539241</xdr:colOff>
      <xdr:row>6</xdr:row>
      <xdr:rowOff>1295401</xdr:rowOff>
    </xdr:to>
    <xdr:pic>
      <xdr:nvPicPr>
        <xdr:cNvPr id="32" name="Рисунок 3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4589145"/>
          <a:ext cx="1272540" cy="127254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7</xdr:row>
      <xdr:rowOff>60961</xdr:rowOff>
    </xdr:from>
    <xdr:to>
      <xdr:col>2</xdr:col>
      <xdr:colOff>1379220</xdr:colOff>
      <xdr:row>7</xdr:row>
      <xdr:rowOff>1287781</xdr:rowOff>
    </xdr:to>
    <xdr:pic>
      <xdr:nvPicPr>
        <xdr:cNvPr id="33" name="Рисунок 3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1" r="22670"/>
        <a:stretch>
          <a:fillRect/>
        </a:stretch>
      </xdr:blipFill>
      <xdr:spPr>
        <a:xfrm>
          <a:off x="3802380" y="5968365"/>
          <a:ext cx="967740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480059</xdr:colOff>
      <xdr:row>9</xdr:row>
      <xdr:rowOff>53340</xdr:rowOff>
    </xdr:from>
    <xdr:to>
      <xdr:col>2</xdr:col>
      <xdr:colOff>1330864</xdr:colOff>
      <xdr:row>9</xdr:row>
      <xdr:rowOff>1317737</xdr:rowOff>
    </xdr:to>
    <xdr:pic>
      <xdr:nvPicPr>
        <xdr:cNvPr id="34" name="Рисунок 33"/>
        <xdr:cNvPicPr>
          <a:picLocks noChangeAspect="1"/>
        </xdr:cNvPicPr>
      </xdr:nvPicPr>
      <xdr:blipFill>
        <a:blip r:embed="rId7"/>
        <a:srcRect l="27097" t="16129" r="26452" b="14837"/>
        <a:stretch>
          <a:fillRect/>
        </a:stretch>
      </xdr:blipFill>
      <xdr:spPr>
        <a:xfrm flipH="1">
          <a:off x="3870325" y="7509510"/>
          <a:ext cx="850900" cy="1264285"/>
        </a:xfrm>
        <a:prstGeom prst="rect">
          <a:avLst/>
        </a:prstGeom>
      </xdr:spPr>
    </xdr:pic>
    <xdr:clientData/>
  </xdr:twoCellAnchor>
  <xdr:twoCellAnchor editAs="oneCell">
    <xdr:from>
      <xdr:col>2</xdr:col>
      <xdr:colOff>434339</xdr:colOff>
      <xdr:row>10</xdr:row>
      <xdr:rowOff>68581</xdr:rowOff>
    </xdr:from>
    <xdr:to>
      <xdr:col>2</xdr:col>
      <xdr:colOff>1312226</xdr:colOff>
      <xdr:row>10</xdr:row>
      <xdr:rowOff>1272540</xdr:rowOff>
    </xdr:to>
    <xdr:pic>
      <xdr:nvPicPr>
        <xdr:cNvPr id="36" name="Рисунок 3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3" t="8533" r="19644" b="6133"/>
        <a:stretch>
          <a:fillRect/>
        </a:stretch>
      </xdr:blipFill>
      <xdr:spPr>
        <a:xfrm>
          <a:off x="3824605" y="8865870"/>
          <a:ext cx="878205" cy="120396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12</xdr:row>
      <xdr:rowOff>86790</xdr:rowOff>
    </xdr:from>
    <xdr:to>
      <xdr:col>2</xdr:col>
      <xdr:colOff>1379220</xdr:colOff>
      <xdr:row>12</xdr:row>
      <xdr:rowOff>1653540</xdr:rowOff>
    </xdr:to>
    <xdr:pic>
      <xdr:nvPicPr>
        <xdr:cNvPr id="37" name="Рисунок 3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3" t="8533" r="19644" b="6133"/>
        <a:stretch>
          <a:fillRect/>
        </a:stretch>
      </xdr:blipFill>
      <xdr:spPr>
        <a:xfrm>
          <a:off x="3810000" y="11885930"/>
          <a:ext cx="960120" cy="1567180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11</xdr:row>
      <xdr:rowOff>99060</xdr:rowOff>
    </xdr:from>
    <xdr:to>
      <xdr:col>2</xdr:col>
      <xdr:colOff>1391824</xdr:colOff>
      <xdr:row>11</xdr:row>
      <xdr:rowOff>1597686</xdr:rowOff>
    </xdr:to>
    <xdr:pic>
      <xdr:nvPicPr>
        <xdr:cNvPr id="38" name="Рисунок 37"/>
        <xdr:cNvPicPr>
          <a:picLocks noChangeAspect="1"/>
        </xdr:cNvPicPr>
      </xdr:nvPicPr>
      <xdr:blipFill>
        <a:blip r:embed="rId7"/>
        <a:srcRect l="27097" t="16129" r="26452" b="14837"/>
        <a:stretch>
          <a:fillRect/>
        </a:stretch>
      </xdr:blipFill>
      <xdr:spPr>
        <a:xfrm flipH="1">
          <a:off x="3863340" y="10229850"/>
          <a:ext cx="918845" cy="1498600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426721</xdr:colOff>
      <xdr:row>13</xdr:row>
      <xdr:rowOff>50206</xdr:rowOff>
    </xdr:from>
    <xdr:to>
      <xdr:col>2</xdr:col>
      <xdr:colOff>1341120</xdr:colOff>
      <xdr:row>13</xdr:row>
      <xdr:rowOff>1402080</xdr:rowOff>
    </xdr:to>
    <xdr:pic>
      <xdr:nvPicPr>
        <xdr:cNvPr id="39" name="Picture 17" descr="Табурет Форест 345х345х730h (95мм)"/>
        <xdr:cNvPicPr>
          <a:picLocks noChangeAspect="1"/>
        </xdr:cNvPicPr>
      </xdr:nvPicPr>
      <xdr:blipFill>
        <a:blip r:embed="rId9"/>
        <a:srcRect l="47350" t="36124" r="40620" b="23561"/>
        <a:stretch>
          <a:fillRect/>
        </a:stretch>
      </xdr:blipFill>
      <xdr:spPr>
        <a:xfrm>
          <a:off x="3817620" y="13587095"/>
          <a:ext cx="914400" cy="1351915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14</xdr:row>
      <xdr:rowOff>114299</xdr:rowOff>
    </xdr:from>
    <xdr:to>
      <xdr:col>2</xdr:col>
      <xdr:colOff>1455420</xdr:colOff>
      <xdr:row>14</xdr:row>
      <xdr:rowOff>1381124</xdr:rowOff>
    </xdr:to>
    <xdr:pic>
      <xdr:nvPicPr>
        <xdr:cNvPr id="40" name="Рисунок 39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2" t="5376" r="17742" b="6452"/>
        <a:stretch>
          <a:fillRect/>
        </a:stretch>
      </xdr:blipFill>
      <xdr:spPr>
        <a:xfrm>
          <a:off x="3832860" y="15083155"/>
          <a:ext cx="101346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15</xdr:row>
      <xdr:rowOff>83820</xdr:rowOff>
    </xdr:from>
    <xdr:to>
      <xdr:col>2</xdr:col>
      <xdr:colOff>1371599</xdr:colOff>
      <xdr:row>15</xdr:row>
      <xdr:rowOff>1615440</xdr:rowOff>
    </xdr:to>
    <xdr:pic>
      <xdr:nvPicPr>
        <xdr:cNvPr id="41" name="Picture 17" descr="Табурет Форест 345х345х730h (95мм)"/>
        <xdr:cNvPicPr>
          <a:picLocks noChangeAspect="1"/>
        </xdr:cNvPicPr>
      </xdr:nvPicPr>
      <xdr:blipFill>
        <a:blip r:embed="rId9"/>
        <a:srcRect l="47350" t="36124" r="40620" b="23561"/>
        <a:stretch>
          <a:fillRect/>
        </a:stretch>
      </xdr:blipFill>
      <xdr:spPr>
        <a:xfrm>
          <a:off x="3848100" y="16493490"/>
          <a:ext cx="913765" cy="153162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16</xdr:row>
      <xdr:rowOff>91439</xdr:rowOff>
    </xdr:from>
    <xdr:to>
      <xdr:col>2</xdr:col>
      <xdr:colOff>1470660</xdr:colOff>
      <xdr:row>16</xdr:row>
      <xdr:rowOff>1631710</xdr:rowOff>
    </xdr:to>
    <xdr:pic>
      <xdr:nvPicPr>
        <xdr:cNvPr id="42" name="Рисунок 4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2" t="5376" r="17742" b="6452"/>
        <a:stretch>
          <a:fillRect/>
        </a:stretch>
      </xdr:blipFill>
      <xdr:spPr>
        <a:xfrm>
          <a:off x="3771900" y="18199735"/>
          <a:ext cx="1089660" cy="154051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633518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64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64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64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64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5423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6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6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6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6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7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74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74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74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5423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4852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485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485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485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61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6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6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6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7972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797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797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797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1307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1307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1307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1307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95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9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9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9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36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36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36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36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694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69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69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69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4096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409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409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409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08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08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08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08930"/>
          <a:ext cx="1905" cy="85598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2383</xdr:colOff>
      <xdr:row>4</xdr:row>
      <xdr:rowOff>531188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4</xdr:row>
      <xdr:rowOff>302736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4</xdr:row>
      <xdr:rowOff>302736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</xdr:colOff>
      <xdr:row>4</xdr:row>
      <xdr:rowOff>230346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1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118872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252518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8</xdr:row>
      <xdr:rowOff>918738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92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669924</xdr:rowOff>
    </xdr:to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0502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1251899</xdr:colOff>
      <xdr:row>6</xdr:row>
      <xdr:rowOff>2766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143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1253804</xdr:colOff>
      <xdr:row>6</xdr:row>
      <xdr:rowOff>2766</xdr:rowOff>
    </xdr:to>
    <xdr:pic>
      <xdr:nvPicPr>
        <xdr:cNvPr id="69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333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18</xdr:row>
      <xdr:rowOff>0</xdr:rowOff>
    </xdr:from>
    <xdr:to>
      <xdr:col>2</xdr:col>
      <xdr:colOff>1251373</xdr:colOff>
      <xdr:row>18</xdr:row>
      <xdr:rowOff>2540</xdr:rowOff>
    </xdr:to>
    <xdr:pic>
      <xdr:nvPicPr>
        <xdr:cNvPr id="70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478125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18</xdr:row>
      <xdr:rowOff>0</xdr:rowOff>
    </xdr:from>
    <xdr:to>
      <xdr:col>2</xdr:col>
      <xdr:colOff>1253277</xdr:colOff>
      <xdr:row>18</xdr:row>
      <xdr:rowOff>2540</xdr:rowOff>
    </xdr:to>
    <xdr:pic>
      <xdr:nvPicPr>
        <xdr:cNvPr id="71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478125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1251373</xdr:colOff>
      <xdr:row>6</xdr:row>
      <xdr:rowOff>2540</xdr:rowOff>
    </xdr:to>
    <xdr:pic>
      <xdr:nvPicPr>
        <xdr:cNvPr id="72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1253277</xdr:colOff>
      <xdr:row>6</xdr:row>
      <xdr:rowOff>2540</xdr:rowOff>
    </xdr:to>
    <xdr:pic>
      <xdr:nvPicPr>
        <xdr:cNvPr id="73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1251373</xdr:colOff>
      <xdr:row>6</xdr:row>
      <xdr:rowOff>2540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1253277</xdr:colOff>
      <xdr:row>6</xdr:row>
      <xdr:rowOff>2540</xdr:rowOff>
    </xdr:to>
    <xdr:pic>
      <xdr:nvPicPr>
        <xdr:cNvPr id="75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3</xdr:row>
      <xdr:rowOff>0</xdr:rowOff>
    </xdr:from>
    <xdr:to>
      <xdr:col>2</xdr:col>
      <xdr:colOff>1251373</xdr:colOff>
      <xdr:row>3</xdr:row>
      <xdr:rowOff>2540</xdr:rowOff>
    </xdr:to>
    <xdr:pic>
      <xdr:nvPicPr>
        <xdr:cNvPr id="76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6078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3</xdr:row>
      <xdr:rowOff>0</xdr:rowOff>
    </xdr:from>
    <xdr:to>
      <xdr:col>2</xdr:col>
      <xdr:colOff>1253277</xdr:colOff>
      <xdr:row>3</xdr:row>
      <xdr:rowOff>2540</xdr:rowOff>
    </xdr:to>
    <xdr:pic>
      <xdr:nvPicPr>
        <xdr:cNvPr id="77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607820"/>
          <a:ext cx="12700" cy="2540"/>
        </a:xfrm>
        <a:prstGeom prst="rect">
          <a:avLst/>
        </a:prstGeom>
        <a:noFill/>
      </xdr:spPr>
    </xdr:pic>
    <xdr:clientData/>
  </xdr:twoCellAnchor>
  <xdr:twoCellAnchor>
    <xdr:from>
      <xdr:col>2</xdr:col>
      <xdr:colOff>355398</xdr:colOff>
      <xdr:row>5</xdr:row>
      <xdr:rowOff>45445</xdr:rowOff>
    </xdr:from>
    <xdr:to>
      <xdr:col>2</xdr:col>
      <xdr:colOff>1117012</xdr:colOff>
      <xdr:row>5</xdr:row>
      <xdr:rowOff>740832</xdr:rowOff>
    </xdr:to>
    <xdr:pic>
      <xdr:nvPicPr>
        <xdr:cNvPr id="79" name="Picture 126" descr="стул армейский"/>
        <xdr:cNvPicPr>
          <a:picLocks noChangeAspect="1" noChangeArrowheads="1"/>
        </xdr:cNvPicPr>
      </xdr:nvPicPr>
      <xdr:blipFill>
        <a:blip r:embed="rId4"/>
        <a:stretch>
          <a:fillRect/>
        </a:stretch>
      </xdr:blipFill>
      <xdr:spPr>
        <a:xfrm flipH="1">
          <a:off x="3745865" y="3314065"/>
          <a:ext cx="7620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1240789</xdr:colOff>
      <xdr:row>19</xdr:row>
      <xdr:rowOff>0</xdr:rowOff>
    </xdr:from>
    <xdr:ext cx="13970" cy="2540"/>
    <xdr:pic>
      <xdr:nvPicPr>
        <xdr:cNvPr id="81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661005"/>
          <a:ext cx="13970" cy="25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1240789</xdr:colOff>
      <xdr:row>19</xdr:row>
      <xdr:rowOff>0</xdr:rowOff>
    </xdr:from>
    <xdr:ext cx="15875" cy="2540"/>
    <xdr:pic>
      <xdr:nvPicPr>
        <xdr:cNvPr id="82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661005"/>
          <a:ext cx="15875" cy="2540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1240789</xdr:colOff>
      <xdr:row>6</xdr:row>
      <xdr:rowOff>0</xdr:rowOff>
    </xdr:from>
    <xdr:to>
      <xdr:col>2</xdr:col>
      <xdr:colOff>1251899</xdr:colOff>
      <xdr:row>6</xdr:row>
      <xdr:rowOff>2766</xdr:rowOff>
    </xdr:to>
    <xdr:pic>
      <xdr:nvPicPr>
        <xdr:cNvPr id="91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143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1253804</xdr:colOff>
      <xdr:row>6</xdr:row>
      <xdr:rowOff>2766</xdr:rowOff>
    </xdr:to>
    <xdr:pic>
      <xdr:nvPicPr>
        <xdr:cNvPr id="92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333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18</xdr:row>
      <xdr:rowOff>0</xdr:rowOff>
    </xdr:from>
    <xdr:to>
      <xdr:col>2</xdr:col>
      <xdr:colOff>1251373</xdr:colOff>
      <xdr:row>18</xdr:row>
      <xdr:rowOff>2540</xdr:rowOff>
    </xdr:to>
    <xdr:pic>
      <xdr:nvPicPr>
        <xdr:cNvPr id="93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478125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18</xdr:row>
      <xdr:rowOff>0</xdr:rowOff>
    </xdr:from>
    <xdr:to>
      <xdr:col>2</xdr:col>
      <xdr:colOff>1253277</xdr:colOff>
      <xdr:row>18</xdr:row>
      <xdr:rowOff>2540</xdr:rowOff>
    </xdr:to>
    <xdr:pic>
      <xdr:nvPicPr>
        <xdr:cNvPr id="94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478125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1251373</xdr:colOff>
      <xdr:row>6</xdr:row>
      <xdr:rowOff>2540</xdr:rowOff>
    </xdr:to>
    <xdr:pic>
      <xdr:nvPicPr>
        <xdr:cNvPr id="95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1253277</xdr:colOff>
      <xdr:row>6</xdr:row>
      <xdr:rowOff>2540</xdr:rowOff>
    </xdr:to>
    <xdr:pic>
      <xdr:nvPicPr>
        <xdr:cNvPr id="96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1251373</xdr:colOff>
      <xdr:row>6</xdr:row>
      <xdr:rowOff>2540</xdr:rowOff>
    </xdr:to>
    <xdr:pic>
      <xdr:nvPicPr>
        <xdr:cNvPr id="97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6</xdr:row>
      <xdr:rowOff>0</xdr:rowOff>
    </xdr:from>
    <xdr:to>
      <xdr:col>2</xdr:col>
      <xdr:colOff>1253277</xdr:colOff>
      <xdr:row>6</xdr:row>
      <xdr:rowOff>2540</xdr:rowOff>
    </xdr:to>
    <xdr:pic>
      <xdr:nvPicPr>
        <xdr:cNvPr id="98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4541520"/>
          <a:ext cx="12700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3</xdr:row>
      <xdr:rowOff>0</xdr:rowOff>
    </xdr:from>
    <xdr:to>
      <xdr:col>2</xdr:col>
      <xdr:colOff>1251373</xdr:colOff>
      <xdr:row>3</xdr:row>
      <xdr:rowOff>2540</xdr:rowOff>
    </xdr:to>
    <xdr:pic>
      <xdr:nvPicPr>
        <xdr:cNvPr id="99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607820"/>
          <a:ext cx="10795" cy="25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1240789</xdr:colOff>
      <xdr:row>3</xdr:row>
      <xdr:rowOff>0</xdr:rowOff>
    </xdr:from>
    <xdr:to>
      <xdr:col>2</xdr:col>
      <xdr:colOff>1253277</xdr:colOff>
      <xdr:row>3</xdr:row>
      <xdr:rowOff>2540</xdr:rowOff>
    </xdr:to>
    <xdr:pic>
      <xdr:nvPicPr>
        <xdr:cNvPr id="100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607820"/>
          <a:ext cx="12700" cy="2540"/>
        </a:xfrm>
        <a:prstGeom prst="rect">
          <a:avLst/>
        </a:prstGeom>
        <a:noFill/>
      </xdr:spPr>
    </xdr:pic>
    <xdr:clientData/>
  </xdr:twoCellAnchor>
  <xdr:twoCellAnchor>
    <xdr:from>
      <xdr:col>2</xdr:col>
      <xdr:colOff>416357</xdr:colOff>
      <xdr:row>5</xdr:row>
      <xdr:rowOff>45445</xdr:rowOff>
    </xdr:from>
    <xdr:to>
      <xdr:col>2</xdr:col>
      <xdr:colOff>1468218</xdr:colOff>
      <xdr:row>5</xdr:row>
      <xdr:rowOff>1005840</xdr:rowOff>
    </xdr:to>
    <xdr:pic>
      <xdr:nvPicPr>
        <xdr:cNvPr id="102" name="Picture 126" descr="стул армейский"/>
        <xdr:cNvPicPr>
          <a:picLocks noChangeAspect="1" noChangeArrowheads="1"/>
        </xdr:cNvPicPr>
      </xdr:nvPicPr>
      <xdr:blipFill>
        <a:blip r:embed="rId4"/>
        <a:stretch>
          <a:fillRect/>
        </a:stretch>
      </xdr:blipFill>
      <xdr:spPr>
        <a:xfrm flipH="1">
          <a:off x="3806825" y="3314065"/>
          <a:ext cx="1052195" cy="9607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1240789</xdr:colOff>
      <xdr:row>19</xdr:row>
      <xdr:rowOff>0</xdr:rowOff>
    </xdr:from>
    <xdr:ext cx="13970" cy="2540"/>
    <xdr:pic>
      <xdr:nvPicPr>
        <xdr:cNvPr id="104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661005"/>
          <a:ext cx="13970" cy="25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1240789</xdr:colOff>
      <xdr:row>19</xdr:row>
      <xdr:rowOff>0</xdr:rowOff>
    </xdr:from>
    <xdr:ext cx="15875" cy="2540"/>
    <xdr:pic>
      <xdr:nvPicPr>
        <xdr:cNvPr id="105" name="Picture 2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4631055" y="15661005"/>
          <a:ext cx="15875" cy="2540"/>
        </a:xfrm>
        <a:prstGeom prst="rect">
          <a:avLst/>
        </a:prstGeom>
        <a:noFill/>
      </xdr:spPr>
    </xdr:pic>
    <xdr:clientData/>
  </xdr:oneCellAnchor>
  <xdr:twoCellAnchor>
    <xdr:from>
      <xdr:col>2</xdr:col>
      <xdr:colOff>198120</xdr:colOff>
      <xdr:row>4</xdr:row>
      <xdr:rowOff>114300</xdr:rowOff>
    </xdr:from>
    <xdr:to>
      <xdr:col>2</xdr:col>
      <xdr:colOff>1611788</xdr:colOff>
      <xdr:row>4</xdr:row>
      <xdr:rowOff>1135380</xdr:rowOff>
    </xdr:to>
    <xdr:pic>
      <xdr:nvPicPr>
        <xdr:cNvPr id="114" name="Picture 125" descr="табурет армейский"/>
        <xdr:cNvPicPr>
          <a:picLocks noChangeAspect="1" noChangeArrowheads="1"/>
        </xdr:cNvPicPr>
      </xdr:nvPicPr>
      <xdr:blipFill>
        <a:blip r:embed="rId5"/>
        <a:stretch>
          <a:fillRect/>
        </a:stretch>
      </xdr:blipFill>
      <xdr:spPr>
        <a:xfrm>
          <a:off x="3589020" y="2103120"/>
          <a:ext cx="1413510" cy="1021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160020</xdr:colOff>
      <xdr:row>7</xdr:row>
      <xdr:rowOff>259080</xdr:rowOff>
    </xdr:from>
    <xdr:to>
      <xdr:col>2</xdr:col>
      <xdr:colOff>1710885</xdr:colOff>
      <xdr:row>8</xdr:row>
      <xdr:rowOff>740418</xdr:rowOff>
    </xdr:to>
    <xdr:pic>
      <xdr:nvPicPr>
        <xdr:cNvPr id="115" name="Рисунок 114" descr="https://artikul-mebel.ru/upload/resize_cache/iblock/5f1/1200_1200_13d5533b5eca74c9d3eb1af28743ca802/fm151obv66mri4sv3spfj5v2fvf5a0k0.jpg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50920" y="5031105"/>
          <a:ext cx="1550670" cy="1548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594360</xdr:colOff>
      <xdr:row>9</xdr:row>
      <xdr:rowOff>38100</xdr:rowOff>
    </xdr:from>
    <xdr:to>
      <xdr:col>2</xdr:col>
      <xdr:colOff>1272616</xdr:colOff>
      <xdr:row>9</xdr:row>
      <xdr:rowOff>1252997</xdr:rowOff>
    </xdr:to>
    <xdr:pic>
      <xdr:nvPicPr>
        <xdr:cNvPr id="116" name="Рисунок 115"/>
        <xdr:cNvPicPr>
          <a:picLocks noChangeAspect="1"/>
        </xdr:cNvPicPr>
      </xdr:nvPicPr>
      <xdr:blipFill>
        <a:blip r:embed="rId7"/>
        <a:srcRect l="31746" t="1786" r="32143" b="1188"/>
        <a:stretch>
          <a:fillRect/>
        </a:stretch>
      </xdr:blipFill>
      <xdr:spPr>
        <a:xfrm>
          <a:off x="3985260" y="6943725"/>
          <a:ext cx="678180" cy="1214755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10</xdr:row>
      <xdr:rowOff>60960</xdr:rowOff>
    </xdr:from>
    <xdr:to>
      <xdr:col>2</xdr:col>
      <xdr:colOff>1383548</xdr:colOff>
      <xdr:row>10</xdr:row>
      <xdr:rowOff>1212937</xdr:rowOff>
    </xdr:to>
    <xdr:pic>
      <xdr:nvPicPr>
        <xdr:cNvPr id="117" name="Рисунок 116"/>
        <xdr:cNvPicPr>
          <a:picLocks noChangeAspect="1"/>
        </xdr:cNvPicPr>
      </xdr:nvPicPr>
      <xdr:blipFill>
        <a:blip r:embed="rId8"/>
        <a:srcRect l="32143" t="33929" r="33334" b="593"/>
        <a:stretch>
          <a:fillRect/>
        </a:stretch>
      </xdr:blipFill>
      <xdr:spPr>
        <a:xfrm>
          <a:off x="3863340" y="8254365"/>
          <a:ext cx="910590" cy="1151890"/>
        </a:xfrm>
        <a:prstGeom prst="rect">
          <a:avLst/>
        </a:prstGeom>
      </xdr:spPr>
    </xdr:pic>
    <xdr:clientData/>
  </xdr:twoCellAnchor>
  <xdr:twoCellAnchor editAs="oneCell">
    <xdr:from>
      <xdr:col>2</xdr:col>
      <xdr:colOff>693420</xdr:colOff>
      <xdr:row>13</xdr:row>
      <xdr:rowOff>60960</xdr:rowOff>
    </xdr:from>
    <xdr:to>
      <xdr:col>2</xdr:col>
      <xdr:colOff>1179853</xdr:colOff>
      <xdr:row>13</xdr:row>
      <xdr:rowOff>1120616</xdr:rowOff>
    </xdr:to>
    <xdr:pic>
      <xdr:nvPicPr>
        <xdr:cNvPr id="118" name="Рисунок 117"/>
        <xdr:cNvPicPr>
          <a:picLocks noChangeAspect="1"/>
        </xdr:cNvPicPr>
      </xdr:nvPicPr>
      <xdr:blipFill>
        <a:blip r:embed="rId9"/>
        <a:srcRect l="33853" t="3551" r="37619" b="3230"/>
        <a:stretch>
          <a:fillRect/>
        </a:stretch>
      </xdr:blipFill>
      <xdr:spPr>
        <a:xfrm>
          <a:off x="4084320" y="10205085"/>
          <a:ext cx="486410" cy="1059180"/>
        </a:xfrm>
        <a:prstGeom prst="rect">
          <a:avLst/>
        </a:prstGeom>
      </xdr:spPr>
    </xdr:pic>
    <xdr:clientData/>
  </xdr:twoCellAnchor>
  <xdr:twoCellAnchor editAs="oneCell">
    <xdr:from>
      <xdr:col>2</xdr:col>
      <xdr:colOff>624840</xdr:colOff>
      <xdr:row>14</xdr:row>
      <xdr:rowOff>114299</xdr:rowOff>
    </xdr:from>
    <xdr:to>
      <xdr:col>2</xdr:col>
      <xdr:colOff>1245337</xdr:colOff>
      <xdr:row>14</xdr:row>
      <xdr:rowOff>1071434</xdr:rowOff>
    </xdr:to>
    <xdr:pic>
      <xdr:nvPicPr>
        <xdr:cNvPr id="119" name="Рисунок 118"/>
        <xdr:cNvPicPr>
          <a:picLocks noChangeAspect="1"/>
        </xdr:cNvPicPr>
      </xdr:nvPicPr>
      <xdr:blipFill>
        <a:blip r:embed="rId10"/>
        <a:srcRect l="20561" t="4766" r="20208" b="3867"/>
        <a:stretch>
          <a:fillRect/>
        </a:stretch>
      </xdr:blipFill>
      <xdr:spPr>
        <a:xfrm>
          <a:off x="4015740" y="11530330"/>
          <a:ext cx="620395" cy="957580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15</xdr:row>
      <xdr:rowOff>114299</xdr:rowOff>
    </xdr:from>
    <xdr:to>
      <xdr:col>2</xdr:col>
      <xdr:colOff>1389851</xdr:colOff>
      <xdr:row>15</xdr:row>
      <xdr:rowOff>1210014</xdr:rowOff>
    </xdr:to>
    <xdr:pic>
      <xdr:nvPicPr>
        <xdr:cNvPr id="120" name="Рисунок 119"/>
        <xdr:cNvPicPr>
          <a:picLocks noChangeAspect="1"/>
        </xdr:cNvPicPr>
      </xdr:nvPicPr>
      <xdr:blipFill>
        <a:blip r:embed="rId11"/>
        <a:srcRect l="23871" t="26476" r="24479" b="8854"/>
        <a:stretch>
          <a:fillRect/>
        </a:stretch>
      </xdr:blipFill>
      <xdr:spPr>
        <a:xfrm>
          <a:off x="3901440" y="12802870"/>
          <a:ext cx="878840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16</xdr:row>
      <xdr:rowOff>45720</xdr:rowOff>
    </xdr:from>
    <xdr:to>
      <xdr:col>2</xdr:col>
      <xdr:colOff>1324135</xdr:colOff>
      <xdr:row>16</xdr:row>
      <xdr:rowOff>1235054</xdr:rowOff>
    </xdr:to>
    <xdr:pic>
      <xdr:nvPicPr>
        <xdr:cNvPr id="121" name="Рисунок 120"/>
        <xdr:cNvPicPr>
          <a:picLocks noChangeAspect="1"/>
        </xdr:cNvPicPr>
      </xdr:nvPicPr>
      <xdr:blipFill>
        <a:blip r:embed="rId12"/>
        <a:srcRect l="26476" t="7812" r="23611" b="10156"/>
        <a:stretch>
          <a:fillRect/>
        </a:stretch>
      </xdr:blipFill>
      <xdr:spPr>
        <a:xfrm>
          <a:off x="3992880" y="14007465"/>
          <a:ext cx="721995" cy="11887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633518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11</xdr:row>
      <xdr:rowOff>27198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335280</xdr:colOff>
      <xdr:row>5</xdr:row>
      <xdr:rowOff>60960</xdr:rowOff>
    </xdr:from>
    <xdr:to>
      <xdr:col>2</xdr:col>
      <xdr:colOff>1470660</xdr:colOff>
      <xdr:row>6</xdr:row>
      <xdr:rowOff>556260</xdr:rowOff>
    </xdr:to>
    <xdr:pic>
      <xdr:nvPicPr>
        <xdr:cNvPr id="89" name="Рисунок 8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180" y="2948940"/>
          <a:ext cx="1135380" cy="113538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60960</xdr:rowOff>
    </xdr:from>
    <xdr:to>
      <xdr:col>2</xdr:col>
      <xdr:colOff>1516380</xdr:colOff>
      <xdr:row>10</xdr:row>
      <xdr:rowOff>556260</xdr:rowOff>
    </xdr:to>
    <xdr:pic>
      <xdr:nvPicPr>
        <xdr:cNvPr id="90" name="Рисунок 89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5509260"/>
          <a:ext cx="1135380" cy="113538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7</xdr:row>
      <xdr:rowOff>38101</xdr:rowOff>
    </xdr:from>
    <xdr:to>
      <xdr:col>2</xdr:col>
      <xdr:colOff>1478281</xdr:colOff>
      <xdr:row>8</xdr:row>
      <xdr:rowOff>609601</xdr:rowOff>
    </xdr:to>
    <xdr:pic>
      <xdr:nvPicPr>
        <xdr:cNvPr id="126" name="Рисунок 12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4206240"/>
          <a:ext cx="1211580" cy="121158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3</xdr:row>
      <xdr:rowOff>53340</xdr:rowOff>
    </xdr:from>
    <xdr:to>
      <xdr:col>2</xdr:col>
      <xdr:colOff>1554480</xdr:colOff>
      <xdr:row>4</xdr:row>
      <xdr:rowOff>571500</xdr:rowOff>
    </xdr:to>
    <xdr:pic>
      <xdr:nvPicPr>
        <xdr:cNvPr id="127" name="Рисунок 12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140" y="1661160"/>
          <a:ext cx="1158240" cy="115824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633518"/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47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87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28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68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8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483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88380"/>
          <a:ext cx="1905" cy="851535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546428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317976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317976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245586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267758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8</xdr:row>
      <xdr:rowOff>179598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106680</xdr:colOff>
      <xdr:row>4</xdr:row>
      <xdr:rowOff>266700</xdr:rowOff>
    </xdr:from>
    <xdr:ext cx="1584960" cy="1569472"/>
    <xdr:pic>
      <xdr:nvPicPr>
        <xdr:cNvPr id="27" name="Рисунок 26" descr="Подстолье «Обвязка с подвесами для стульев»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3497580" y="2240280"/>
          <a:ext cx="1584960" cy="1569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121919</xdr:colOff>
      <xdr:row>6</xdr:row>
      <xdr:rowOff>342900</xdr:rowOff>
    </xdr:from>
    <xdr:ext cx="1600200" cy="1737360"/>
    <xdr:pic>
      <xdr:nvPicPr>
        <xdr:cNvPr id="28" name="image173.jpg" descr="каркас стола с напр"/>
        <xdr:cNvPicPr/>
      </xdr:nvPicPr>
      <xdr:blipFill>
        <a:blip r:embed="rId4"/>
        <a:stretch>
          <a:fillRect/>
        </a:stretch>
      </xdr:blipFill>
      <xdr:spPr>
        <a:xfrm flipH="1">
          <a:off x="3512185" y="4617720"/>
          <a:ext cx="1600200" cy="173736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175260</xdr:colOff>
      <xdr:row>8</xdr:row>
      <xdr:rowOff>45721</xdr:rowOff>
    </xdr:from>
    <xdr:to>
      <xdr:col>2</xdr:col>
      <xdr:colOff>1706880</xdr:colOff>
      <xdr:row>9</xdr:row>
      <xdr:rowOff>939893</xdr:rowOff>
    </xdr:to>
    <xdr:pic>
      <xdr:nvPicPr>
        <xdr:cNvPr id="29" name="Рисунок 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6621780"/>
          <a:ext cx="1531620" cy="2044700"/>
        </a:xfrm>
        <a:prstGeom prst="rect">
          <a:avLst/>
        </a:prstGeom>
      </xdr:spPr>
    </xdr:pic>
    <xdr:clientData/>
  </xdr:twoCellAnchor>
  <xdr:oneCellAnchor>
    <xdr:from>
      <xdr:col>2</xdr:col>
      <xdr:colOff>160020</xdr:colOff>
      <xdr:row>11</xdr:row>
      <xdr:rowOff>274320</xdr:rowOff>
    </xdr:from>
    <xdr:ext cx="1463040" cy="1645920"/>
    <xdr:pic>
      <xdr:nvPicPr>
        <xdr:cNvPr id="30" name="image170.jpg" descr="25"/>
        <xdr:cNvPicPr/>
      </xdr:nvPicPr>
      <xdr:blipFill>
        <a:blip r:embed="rId6"/>
        <a:stretch>
          <a:fillRect/>
        </a:stretch>
      </xdr:blipFill>
      <xdr:spPr>
        <a:xfrm>
          <a:off x="3550920" y="9593580"/>
          <a:ext cx="1463040" cy="164592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53339</xdr:colOff>
      <xdr:row>17</xdr:row>
      <xdr:rowOff>99060</xdr:rowOff>
    </xdr:from>
    <xdr:to>
      <xdr:col>2</xdr:col>
      <xdr:colOff>1795120</xdr:colOff>
      <xdr:row>19</xdr:row>
      <xdr:rowOff>236220</xdr:rowOff>
    </xdr:to>
    <xdr:pic>
      <xdr:nvPicPr>
        <xdr:cNvPr id="31" name="Рисунок 30" descr="Подстолье «Обвязка 38» (разборное)"/>
        <xdr:cNvPicPr>
          <a:picLocks noChangeAspect="1" noChangeArrowheads="1"/>
        </xdr:cNvPicPr>
      </xdr:nvPicPr>
      <xdr:blipFill>
        <a:blip r:embed="rId7"/>
        <a:srcRect t="8312" b="5010"/>
        <a:stretch>
          <a:fillRect/>
        </a:stretch>
      </xdr:blipFill>
      <xdr:spPr>
        <a:xfrm>
          <a:off x="3443605" y="13304520"/>
          <a:ext cx="1741805" cy="127254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73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24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74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25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76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26680"/>
          <a:ext cx="1905" cy="851535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599768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371316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371316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298926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321098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11</xdr:row>
      <xdr:rowOff>179598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5112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66676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66676</xdr:rowOff>
    </xdr:to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771526</xdr:rowOff>
    </xdr:to>
    <xdr:pic>
      <xdr:nvPicPr>
        <xdr:cNvPr id="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66676</xdr:rowOff>
    </xdr:to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66676</xdr:rowOff>
    </xdr:to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771526</xdr:rowOff>
    </xdr:to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330814</xdr:colOff>
      <xdr:row>4</xdr:row>
      <xdr:rowOff>76200</xdr:rowOff>
    </xdr:from>
    <xdr:to>
      <xdr:col>2</xdr:col>
      <xdr:colOff>1620006</xdr:colOff>
      <xdr:row>5</xdr:row>
      <xdr:rowOff>586740</xdr:rowOff>
    </xdr:to>
    <xdr:pic>
      <xdr:nvPicPr>
        <xdr:cNvPr id="35" name="Рисунок 34"/>
        <xdr:cNvPicPr>
          <a:picLocks noChangeAspect="1"/>
        </xdr:cNvPicPr>
      </xdr:nvPicPr>
      <xdr:blipFill>
        <a:blip r:embed="rId3"/>
        <a:srcRect l="6131" t="8579" r="10837" b="7212"/>
        <a:stretch>
          <a:fillRect/>
        </a:stretch>
      </xdr:blipFill>
      <xdr:spPr>
        <a:xfrm>
          <a:off x="3721100" y="1996440"/>
          <a:ext cx="1289685" cy="131064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7</xdr:row>
      <xdr:rowOff>83820</xdr:rowOff>
    </xdr:from>
    <xdr:to>
      <xdr:col>2</xdr:col>
      <xdr:colOff>1536273</xdr:colOff>
      <xdr:row>7</xdr:row>
      <xdr:rowOff>1240750</xdr:rowOff>
    </xdr:to>
    <xdr:pic>
      <xdr:nvPicPr>
        <xdr:cNvPr id="36" name="Рисунок 35"/>
        <xdr:cNvPicPr>
          <a:picLocks noChangeAspect="1"/>
        </xdr:cNvPicPr>
      </xdr:nvPicPr>
      <xdr:blipFill>
        <a:blip r:embed="rId4"/>
        <a:srcRect l="9639" t="8434" r="6024" b="4819"/>
        <a:stretch>
          <a:fillRect/>
        </a:stretch>
      </xdr:blipFill>
      <xdr:spPr>
        <a:xfrm>
          <a:off x="3802380" y="3743325"/>
          <a:ext cx="1124585" cy="115633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11</xdr:row>
      <xdr:rowOff>190500</xdr:rowOff>
    </xdr:from>
    <xdr:to>
      <xdr:col>2</xdr:col>
      <xdr:colOff>1780472</xdr:colOff>
      <xdr:row>12</xdr:row>
      <xdr:rowOff>624840</xdr:rowOff>
    </xdr:to>
    <xdr:pic>
      <xdr:nvPicPr>
        <xdr:cNvPr id="37" name="Рисунок 36"/>
        <xdr:cNvPicPr>
          <a:picLocks noChangeAspect="1"/>
        </xdr:cNvPicPr>
      </xdr:nvPicPr>
      <xdr:blipFill>
        <a:blip r:embed="rId5"/>
        <a:srcRect l="2894" t="20262" r="3421" b="10789"/>
        <a:stretch>
          <a:fillRect/>
        </a:stretch>
      </xdr:blipFill>
      <xdr:spPr>
        <a:xfrm>
          <a:off x="3459480" y="6770370"/>
          <a:ext cx="1711325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13</xdr:row>
      <xdr:rowOff>236220</xdr:rowOff>
    </xdr:from>
    <xdr:to>
      <xdr:col>2</xdr:col>
      <xdr:colOff>1746952</xdr:colOff>
      <xdr:row>14</xdr:row>
      <xdr:rowOff>701040</xdr:rowOff>
    </xdr:to>
    <xdr:pic>
      <xdr:nvPicPr>
        <xdr:cNvPr id="38" name="Рисунок 37"/>
        <xdr:cNvPicPr>
          <a:picLocks noChangeAspect="1"/>
        </xdr:cNvPicPr>
      </xdr:nvPicPr>
      <xdr:blipFill>
        <a:blip r:embed="rId6"/>
        <a:srcRect l="2440" t="16001" r="5709" b="8655"/>
        <a:stretch>
          <a:fillRect/>
        </a:stretch>
      </xdr:blipFill>
      <xdr:spPr>
        <a:xfrm>
          <a:off x="3543300" y="8462010"/>
          <a:ext cx="1594485" cy="1303020"/>
        </a:xfrm>
        <a:prstGeom prst="rect">
          <a:avLst/>
        </a:prstGeom>
      </xdr:spPr>
    </xdr:pic>
    <xdr:clientData/>
  </xdr:twoCellAnchor>
  <xdr:oneCellAnchor>
    <xdr:from>
      <xdr:col>2</xdr:col>
      <xdr:colOff>38099</xdr:colOff>
      <xdr:row>17</xdr:row>
      <xdr:rowOff>22860</xdr:rowOff>
    </xdr:from>
    <xdr:ext cx="1811731" cy="1805940"/>
    <xdr:pic>
      <xdr:nvPicPr>
        <xdr:cNvPr id="39" name="Рисунок 38" descr="https://downloader.disk.yandex.ru/preview/320646a8e6291a0f626fd1d9145347bf9af6194e6d7448f6ae70f4bfecbac243/64d0d028/Z0H-SDNRNDJX1YQ91wm6OgcDCk_uNn8QlvF3ePnZdp2dwF8YN9geNoPeIcY6-0-4E4axNEi1Y3UEYG0O1Zrncg%3D%3D?uid=0&amp;filename=%D0%9A%D0%B0%D1%80%D0%BA%D0%B0%D1%81%D0%9E%D0%B1%D0%B2%D1%8F%D0%B7%D0%BA%D0%B0%2038-32%20%D0%BD%D0%B0%20%D1%82%D0%B5%D0%BB%D0%B5%D1%81%D0%BA%D0%BE%D0%BF%D0%B8%D1%87%D0%B5%D1%81%D0%BA%D0%B8%D1%85%20%D0%BE%D0%BF%D0%BE%D1%80%D0%B0%D1%85.jpg&amp;disposition=inline&amp;hash=&amp;limit=0&amp;content_type=image%2Fjpeg&amp;owner_uid=0&amp;tknv=v2&amp;size=1865x937"/>
        <xdr:cNvPicPr>
          <a:picLocks noChangeAspect="1" noChangeArrowheads="1"/>
        </xdr:cNvPicPr>
      </xdr:nvPicPr>
      <xdr:blipFill>
        <a:blip r:embed="rId7"/>
        <a:stretch>
          <a:fillRect/>
        </a:stretch>
      </xdr:blipFill>
      <xdr:spPr>
        <a:xfrm>
          <a:off x="3428365" y="10340340"/>
          <a:ext cx="1812290" cy="1805940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38100</xdr:colOff>
      <xdr:row>21</xdr:row>
      <xdr:rowOff>121920</xdr:rowOff>
    </xdr:from>
    <xdr:to>
      <xdr:col>2</xdr:col>
      <xdr:colOff>1847978</xdr:colOff>
      <xdr:row>24</xdr:row>
      <xdr:rowOff>358140</xdr:rowOff>
    </xdr:to>
    <xdr:pic>
      <xdr:nvPicPr>
        <xdr:cNvPr id="40" name="Рисунок 39" descr="https://downloader.disk.yandex.ru/preview/7bd2e780c2520f5ef2da0ac085fd6d8917e36ec6090dda2393198ce374526b2d/64d0cfb3/nhlcwTxdBCbeDflZiLvZhcYwNhbNMxJAXVBSmZ_A_5q1nvgkYCRBDiF_iUaGZuHZX-rBig2VDVOR9DeY4tcWJQ%3D%3D?uid=0&amp;filename=%D0%9A%D0%B0%D1%80%D0%BA%D0%B0%D1%81%D0%9E%D0%B1%D0%B2%D1%8F%D0%B7%D0%BA%D0%B0%2038-32%20%D0%BD%D0%B0%20%D1%82%D0%B5%D0%BB%D0%B5%D1%81%D0%BA%D0%BE%D0%BF%D0%B8%D1%87%D0%B5%D1%81%D0%BA%D0%B8%D1%85%20%D0%BE%D0%BF%D0%BE%D1%80%D0%B0%D1%85%20%20%D1%82%D1%80%D0%B0%D0%BF%D0%B5%D1%86%D0%B8%D1%8F%20%D0%B1%D0%B5%D0%B7%20%D0%BA%D0%BE%D0%BB%D0%B5%D1%81.jpg&amp;disposition=inline&amp;hash=&amp;limit=0&amp;content_type=image%2Fjpeg&amp;owner_uid=0&amp;tknv=v2&amp;size=1865x937"/>
        <xdr:cNvPicPr>
          <a:picLocks noChangeAspect="1" noChangeArrowheads="1"/>
        </xdr:cNvPicPr>
      </xdr:nvPicPr>
      <xdr:blipFill>
        <a:blip r:embed="rId8"/>
        <a:stretch>
          <a:fillRect/>
        </a:stretch>
      </xdr:blipFill>
      <xdr:spPr>
        <a:xfrm>
          <a:off x="3429000" y="12512040"/>
          <a:ext cx="1809750" cy="17907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720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861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861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518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9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93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87365"/>
          <a:ext cx="1905" cy="851535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645488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417036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417036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344646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366818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10</xdr:row>
      <xdr:rowOff>171978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921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40861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127636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127636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32386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127636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127636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32386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162561</xdr:rowOff>
    </xdr:to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219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162561</xdr:rowOff>
    </xdr:to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219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67311</xdr:rowOff>
    </xdr:to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124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162561</xdr:rowOff>
    </xdr:to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219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162561</xdr:rowOff>
    </xdr:to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219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2383</xdr:colOff>
      <xdr:row>25</xdr:row>
      <xdr:rowOff>67311</xdr:rowOff>
    </xdr:to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21247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1082041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082041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986790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86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082041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082041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986790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86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86790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986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86790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986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87731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887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87731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887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790575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87731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887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87731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887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790575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6501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86790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986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082041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5305"/>
          <a:ext cx="1905" cy="1082040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289560</xdr:colOff>
      <xdr:row>4</xdr:row>
      <xdr:rowOff>60960</xdr:rowOff>
    </xdr:from>
    <xdr:to>
      <xdr:col>2</xdr:col>
      <xdr:colOff>1630680</xdr:colOff>
      <xdr:row>5</xdr:row>
      <xdr:rowOff>713787</xdr:rowOff>
    </xdr:to>
    <xdr:pic>
      <xdr:nvPicPr>
        <xdr:cNvPr id="63" name="Рисунок 62"/>
        <xdr:cNvPicPr>
          <a:picLocks noChangeAspect="1"/>
        </xdr:cNvPicPr>
      </xdr:nvPicPr>
      <xdr:blipFill>
        <a:blip r:embed="rId3"/>
        <a:srcRect l="11718" t="23437" r="10936" b="14061"/>
        <a:stretch>
          <a:fillRect/>
        </a:stretch>
      </xdr:blipFill>
      <xdr:spPr>
        <a:xfrm>
          <a:off x="3680460" y="1937385"/>
          <a:ext cx="1341120" cy="143764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13</xdr:row>
      <xdr:rowOff>22860</xdr:rowOff>
    </xdr:from>
    <xdr:to>
      <xdr:col>2</xdr:col>
      <xdr:colOff>1798320</xdr:colOff>
      <xdr:row>14</xdr:row>
      <xdr:rowOff>757335</xdr:rowOff>
    </xdr:to>
    <xdr:pic>
      <xdr:nvPicPr>
        <xdr:cNvPr id="64" name="Рисунок 63"/>
        <xdr:cNvPicPr>
          <a:picLocks noChangeAspect="1"/>
        </xdr:cNvPicPr>
      </xdr:nvPicPr>
      <xdr:blipFill>
        <a:blip r:embed="rId4"/>
        <a:srcRect l="12760" t="23959" r="11456" b="17708"/>
        <a:stretch>
          <a:fillRect/>
        </a:stretch>
      </xdr:blipFill>
      <xdr:spPr>
        <a:xfrm>
          <a:off x="3482340" y="8408670"/>
          <a:ext cx="1706880" cy="150368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22</xdr:row>
      <xdr:rowOff>83820</xdr:rowOff>
    </xdr:from>
    <xdr:to>
      <xdr:col>2</xdr:col>
      <xdr:colOff>1592580</xdr:colOff>
      <xdr:row>25</xdr:row>
      <xdr:rowOff>111807</xdr:rowOff>
    </xdr:to>
    <xdr:pic>
      <xdr:nvPicPr>
        <xdr:cNvPr id="65" name="Рисунок 64"/>
        <xdr:cNvPicPr>
          <a:picLocks noChangeAspect="1"/>
        </xdr:cNvPicPr>
      </xdr:nvPicPr>
      <xdr:blipFill>
        <a:blip r:embed="rId3"/>
        <a:srcRect l="11718" t="23437" r="10936" b="14061"/>
        <a:stretch>
          <a:fillRect/>
        </a:stretch>
      </xdr:blipFill>
      <xdr:spPr>
        <a:xfrm>
          <a:off x="3642360" y="14895195"/>
          <a:ext cx="1341120" cy="1047115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31</xdr:row>
      <xdr:rowOff>60960</xdr:rowOff>
    </xdr:from>
    <xdr:to>
      <xdr:col>2</xdr:col>
      <xdr:colOff>1798320</xdr:colOff>
      <xdr:row>34</xdr:row>
      <xdr:rowOff>155355</xdr:rowOff>
    </xdr:to>
    <xdr:pic>
      <xdr:nvPicPr>
        <xdr:cNvPr id="66" name="Рисунок 65"/>
        <xdr:cNvPicPr>
          <a:picLocks noChangeAspect="1"/>
        </xdr:cNvPicPr>
      </xdr:nvPicPr>
      <xdr:blipFill>
        <a:blip r:embed="rId4"/>
        <a:srcRect l="12760" t="23959" r="11456" b="17708"/>
        <a:stretch>
          <a:fillRect/>
        </a:stretch>
      </xdr:blipFill>
      <xdr:spPr>
        <a:xfrm>
          <a:off x="3482340" y="17594580"/>
          <a:ext cx="1706880" cy="111315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08013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08013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84885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080136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080136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84885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080136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080136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84885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080136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08013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84885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612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84885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84885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84885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08013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84885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461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84885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84885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84885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080136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84885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3100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84885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84885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84885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080136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84885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1586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84885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84885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84885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08013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84885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0072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84885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84885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84885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080136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84885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8558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082041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082041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84885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082041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082041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84885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70445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84885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84885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84885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080136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3858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84885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84885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84885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080136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54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84885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08013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84885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080136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9467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84885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080136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46429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84885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080136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391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84885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080136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0353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84885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84885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84885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984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082041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773150"/>
          <a:ext cx="1905" cy="10820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790575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3362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790575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3362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790575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3938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790575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3938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790575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4703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790575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4703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790575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55279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790575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55279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790575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044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790575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044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790575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16620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790575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16620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790575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37385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790575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37385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790575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3362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790575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3362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790575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3938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790575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3938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790575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4703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790575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14703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790575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55279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790575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55279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790575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044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790575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044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790575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16620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790575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166205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790575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373850"/>
          <a:ext cx="1905" cy="790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790575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373850"/>
          <a:ext cx="1905" cy="790575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224790</xdr:colOff>
      <xdr:row>4</xdr:row>
      <xdr:rowOff>38100</xdr:rowOff>
    </xdr:from>
    <xdr:to>
      <xdr:col>2</xdr:col>
      <xdr:colOff>4004644</xdr:colOff>
      <xdr:row>7</xdr:row>
      <xdr:rowOff>497378</xdr:rowOff>
    </xdr:to>
    <xdr:pic>
      <xdr:nvPicPr>
        <xdr:cNvPr id="5" name="Рисунок 4"/>
        <xdr:cNvPicPr>
          <a:picLocks noChangeAspect="1"/>
        </xdr:cNvPicPr>
      </xdr:nvPicPr>
      <xdr:blipFill>
        <a:blip r:embed="rId1"/>
        <a:srcRect l="10778" t="21856" r="11378" b="16467"/>
        <a:stretch>
          <a:fillRect/>
        </a:stretch>
      </xdr:blipFill>
      <xdr:spPr>
        <a:xfrm>
          <a:off x="5871210" y="5124450"/>
          <a:ext cx="3779520" cy="3011805"/>
        </a:xfrm>
        <a:prstGeom prst="rect">
          <a:avLst/>
        </a:prstGeom>
      </xdr:spPr>
    </xdr:pic>
    <xdr:clientData/>
  </xdr:twoCellAnchor>
  <xdr:twoCellAnchor editAs="oneCell">
    <xdr:from>
      <xdr:col>7</xdr:col>
      <xdr:colOff>45027</xdr:colOff>
      <xdr:row>4</xdr:row>
      <xdr:rowOff>396586</xdr:rowOff>
    </xdr:from>
    <xdr:to>
      <xdr:col>7</xdr:col>
      <xdr:colOff>3954606</xdr:colOff>
      <xdr:row>8</xdr:row>
      <xdr:rowOff>245784</xdr:rowOff>
    </xdr:to>
    <xdr:pic>
      <xdr:nvPicPr>
        <xdr:cNvPr id="6" name="Рисунок 5"/>
        <xdr:cNvPicPr>
          <a:picLocks noChangeAspect="1"/>
        </xdr:cNvPicPr>
      </xdr:nvPicPr>
      <xdr:blipFill>
        <a:blip r:embed="rId2"/>
        <a:srcRect l="10156" t="19531" r="10936" b="16406"/>
        <a:stretch>
          <a:fillRect/>
        </a:stretch>
      </xdr:blipFill>
      <xdr:spPr>
        <a:xfrm>
          <a:off x="24192230" y="5482590"/>
          <a:ext cx="3909695" cy="3488055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10</xdr:row>
      <xdr:rowOff>168761</xdr:rowOff>
    </xdr:from>
    <xdr:to>
      <xdr:col>2</xdr:col>
      <xdr:colOff>3703320</xdr:colOff>
      <xdr:row>12</xdr:row>
      <xdr:rowOff>937491</xdr:rowOff>
    </xdr:to>
    <xdr:pic>
      <xdr:nvPicPr>
        <xdr:cNvPr id="7" name="Рисунок 6"/>
        <xdr:cNvPicPr>
          <a:picLocks noChangeAspect="1"/>
        </xdr:cNvPicPr>
      </xdr:nvPicPr>
      <xdr:blipFill>
        <a:blip r:embed="rId3"/>
        <a:srcRect l="12726" t="20727" r="12001" b="12364"/>
        <a:stretch>
          <a:fillRect/>
        </a:stretch>
      </xdr:blipFill>
      <xdr:spPr>
        <a:xfrm>
          <a:off x="6118860" y="11741150"/>
          <a:ext cx="3230880" cy="2889250"/>
        </a:xfrm>
        <a:prstGeom prst="rect">
          <a:avLst/>
        </a:prstGeom>
      </xdr:spPr>
    </xdr:pic>
    <xdr:clientData/>
  </xdr:twoCellAnchor>
  <xdr:twoCellAnchor editAs="oneCell">
    <xdr:from>
      <xdr:col>7</xdr:col>
      <xdr:colOff>183573</xdr:colOff>
      <xdr:row>10</xdr:row>
      <xdr:rowOff>238991</xdr:rowOff>
    </xdr:from>
    <xdr:to>
      <xdr:col>7</xdr:col>
      <xdr:colOff>3867666</xdr:colOff>
      <xdr:row>12</xdr:row>
      <xdr:rowOff>933450</xdr:rowOff>
    </xdr:to>
    <xdr:pic>
      <xdr:nvPicPr>
        <xdr:cNvPr id="8" name="Рисунок 7"/>
        <xdr:cNvPicPr>
          <a:picLocks noChangeAspect="1"/>
        </xdr:cNvPicPr>
      </xdr:nvPicPr>
      <xdr:blipFill>
        <a:blip r:embed="rId4"/>
        <a:srcRect l="12111" t="23183" r="12456" b="19723"/>
        <a:stretch>
          <a:fillRect/>
        </a:stretch>
      </xdr:blipFill>
      <xdr:spPr>
        <a:xfrm>
          <a:off x="24331295" y="11811635"/>
          <a:ext cx="3683635" cy="281495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</xdr:row>
      <xdr:rowOff>24804</xdr:rowOff>
    </xdr:from>
    <xdr:to>
      <xdr:col>4</xdr:col>
      <xdr:colOff>4646370</xdr:colOff>
      <xdr:row>8</xdr:row>
      <xdr:rowOff>1151701</xdr:rowOff>
    </xdr:to>
    <xdr:pic>
      <xdr:nvPicPr>
        <xdr:cNvPr id="15" name="Рисунок 14" descr="https://artikul-mebel.ru/images/loft/sravneniye.jpg"/>
        <xdr:cNvPicPr>
          <a:picLocks noChangeAspect="1" noChangeArrowheads="1"/>
        </xdr:cNvPicPr>
      </xdr:nvPicPr>
      <xdr:blipFill>
        <a:blip r:embed="rId5"/>
        <a:srcRect b="20827"/>
        <a:stretch>
          <a:fillRect/>
        </a:stretch>
      </xdr:blipFill>
      <xdr:spPr>
        <a:xfrm>
          <a:off x="13594080" y="4349115"/>
          <a:ext cx="4570095" cy="55270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777240</xdr:colOff>
      <xdr:row>8</xdr:row>
      <xdr:rowOff>13449</xdr:rowOff>
    </xdr:from>
    <xdr:to>
      <xdr:col>2</xdr:col>
      <xdr:colOff>3383278</xdr:colOff>
      <xdr:row>8</xdr:row>
      <xdr:rowOff>1983275</xdr:rowOff>
    </xdr:to>
    <xdr:pic>
      <xdr:nvPicPr>
        <xdr:cNvPr id="16" name="Рисунок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23660" y="8738235"/>
          <a:ext cx="2605405" cy="1969770"/>
        </a:xfrm>
        <a:prstGeom prst="rect">
          <a:avLst/>
        </a:prstGeom>
      </xdr:spPr>
    </xdr:pic>
    <xdr:clientData/>
  </xdr:twoCellAnchor>
  <xdr:twoCellAnchor editAs="oneCell">
    <xdr:from>
      <xdr:col>7</xdr:col>
      <xdr:colOff>807720</xdr:colOff>
      <xdr:row>8</xdr:row>
      <xdr:rowOff>45720</xdr:rowOff>
    </xdr:from>
    <xdr:to>
      <xdr:col>7</xdr:col>
      <xdr:colOff>3413760</xdr:colOff>
      <xdr:row>9</xdr:row>
      <xdr:rowOff>1960</xdr:rowOff>
    </xdr:to>
    <xdr:pic>
      <xdr:nvPicPr>
        <xdr:cNvPr id="17" name="Рисунок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955500" y="8770620"/>
          <a:ext cx="2606040" cy="196596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16</xdr:row>
      <xdr:rowOff>647699</xdr:rowOff>
    </xdr:from>
    <xdr:to>
      <xdr:col>2</xdr:col>
      <xdr:colOff>3867494</xdr:colOff>
      <xdr:row>18</xdr:row>
      <xdr:rowOff>571500</xdr:rowOff>
    </xdr:to>
    <xdr:pic>
      <xdr:nvPicPr>
        <xdr:cNvPr id="18" name="Рисунок 17"/>
        <xdr:cNvPicPr>
          <a:picLocks noChangeAspect="1"/>
        </xdr:cNvPicPr>
      </xdr:nvPicPr>
      <xdr:blipFill>
        <a:blip r:embed="rId7"/>
        <a:srcRect l="3677" t="28676" r="3186" b="17156"/>
        <a:stretch>
          <a:fillRect/>
        </a:stretch>
      </xdr:blipFill>
      <xdr:spPr>
        <a:xfrm>
          <a:off x="5779135" y="18575020"/>
          <a:ext cx="3734435" cy="217233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22</xdr:row>
      <xdr:rowOff>781050</xdr:rowOff>
    </xdr:from>
    <xdr:to>
      <xdr:col>2</xdr:col>
      <xdr:colOff>3924300</xdr:colOff>
      <xdr:row>24</xdr:row>
      <xdr:rowOff>644099</xdr:rowOff>
    </xdr:to>
    <xdr:pic>
      <xdr:nvPicPr>
        <xdr:cNvPr id="19" name="Рисунок 18"/>
        <xdr:cNvPicPr>
          <a:picLocks noChangeAspect="1"/>
        </xdr:cNvPicPr>
      </xdr:nvPicPr>
      <xdr:blipFill>
        <a:blip r:embed="rId8"/>
        <a:srcRect l="3432" t="29411" r="3186" b="16912"/>
        <a:stretch>
          <a:fillRect/>
        </a:stretch>
      </xdr:blipFill>
      <xdr:spPr>
        <a:xfrm>
          <a:off x="5798820" y="25146000"/>
          <a:ext cx="3771900" cy="217360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16</xdr:row>
      <xdr:rowOff>647701</xdr:rowOff>
    </xdr:from>
    <xdr:to>
      <xdr:col>7</xdr:col>
      <xdr:colOff>3886200</xdr:colOff>
      <xdr:row>18</xdr:row>
      <xdr:rowOff>536319</xdr:rowOff>
    </xdr:to>
    <xdr:pic>
      <xdr:nvPicPr>
        <xdr:cNvPr id="20" name="Рисунок 19"/>
        <xdr:cNvPicPr>
          <a:picLocks noChangeAspect="1"/>
        </xdr:cNvPicPr>
      </xdr:nvPicPr>
      <xdr:blipFill>
        <a:blip r:embed="rId9"/>
        <a:srcRect l="9069" t="29902" r="6128" b="21323"/>
        <a:stretch>
          <a:fillRect/>
        </a:stretch>
      </xdr:blipFill>
      <xdr:spPr>
        <a:xfrm>
          <a:off x="24319230" y="18575655"/>
          <a:ext cx="3714750" cy="213614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22</xdr:row>
      <xdr:rowOff>533400</xdr:rowOff>
    </xdr:from>
    <xdr:to>
      <xdr:col>7</xdr:col>
      <xdr:colOff>4000500</xdr:colOff>
      <xdr:row>24</xdr:row>
      <xdr:rowOff>471790</xdr:rowOff>
    </xdr:to>
    <xdr:pic>
      <xdr:nvPicPr>
        <xdr:cNvPr id="21" name="Рисунок 20"/>
        <xdr:cNvPicPr>
          <a:picLocks noChangeAspect="1"/>
        </xdr:cNvPicPr>
      </xdr:nvPicPr>
      <xdr:blipFill>
        <a:blip r:embed="rId10"/>
        <a:srcRect l="4902" t="28431" r="2941" b="18626"/>
        <a:stretch>
          <a:fillRect/>
        </a:stretch>
      </xdr:blipFill>
      <xdr:spPr>
        <a:xfrm>
          <a:off x="24243030" y="24898350"/>
          <a:ext cx="3905250" cy="2248535"/>
        </a:xfrm>
        <a:prstGeom prst="rect">
          <a:avLst/>
        </a:prstGeom>
      </xdr:spPr>
    </xdr:pic>
    <xdr:clientData/>
  </xdr:twoCellAnchor>
  <xdr:twoCellAnchor editAs="oneCell">
    <xdr:from>
      <xdr:col>0</xdr:col>
      <xdr:colOff>640080</xdr:colOff>
      <xdr:row>0</xdr:row>
      <xdr:rowOff>259080</xdr:rowOff>
    </xdr:from>
    <xdr:to>
      <xdr:col>1</xdr:col>
      <xdr:colOff>2194560</xdr:colOff>
      <xdr:row>1</xdr:row>
      <xdr:rowOff>670558</xdr:rowOff>
    </xdr:to>
    <xdr:pic>
      <xdr:nvPicPr>
        <xdr:cNvPr id="23" name="Рисунок 22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640080" y="259080"/>
          <a:ext cx="3726180" cy="22396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833437</xdr:colOff>
      <xdr:row>5</xdr:row>
      <xdr:rowOff>428625</xdr:rowOff>
    </xdr:from>
    <xdr:to>
      <xdr:col>2</xdr:col>
      <xdr:colOff>4300538</xdr:colOff>
      <xdr:row>6</xdr:row>
      <xdr:rowOff>1276351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54" t="33203" r="9180" b="27734"/>
        <a:stretch>
          <a:fillRect/>
        </a:stretch>
      </xdr:blipFill>
      <xdr:spPr>
        <a:xfrm>
          <a:off x="6189980" y="10130790"/>
          <a:ext cx="3467100" cy="243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464342</xdr:colOff>
      <xdr:row>14</xdr:row>
      <xdr:rowOff>97631</xdr:rowOff>
    </xdr:from>
    <xdr:to>
      <xdr:col>2</xdr:col>
      <xdr:colOff>3236482</xdr:colOff>
      <xdr:row>16</xdr:row>
      <xdr:rowOff>261937</xdr:rowOff>
    </xdr:to>
    <xdr:pic>
      <xdr:nvPicPr>
        <xdr:cNvPr id="3" name="Рисунок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54" t="33203" r="9180" b="27734"/>
        <a:stretch>
          <a:fillRect/>
        </a:stretch>
      </xdr:blipFill>
      <xdr:spPr>
        <a:xfrm>
          <a:off x="5821045" y="23793450"/>
          <a:ext cx="2771775" cy="1177925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37</xdr:row>
      <xdr:rowOff>90488</xdr:rowOff>
    </xdr:from>
    <xdr:to>
      <xdr:col>9</xdr:col>
      <xdr:colOff>3667999</xdr:colOff>
      <xdr:row>39</xdr:row>
      <xdr:rowOff>1085850</xdr:rowOff>
    </xdr:to>
    <xdr:pic>
      <xdr:nvPicPr>
        <xdr:cNvPr id="4" name="Рисунок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00" t="36500" r="10750" b="32250"/>
        <a:stretch>
          <a:fillRect/>
        </a:stretch>
      </xdr:blipFill>
      <xdr:spPr>
        <a:xfrm>
          <a:off x="22673310" y="45804455"/>
          <a:ext cx="3534410" cy="286258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67</xdr:row>
      <xdr:rowOff>38102</xdr:rowOff>
    </xdr:from>
    <xdr:to>
      <xdr:col>9</xdr:col>
      <xdr:colOff>3567112</xdr:colOff>
      <xdr:row>68</xdr:row>
      <xdr:rowOff>1238250</xdr:rowOff>
    </xdr:to>
    <xdr:pic>
      <xdr:nvPicPr>
        <xdr:cNvPr id="5" name="Рисунок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21065" r="11175" b="21091"/>
        <a:stretch>
          <a:fillRect/>
        </a:stretch>
      </xdr:blipFill>
      <xdr:spPr>
        <a:xfrm>
          <a:off x="22597110" y="73595865"/>
          <a:ext cx="3509645" cy="1962150"/>
        </a:xfrm>
        <a:prstGeom prst="rect">
          <a:avLst/>
        </a:prstGeom>
      </xdr:spPr>
    </xdr:pic>
    <xdr:clientData/>
  </xdr:twoCellAnchor>
  <xdr:twoCellAnchor editAs="oneCell">
    <xdr:from>
      <xdr:col>9</xdr:col>
      <xdr:colOff>866343</xdr:colOff>
      <xdr:row>5</xdr:row>
      <xdr:rowOff>136703</xdr:rowOff>
    </xdr:from>
    <xdr:to>
      <xdr:col>9</xdr:col>
      <xdr:colOff>4405434</xdr:colOff>
      <xdr:row>6</xdr:row>
      <xdr:rowOff>323849</xdr:rowOff>
    </xdr:to>
    <xdr:pic>
      <xdr:nvPicPr>
        <xdr:cNvPr id="6" name="Рисунок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28" t="37658" r="32954" b="17645"/>
        <a:stretch>
          <a:fillRect/>
        </a:stretch>
      </xdr:blipFill>
      <xdr:spPr>
        <a:xfrm>
          <a:off x="23406100" y="9838690"/>
          <a:ext cx="3538855" cy="177165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96</xdr:row>
      <xdr:rowOff>552450</xdr:rowOff>
    </xdr:from>
    <xdr:to>
      <xdr:col>9</xdr:col>
      <xdr:colOff>3852862</xdr:colOff>
      <xdr:row>98</xdr:row>
      <xdr:rowOff>719137</xdr:rowOff>
    </xdr:to>
    <xdr:pic>
      <xdr:nvPicPr>
        <xdr:cNvPr id="7" name="Рисунок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6" t="21601" r="13447" b="20453"/>
        <a:stretch>
          <a:fillRect/>
        </a:stretch>
      </xdr:blipFill>
      <xdr:spPr>
        <a:xfrm>
          <a:off x="22768560" y="101816535"/>
          <a:ext cx="3623945" cy="209423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14</xdr:row>
      <xdr:rowOff>14288</xdr:rowOff>
    </xdr:from>
    <xdr:to>
      <xdr:col>9</xdr:col>
      <xdr:colOff>3403010</xdr:colOff>
      <xdr:row>16</xdr:row>
      <xdr:rowOff>238124</xdr:rowOff>
    </xdr:to>
    <xdr:pic>
      <xdr:nvPicPr>
        <xdr:cNvPr id="8" name="Рисунок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28" t="37658" r="32954" b="17645"/>
        <a:stretch>
          <a:fillRect/>
        </a:stretch>
      </xdr:blipFill>
      <xdr:spPr>
        <a:xfrm>
          <a:off x="22978110" y="23710265"/>
          <a:ext cx="2964815" cy="123698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45</xdr:row>
      <xdr:rowOff>61914</xdr:rowOff>
    </xdr:from>
    <xdr:to>
      <xdr:col>9</xdr:col>
      <xdr:colOff>3667999</xdr:colOff>
      <xdr:row>47</xdr:row>
      <xdr:rowOff>238125</xdr:rowOff>
    </xdr:to>
    <xdr:pic>
      <xdr:nvPicPr>
        <xdr:cNvPr id="9" name="Рисунок 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00" t="36500" r="10750" b="32250"/>
        <a:stretch>
          <a:fillRect/>
        </a:stretch>
      </xdr:blipFill>
      <xdr:spPr>
        <a:xfrm>
          <a:off x="22673310" y="53940710"/>
          <a:ext cx="3534410" cy="118999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75</xdr:row>
      <xdr:rowOff>57153</xdr:rowOff>
    </xdr:from>
    <xdr:to>
      <xdr:col>9</xdr:col>
      <xdr:colOff>3643312</xdr:colOff>
      <xdr:row>77</xdr:row>
      <xdr:rowOff>452438</xdr:rowOff>
    </xdr:to>
    <xdr:pic>
      <xdr:nvPicPr>
        <xdr:cNvPr id="10" name="Рисунок 9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21065" r="11175" b="21091"/>
        <a:stretch>
          <a:fillRect/>
        </a:stretch>
      </xdr:blipFill>
      <xdr:spPr>
        <a:xfrm>
          <a:off x="22673310" y="83151345"/>
          <a:ext cx="3509645" cy="140843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105</xdr:row>
      <xdr:rowOff>38100</xdr:rowOff>
    </xdr:from>
    <xdr:to>
      <xdr:col>9</xdr:col>
      <xdr:colOff>3490912</xdr:colOff>
      <xdr:row>107</xdr:row>
      <xdr:rowOff>333374</xdr:rowOff>
    </xdr:to>
    <xdr:pic>
      <xdr:nvPicPr>
        <xdr:cNvPr id="11" name="Рисунок 10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6" t="21601" r="13447" b="20453"/>
        <a:stretch>
          <a:fillRect/>
        </a:stretch>
      </xdr:blipFill>
      <xdr:spPr>
        <a:xfrm>
          <a:off x="22768560" y="110724315"/>
          <a:ext cx="3261995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37</xdr:row>
      <xdr:rowOff>95251</xdr:rowOff>
    </xdr:from>
    <xdr:to>
      <xdr:col>2</xdr:col>
      <xdr:colOff>3667126</xdr:colOff>
      <xdr:row>39</xdr:row>
      <xdr:rowOff>228600</xdr:rowOff>
    </xdr:to>
    <xdr:pic>
      <xdr:nvPicPr>
        <xdr:cNvPr id="12" name="Рисунок 11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2" t="6652" r="6061" b="7386"/>
        <a:stretch>
          <a:fillRect/>
        </a:stretch>
      </xdr:blipFill>
      <xdr:spPr>
        <a:xfrm>
          <a:off x="5490210" y="45809535"/>
          <a:ext cx="3533775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45</xdr:row>
      <xdr:rowOff>171451</xdr:rowOff>
    </xdr:from>
    <xdr:to>
      <xdr:col>2</xdr:col>
      <xdr:colOff>3629026</xdr:colOff>
      <xdr:row>47</xdr:row>
      <xdr:rowOff>261937</xdr:rowOff>
    </xdr:to>
    <xdr:pic>
      <xdr:nvPicPr>
        <xdr:cNvPr id="13" name="Рисунок 12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2" t="6652" r="6061" b="7386"/>
        <a:stretch>
          <a:fillRect/>
        </a:stretch>
      </xdr:blipFill>
      <xdr:spPr>
        <a:xfrm>
          <a:off x="5452110" y="54050565"/>
          <a:ext cx="3533775" cy="110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67</xdr:row>
      <xdr:rowOff>166689</xdr:rowOff>
    </xdr:from>
    <xdr:to>
      <xdr:col>2</xdr:col>
      <xdr:colOff>3867150</xdr:colOff>
      <xdr:row>68</xdr:row>
      <xdr:rowOff>1119188</xdr:rowOff>
    </xdr:to>
    <xdr:pic>
      <xdr:nvPicPr>
        <xdr:cNvPr id="14" name="Рисунок 13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6" t="9797" r="2273" b="5295"/>
        <a:stretch>
          <a:fillRect/>
        </a:stretch>
      </xdr:blipFill>
      <xdr:spPr>
        <a:xfrm>
          <a:off x="5690235" y="73724135"/>
          <a:ext cx="3533775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75</xdr:row>
      <xdr:rowOff>204788</xdr:rowOff>
    </xdr:from>
    <xdr:to>
      <xdr:col>2</xdr:col>
      <xdr:colOff>3867150</xdr:colOff>
      <xdr:row>77</xdr:row>
      <xdr:rowOff>309562</xdr:rowOff>
    </xdr:to>
    <xdr:pic>
      <xdr:nvPicPr>
        <xdr:cNvPr id="15" name="Рисунок 14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6" t="9797" r="2273" b="5295"/>
        <a:stretch>
          <a:fillRect/>
        </a:stretch>
      </xdr:blipFill>
      <xdr:spPr>
        <a:xfrm>
          <a:off x="5690235" y="83298665"/>
          <a:ext cx="3533775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504824</xdr:colOff>
      <xdr:row>20</xdr:row>
      <xdr:rowOff>85726</xdr:rowOff>
    </xdr:from>
    <xdr:to>
      <xdr:col>2</xdr:col>
      <xdr:colOff>4133848</xdr:colOff>
      <xdr:row>22</xdr:row>
      <xdr:rowOff>909637</xdr:rowOff>
    </xdr:to>
    <xdr:pic>
      <xdr:nvPicPr>
        <xdr:cNvPr id="16" name="Рисунок 15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5" t="21250" r="3618" b="5028"/>
        <a:stretch>
          <a:fillRect/>
        </a:stretch>
      </xdr:blipFill>
      <xdr:spPr>
        <a:xfrm>
          <a:off x="5861050" y="28308300"/>
          <a:ext cx="3629025" cy="2941955"/>
        </a:xfrm>
        <a:prstGeom prst="rect">
          <a:avLst/>
        </a:prstGeom>
      </xdr:spPr>
    </xdr:pic>
    <xdr:clientData/>
  </xdr:twoCellAnchor>
  <xdr:twoCellAnchor editAs="oneCell">
    <xdr:from>
      <xdr:col>9</xdr:col>
      <xdr:colOff>366711</xdr:colOff>
      <xdr:row>52</xdr:row>
      <xdr:rowOff>76201</xdr:rowOff>
    </xdr:from>
    <xdr:to>
      <xdr:col>9</xdr:col>
      <xdr:colOff>3819524</xdr:colOff>
      <xdr:row>54</xdr:row>
      <xdr:rowOff>709612</xdr:rowOff>
    </xdr:to>
    <xdr:pic>
      <xdr:nvPicPr>
        <xdr:cNvPr id="17" name="Рисунок 16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54" t="19515" r="11174" b="15798"/>
        <a:stretch>
          <a:fillRect/>
        </a:stretch>
      </xdr:blipFill>
      <xdr:spPr>
        <a:xfrm>
          <a:off x="22906355" y="59380755"/>
          <a:ext cx="3452495" cy="252285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476249</xdr:colOff>
      <xdr:row>60</xdr:row>
      <xdr:rowOff>171452</xdr:rowOff>
    </xdr:from>
    <xdr:to>
      <xdr:col>9</xdr:col>
      <xdr:colOff>3929062</xdr:colOff>
      <xdr:row>62</xdr:row>
      <xdr:rowOff>342901</xdr:rowOff>
    </xdr:to>
    <xdr:pic>
      <xdr:nvPicPr>
        <xdr:cNvPr id="18" name="Рисунок 17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54" t="19515" r="11174" b="15798"/>
        <a:stretch>
          <a:fillRect/>
        </a:stretch>
      </xdr:blipFill>
      <xdr:spPr>
        <a:xfrm>
          <a:off x="23015575" y="67694175"/>
          <a:ext cx="3453130" cy="1184910"/>
        </a:xfrm>
        <a:prstGeom prst="rect">
          <a:avLst/>
        </a:prstGeom>
      </xdr:spPr>
    </xdr:pic>
    <xdr:clientData/>
  </xdr:twoCellAnchor>
  <xdr:twoCellAnchor editAs="oneCell">
    <xdr:from>
      <xdr:col>9</xdr:col>
      <xdr:colOff>176212</xdr:colOff>
      <xdr:row>82</xdr:row>
      <xdr:rowOff>104775</xdr:rowOff>
    </xdr:from>
    <xdr:to>
      <xdr:col>9</xdr:col>
      <xdr:colOff>3800474</xdr:colOff>
      <xdr:row>84</xdr:row>
      <xdr:rowOff>457199</xdr:rowOff>
    </xdr:to>
    <xdr:pic>
      <xdr:nvPicPr>
        <xdr:cNvPr id="19" name="Рисунок 18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17" b="17775"/>
        <a:stretch>
          <a:fillRect/>
        </a:stretch>
      </xdr:blipFill>
      <xdr:spPr>
        <a:xfrm>
          <a:off x="22715855" y="88700610"/>
          <a:ext cx="3623945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90</xdr:row>
      <xdr:rowOff>19051</xdr:rowOff>
    </xdr:from>
    <xdr:to>
      <xdr:col>9</xdr:col>
      <xdr:colOff>3490912</xdr:colOff>
      <xdr:row>92</xdr:row>
      <xdr:rowOff>404812</xdr:rowOff>
    </xdr:to>
    <xdr:pic>
      <xdr:nvPicPr>
        <xdr:cNvPr id="20" name="Рисунок 19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17" b="17775"/>
        <a:stretch>
          <a:fillRect/>
        </a:stretch>
      </xdr:blipFill>
      <xdr:spPr>
        <a:xfrm>
          <a:off x="22730460" y="96947355"/>
          <a:ext cx="3300095" cy="1398905"/>
        </a:xfrm>
        <a:prstGeom prst="rect">
          <a:avLst/>
        </a:prstGeom>
      </xdr:spPr>
    </xdr:pic>
    <xdr:clientData/>
  </xdr:twoCellAnchor>
  <xdr:twoCellAnchor editAs="oneCell">
    <xdr:from>
      <xdr:col>9</xdr:col>
      <xdr:colOff>471487</xdr:colOff>
      <xdr:row>111</xdr:row>
      <xdr:rowOff>504825</xdr:rowOff>
    </xdr:from>
    <xdr:to>
      <xdr:col>9</xdr:col>
      <xdr:colOff>4124885</xdr:colOff>
      <xdr:row>113</xdr:row>
      <xdr:rowOff>1042987</xdr:rowOff>
    </xdr:to>
    <xdr:pic>
      <xdr:nvPicPr>
        <xdr:cNvPr id="21" name="Рисунок 20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98" b="22864"/>
        <a:stretch>
          <a:fillRect/>
        </a:stretch>
      </xdr:blipFill>
      <xdr:spPr>
        <a:xfrm>
          <a:off x="23011130" y="115542060"/>
          <a:ext cx="3653155" cy="2618105"/>
        </a:xfrm>
        <a:prstGeom prst="rect">
          <a:avLst/>
        </a:prstGeom>
      </xdr:spPr>
    </xdr:pic>
    <xdr:clientData/>
  </xdr:twoCellAnchor>
  <xdr:twoCellAnchor editAs="oneCell">
    <xdr:from>
      <xdr:col>9</xdr:col>
      <xdr:colOff>471487</xdr:colOff>
      <xdr:row>120</xdr:row>
      <xdr:rowOff>142875</xdr:rowOff>
    </xdr:from>
    <xdr:to>
      <xdr:col>9</xdr:col>
      <xdr:colOff>4124885</xdr:colOff>
      <xdr:row>122</xdr:row>
      <xdr:rowOff>404812</xdr:rowOff>
    </xdr:to>
    <xdr:pic>
      <xdr:nvPicPr>
        <xdr:cNvPr id="22" name="Рисунок 21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98" b="22864"/>
        <a:stretch>
          <a:fillRect/>
        </a:stretch>
      </xdr:blipFill>
      <xdr:spPr>
        <a:xfrm>
          <a:off x="23011130" y="124762260"/>
          <a:ext cx="3653155" cy="127508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29</xdr:row>
      <xdr:rowOff>57151</xdr:rowOff>
    </xdr:from>
    <xdr:to>
      <xdr:col>2</xdr:col>
      <xdr:colOff>3419475</xdr:colOff>
      <xdr:row>31</xdr:row>
      <xdr:rowOff>190500</xdr:rowOff>
    </xdr:to>
    <xdr:pic>
      <xdr:nvPicPr>
        <xdr:cNvPr id="23" name="Рисунок 22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5" t="21250" r="3618" b="5028"/>
        <a:stretch>
          <a:fillRect/>
        </a:stretch>
      </xdr:blipFill>
      <xdr:spPr>
        <a:xfrm>
          <a:off x="5737860" y="38654355"/>
          <a:ext cx="3038475" cy="114681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52</xdr:row>
      <xdr:rowOff>23813</xdr:rowOff>
    </xdr:from>
    <xdr:to>
      <xdr:col>2</xdr:col>
      <xdr:colOff>4162425</xdr:colOff>
      <xdr:row>54</xdr:row>
      <xdr:rowOff>114300</xdr:rowOff>
    </xdr:to>
    <xdr:pic>
      <xdr:nvPicPr>
        <xdr:cNvPr id="24" name="Рисунок 23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77" b="17241"/>
        <a:stretch>
          <a:fillRect/>
        </a:stretch>
      </xdr:blipFill>
      <xdr:spPr>
        <a:xfrm>
          <a:off x="5909310" y="59328050"/>
          <a:ext cx="3609975" cy="1980565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60</xdr:row>
      <xdr:rowOff>228601</xdr:rowOff>
    </xdr:from>
    <xdr:to>
      <xdr:col>2</xdr:col>
      <xdr:colOff>3895725</xdr:colOff>
      <xdr:row>62</xdr:row>
      <xdr:rowOff>300038</xdr:rowOff>
    </xdr:to>
    <xdr:pic>
      <xdr:nvPicPr>
        <xdr:cNvPr id="25" name="Рисунок 24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77" b="17241"/>
        <a:stretch>
          <a:fillRect/>
        </a:stretch>
      </xdr:blipFill>
      <xdr:spPr>
        <a:xfrm>
          <a:off x="6195060" y="67751325"/>
          <a:ext cx="3057525" cy="108458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82</xdr:row>
      <xdr:rowOff>61913</xdr:rowOff>
    </xdr:from>
    <xdr:to>
      <xdr:col>2</xdr:col>
      <xdr:colOff>4171950</xdr:colOff>
      <xdr:row>83</xdr:row>
      <xdr:rowOff>1047750</xdr:rowOff>
    </xdr:to>
    <xdr:pic>
      <xdr:nvPicPr>
        <xdr:cNvPr id="26" name="Рисунок 25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91" b="20722"/>
        <a:stretch>
          <a:fillRect/>
        </a:stretch>
      </xdr:blipFill>
      <xdr:spPr>
        <a:xfrm>
          <a:off x="5918835" y="88657430"/>
          <a:ext cx="3609975" cy="17481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90</xdr:row>
      <xdr:rowOff>76201</xdr:rowOff>
    </xdr:from>
    <xdr:to>
      <xdr:col>2</xdr:col>
      <xdr:colOff>3590925</xdr:colOff>
      <xdr:row>92</xdr:row>
      <xdr:rowOff>428626</xdr:rowOff>
    </xdr:to>
    <xdr:pic>
      <xdr:nvPicPr>
        <xdr:cNvPr id="27" name="Рисунок 26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91" b="20722"/>
        <a:stretch>
          <a:fillRect/>
        </a:stretch>
      </xdr:blipFill>
      <xdr:spPr>
        <a:xfrm>
          <a:off x="5490210" y="97004505"/>
          <a:ext cx="3457575" cy="1365885"/>
        </a:xfrm>
        <a:prstGeom prst="rect">
          <a:avLst/>
        </a:prstGeom>
      </xdr:spPr>
    </xdr:pic>
    <xdr:clientData/>
  </xdr:twoCellAnchor>
  <xdr:twoCellAnchor editAs="oneCell">
    <xdr:from>
      <xdr:col>9</xdr:col>
      <xdr:colOff>331612</xdr:colOff>
      <xdr:row>20</xdr:row>
      <xdr:rowOff>80258</xdr:rowOff>
    </xdr:from>
    <xdr:to>
      <xdr:col>9</xdr:col>
      <xdr:colOff>3828874</xdr:colOff>
      <xdr:row>22</xdr:row>
      <xdr:rowOff>933449</xdr:rowOff>
    </xdr:to>
    <xdr:pic>
      <xdr:nvPicPr>
        <xdr:cNvPr id="28" name="Рисунок 27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871430" y="28302585"/>
          <a:ext cx="3496945" cy="2971165"/>
        </a:xfrm>
        <a:prstGeom prst="rect">
          <a:avLst/>
        </a:prstGeom>
      </xdr:spPr>
    </xdr:pic>
    <xdr:clientData/>
  </xdr:twoCellAnchor>
  <xdr:twoCellAnchor editAs="oneCell">
    <xdr:from>
      <xdr:col>9</xdr:col>
      <xdr:colOff>734484</xdr:colOff>
      <xdr:row>29</xdr:row>
      <xdr:rowOff>81846</xdr:rowOff>
    </xdr:from>
    <xdr:to>
      <xdr:col>9</xdr:col>
      <xdr:colOff>3051528</xdr:colOff>
      <xdr:row>31</xdr:row>
      <xdr:rowOff>214312</xdr:rowOff>
    </xdr:to>
    <xdr:pic>
      <xdr:nvPicPr>
        <xdr:cNvPr id="29" name="Рисунок 28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274020" y="38678485"/>
          <a:ext cx="2317115" cy="11461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0</xdr:row>
      <xdr:rowOff>152400</xdr:rowOff>
    </xdr:from>
    <xdr:to>
      <xdr:col>2</xdr:col>
      <xdr:colOff>885345</xdr:colOff>
      <xdr:row>0</xdr:row>
      <xdr:rowOff>3619500</xdr:rowOff>
    </xdr:to>
    <xdr:pic>
      <xdr:nvPicPr>
        <xdr:cNvPr id="30" name="Рисунок 29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381000" y="152400"/>
          <a:ext cx="5861050" cy="3467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912188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611346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633518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9</xdr:row>
      <xdr:rowOff>194838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1083946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1083946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297180</xdr:colOff>
      <xdr:row>3</xdr:row>
      <xdr:rowOff>91440</xdr:rowOff>
    </xdr:from>
    <xdr:to>
      <xdr:col>2</xdr:col>
      <xdr:colOff>1583055</xdr:colOff>
      <xdr:row>3</xdr:row>
      <xdr:rowOff>1377314</xdr:rowOff>
    </xdr:to>
    <xdr:pic>
      <xdr:nvPicPr>
        <xdr:cNvPr id="32" name="Рисунок 31" descr="https://downloader.disk.yandex.ru/preview/a794d4fe83c08cb6c91702d2a17401984549a704b878462b484417fcaca81853/650b2ef9/20BcosfxexJIkYHq289TqpUVUYfsiq8dYr8HpuHzfBP4fVKXF7bb_DSXT35M38ViTymwgsz9n8AguXRvA-k4vw%3D%3D?uid=0&amp;filename=1%20%D0%BA%D1%80%D0%B0%D1%81.png&amp;disposition=inline&amp;hash=&amp;limit=0&amp;content_type=image%2Fpng&amp;owner_uid=0&amp;tknv=v2&amp;size=1920x880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3688080" y="1699260"/>
          <a:ext cx="1285875" cy="12852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236220</xdr:colOff>
      <xdr:row>4</xdr:row>
      <xdr:rowOff>45720</xdr:rowOff>
    </xdr:from>
    <xdr:to>
      <xdr:col>2</xdr:col>
      <xdr:colOff>1607819</xdr:colOff>
      <xdr:row>4</xdr:row>
      <xdr:rowOff>1417319</xdr:rowOff>
    </xdr:to>
    <xdr:pic>
      <xdr:nvPicPr>
        <xdr:cNvPr id="33" name="Рисунок 32" descr="https://downloader.disk.yandex.ru/preview/a2f85985b520b43032fdef7084cc1aeadd81be12e11276fa735c05a4c098a6c6/650b2f36/p9vh7bn1sJmSjaTEaHsSTNxFdtwzFdTUtbdZaAIWg-Y7584qg8t-24Ee4DRXxfJj0LZDO0R-WnRnwKsjKu9Sqg%3D%3D?uid=0&amp;filename=1%20%D0%B4%D0%B5%D1%80%D0%B5%D0%B2.png&amp;disposition=inline&amp;hash=&amp;limit=0&amp;content_type=image%2Fpng&amp;owner_uid=0&amp;tknv=v2&amp;size=1920x880"/>
        <xdr:cNvPicPr>
          <a:picLocks noChangeAspect="1" noChangeArrowheads="1"/>
        </xdr:cNvPicPr>
      </xdr:nvPicPr>
      <xdr:blipFill>
        <a:blip r:embed="rId4"/>
        <a:stretch>
          <a:fillRect/>
        </a:stretch>
      </xdr:blipFill>
      <xdr:spPr>
        <a:xfrm>
          <a:off x="3627120" y="3108960"/>
          <a:ext cx="1370965" cy="137096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63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06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18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94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027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60820"/>
          <a:ext cx="1905" cy="851535"/>
        </a:xfrm>
        <a:prstGeom prst="rect">
          <a:avLst/>
        </a:prstGeom>
        <a:noFill/>
      </xdr:spPr>
    </xdr:pic>
    <xdr:clientData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310208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81756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81756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9366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31538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13</xdr:row>
      <xdr:rowOff>149118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6636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577216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577216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481966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577216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577216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481966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144779</xdr:colOff>
      <xdr:row>3</xdr:row>
      <xdr:rowOff>190500</xdr:rowOff>
    </xdr:from>
    <xdr:to>
      <xdr:col>2</xdr:col>
      <xdr:colOff>1828800</xdr:colOff>
      <xdr:row>6</xdr:row>
      <xdr:rowOff>127635</xdr:rowOff>
    </xdr:to>
    <xdr:pic>
      <xdr:nvPicPr>
        <xdr:cNvPr id="30" name="Рисунок 2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28" r="17381"/>
        <a:stretch>
          <a:fillRect/>
        </a:stretch>
      </xdr:blipFill>
      <xdr:spPr>
        <a:xfrm>
          <a:off x="3535045" y="1798320"/>
          <a:ext cx="1684655" cy="174879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129539</xdr:colOff>
      <xdr:row>6</xdr:row>
      <xdr:rowOff>236221</xdr:rowOff>
    </xdr:from>
    <xdr:to>
      <xdr:col>2</xdr:col>
      <xdr:colOff>1836420</xdr:colOff>
      <xdr:row>8</xdr:row>
      <xdr:rowOff>518161</xdr:rowOff>
    </xdr:to>
    <xdr:pic>
      <xdr:nvPicPr>
        <xdr:cNvPr id="31" name="Рисунок 3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36" t="9617" r="15346" b="5137"/>
        <a:stretch>
          <a:fillRect/>
        </a:stretch>
      </xdr:blipFill>
      <xdr:spPr>
        <a:xfrm>
          <a:off x="3519805" y="3655695"/>
          <a:ext cx="1707515" cy="148971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4093"/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5641"/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5641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3251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4001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5423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942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6108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6108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4001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8756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8756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4093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5641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5641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3251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4001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5423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942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6108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6108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4001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875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875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875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875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4093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5641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5641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3251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4001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5423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942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6108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6108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4001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875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8756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4093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5641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5641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3251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4001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5423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942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6108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6108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4001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875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8756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5998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3251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5423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8847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0861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5911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5911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70661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5911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5911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70661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480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5998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3251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5423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847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861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781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781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7256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7816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7816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7256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480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5998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847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781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7816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72566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7816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7816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72566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5998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8847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40861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7816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781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7256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7816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7816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7256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480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5998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847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40861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5911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5911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70661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5911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5911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70661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480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4093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4001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8204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8204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8204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942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40861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4001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4006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4006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8756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4006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4006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875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480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4093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5641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5641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3251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4001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5423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8204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942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6108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6108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4001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8756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4006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875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4093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5641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5641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3251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4001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5423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8204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942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6108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6108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4001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8756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4006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8756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1170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8756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4006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8756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1559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4093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5641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5641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3251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4001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5423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8204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942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6108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6108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4001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875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400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8756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19475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4093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5641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5641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3251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4001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5423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8204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942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6108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6108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4001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875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5911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8756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233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72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5998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3251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5423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8847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3251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5423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861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480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5998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5641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3251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5423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109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8847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6108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906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54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5998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3251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5423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847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5998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5641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3251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5423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847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6108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4545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5998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847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40861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480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5998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60109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847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906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5998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8847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40861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480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5998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5641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3251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5423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60109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8847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6108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906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554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5998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847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40861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480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5998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60109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847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906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2559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85635"/>
          <a:ext cx="1905" cy="635635"/>
        </a:xfrm>
        <a:prstGeom prst="rect">
          <a:avLst/>
        </a:prstGeom>
        <a:noFill/>
      </xdr:spPr>
    </xdr:pic>
    <xdr:clientData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5</xdr:row>
      <xdr:rowOff>127328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417036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417036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344646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366818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16</xdr:row>
      <xdr:rowOff>202458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5302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40861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394336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394336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299086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394336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394336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299086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8480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2</xdr:col>
      <xdr:colOff>297180</xdr:colOff>
      <xdr:row>10</xdr:row>
      <xdr:rowOff>30480</xdr:rowOff>
    </xdr:from>
    <xdr:ext cx="1188243" cy="997743"/>
    <xdr:pic>
      <xdr:nvPicPr>
        <xdr:cNvPr id="36" name="image186.jpg" descr="Прайм с регулировкой угла наклона столешницы"/>
        <xdr:cNvPicPr/>
      </xdr:nvPicPr>
      <xdr:blipFill>
        <a:blip r:embed="rId3"/>
        <a:srcRect l="17871" t="27171" r="17289" b="5817"/>
        <a:stretch>
          <a:fillRect/>
        </a:stretch>
      </xdr:blipFill>
      <xdr:spPr>
        <a:xfrm>
          <a:off x="3688080" y="4832985"/>
          <a:ext cx="1188085" cy="99758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243840</xdr:colOff>
      <xdr:row>4</xdr:row>
      <xdr:rowOff>198120</xdr:rowOff>
    </xdr:from>
    <xdr:to>
      <xdr:col>2</xdr:col>
      <xdr:colOff>1668781</xdr:colOff>
      <xdr:row>6</xdr:row>
      <xdr:rowOff>373380</xdr:rowOff>
    </xdr:to>
    <xdr:pic>
      <xdr:nvPicPr>
        <xdr:cNvPr id="32" name="Рисунок 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4" t="24889" r="14667" b="18578"/>
        <a:stretch>
          <a:fillRect/>
        </a:stretch>
      </xdr:blipFill>
      <xdr:spPr>
        <a:xfrm>
          <a:off x="3634740" y="2074545"/>
          <a:ext cx="1424940" cy="121158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7</xdr:row>
      <xdr:rowOff>68580</xdr:rowOff>
    </xdr:from>
    <xdr:to>
      <xdr:col>2</xdr:col>
      <xdr:colOff>1706881</xdr:colOff>
      <xdr:row>9</xdr:row>
      <xdr:rowOff>365760</xdr:rowOff>
    </xdr:to>
    <xdr:pic>
      <xdr:nvPicPr>
        <xdr:cNvPr id="33" name="Рисунок 32"/>
        <xdr:cNvPicPr>
          <a:picLocks noChangeAspect="1"/>
        </xdr:cNvPicPr>
      </xdr:nvPicPr>
      <xdr:blipFill>
        <a:blip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844" t="24889" r="14667" b="18578"/>
        <a:stretch>
          <a:fillRect/>
        </a:stretch>
      </xdr:blipFill>
      <xdr:spPr>
        <a:xfrm>
          <a:off x="3672840" y="3499485"/>
          <a:ext cx="1424940" cy="121158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38</xdr:row>
      <xdr:rowOff>83820</xdr:rowOff>
    </xdr:from>
    <xdr:to>
      <xdr:col>2</xdr:col>
      <xdr:colOff>1494110</xdr:colOff>
      <xdr:row>39</xdr:row>
      <xdr:rowOff>566206</xdr:rowOff>
    </xdr:to>
    <xdr:pic>
      <xdr:nvPicPr>
        <xdr:cNvPr id="34" name="Рисунок 33"/>
        <xdr:cNvPicPr>
          <a:picLocks noChangeAspect="1"/>
        </xdr:cNvPicPr>
      </xdr:nvPicPr>
      <xdr:blipFill>
        <a:blip r:embed="rId7"/>
        <a:srcRect l="11555" t="11845" r="12887" b="7846"/>
        <a:stretch>
          <a:fillRect/>
        </a:stretch>
      </xdr:blipFill>
      <xdr:spPr>
        <a:xfrm>
          <a:off x="3589020" y="20293965"/>
          <a:ext cx="1295400" cy="136779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40</xdr:row>
      <xdr:rowOff>228600</xdr:rowOff>
    </xdr:from>
    <xdr:to>
      <xdr:col>2</xdr:col>
      <xdr:colOff>1660633</xdr:colOff>
      <xdr:row>40</xdr:row>
      <xdr:rowOff>1291319</xdr:rowOff>
    </xdr:to>
    <xdr:pic>
      <xdr:nvPicPr>
        <xdr:cNvPr id="37" name="Рисунок 36"/>
        <xdr:cNvPicPr>
          <a:picLocks noChangeAspect="1"/>
        </xdr:cNvPicPr>
      </xdr:nvPicPr>
      <xdr:blipFill>
        <a:blip r:embed="rId8"/>
        <a:srcRect l="682" t="29548" r="3049" b="15849"/>
        <a:stretch>
          <a:fillRect/>
        </a:stretch>
      </xdr:blipFill>
      <xdr:spPr>
        <a:xfrm>
          <a:off x="3528060" y="22210395"/>
          <a:ext cx="1523365" cy="106235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4093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4093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4093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942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4093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942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5998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90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8847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40861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906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480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5998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5641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3251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906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5423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60109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8847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6108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40861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906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480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69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7903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917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5641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5641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3251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90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5423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847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6108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6108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40861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906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480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7903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917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5641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5641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3251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906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5423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60109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847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6108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6108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40861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906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480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141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5998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5156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7328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8847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40861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480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5998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5156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7328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8847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40861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480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5998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5156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7328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8847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5998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5156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7328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8847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5998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3251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5423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8847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5998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3251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5423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8847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5998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5156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7328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847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5998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5156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7328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847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4093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5641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5641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3251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4001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5423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942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6108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6108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4001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4093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5641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5641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3251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4001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5423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8204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942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6108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6108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4001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4093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942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4093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942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764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1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1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1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1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1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1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1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1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1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1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1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1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1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1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1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1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1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1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1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1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945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127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0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881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453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25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692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4093"/>
    <xdr:pic>
      <xdr:nvPicPr>
        <xdr:cNvPr id="1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4093"/>
    <xdr:pic>
      <xdr:nvPicPr>
        <xdr:cNvPr id="1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4093"/>
    <xdr:pic>
      <xdr:nvPicPr>
        <xdr:cNvPr id="1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4093"/>
    <xdr:pic>
      <xdr:nvPicPr>
        <xdr:cNvPr id="1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1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1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1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1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1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942"/>
    <xdr:pic>
      <xdr:nvPicPr>
        <xdr:cNvPr id="1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1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1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1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4093"/>
    <xdr:pic>
      <xdr:nvPicPr>
        <xdr:cNvPr id="1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1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5641"/>
    <xdr:pic>
      <xdr:nvPicPr>
        <xdr:cNvPr id="1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3251"/>
    <xdr:pic>
      <xdr:nvPicPr>
        <xdr:cNvPr id="1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1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5423"/>
    <xdr:pic>
      <xdr:nvPicPr>
        <xdr:cNvPr id="1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8204"/>
    <xdr:pic>
      <xdr:nvPicPr>
        <xdr:cNvPr id="1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942"/>
    <xdr:pic>
      <xdr:nvPicPr>
        <xdr:cNvPr id="1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1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6108"/>
    <xdr:pic>
      <xdr:nvPicPr>
        <xdr:cNvPr id="1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4001"/>
    <xdr:pic>
      <xdr:nvPicPr>
        <xdr:cNvPr id="1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026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1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1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5156"/>
    <xdr:pic>
      <xdr:nvPicPr>
        <xdr:cNvPr id="1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1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7328"/>
    <xdr:pic>
      <xdr:nvPicPr>
        <xdr:cNvPr id="1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8847"/>
    <xdr:pic>
      <xdr:nvPicPr>
        <xdr:cNvPr id="1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1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1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40861"/>
    <xdr:pic>
      <xdr:nvPicPr>
        <xdr:cNvPr id="1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1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480"/>
    <xdr:pic>
      <xdr:nvPicPr>
        <xdr:cNvPr id="1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1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7546"/>
    <xdr:pic>
      <xdr:nvPicPr>
        <xdr:cNvPr id="1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5156"/>
    <xdr:pic>
      <xdr:nvPicPr>
        <xdr:cNvPr id="1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1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7328"/>
    <xdr:pic>
      <xdr:nvPicPr>
        <xdr:cNvPr id="1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60109"/>
    <xdr:pic>
      <xdr:nvPicPr>
        <xdr:cNvPr id="1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8847"/>
    <xdr:pic>
      <xdr:nvPicPr>
        <xdr:cNvPr id="1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1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8013"/>
    <xdr:pic>
      <xdr:nvPicPr>
        <xdr:cNvPr id="1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40861"/>
    <xdr:pic>
      <xdr:nvPicPr>
        <xdr:cNvPr id="1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906"/>
    <xdr:pic>
      <xdr:nvPicPr>
        <xdr:cNvPr id="1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480"/>
    <xdr:pic>
      <xdr:nvPicPr>
        <xdr:cNvPr id="1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5589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1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1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1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1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1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1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5156"/>
    <xdr:pic>
      <xdr:nvPicPr>
        <xdr:cNvPr id="1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1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7328"/>
    <xdr:pic>
      <xdr:nvPicPr>
        <xdr:cNvPr id="1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8847"/>
    <xdr:pic>
      <xdr:nvPicPr>
        <xdr:cNvPr id="1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1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1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1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1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1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1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7546"/>
    <xdr:pic>
      <xdr:nvPicPr>
        <xdr:cNvPr id="1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5156"/>
    <xdr:pic>
      <xdr:nvPicPr>
        <xdr:cNvPr id="1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1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7328"/>
    <xdr:pic>
      <xdr:nvPicPr>
        <xdr:cNvPr id="1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60109"/>
    <xdr:pic>
      <xdr:nvPicPr>
        <xdr:cNvPr id="1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8847"/>
    <xdr:pic>
      <xdr:nvPicPr>
        <xdr:cNvPr id="1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1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8013"/>
    <xdr:pic>
      <xdr:nvPicPr>
        <xdr:cNvPr id="1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40861"/>
    <xdr:pic>
      <xdr:nvPicPr>
        <xdr:cNvPr id="1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906"/>
    <xdr:pic>
      <xdr:nvPicPr>
        <xdr:cNvPr id="1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480"/>
    <xdr:pic>
      <xdr:nvPicPr>
        <xdr:cNvPr id="1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18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1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1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3251"/>
    <xdr:pic>
      <xdr:nvPicPr>
        <xdr:cNvPr id="1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1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5423"/>
    <xdr:pic>
      <xdr:nvPicPr>
        <xdr:cNvPr id="1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8847"/>
    <xdr:pic>
      <xdr:nvPicPr>
        <xdr:cNvPr id="1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1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1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1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1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5641"/>
    <xdr:pic>
      <xdr:nvPicPr>
        <xdr:cNvPr id="1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3251"/>
    <xdr:pic>
      <xdr:nvPicPr>
        <xdr:cNvPr id="1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1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5423"/>
    <xdr:pic>
      <xdr:nvPicPr>
        <xdr:cNvPr id="1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60109"/>
    <xdr:pic>
      <xdr:nvPicPr>
        <xdr:cNvPr id="1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8847"/>
    <xdr:pic>
      <xdr:nvPicPr>
        <xdr:cNvPr id="1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1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6108"/>
    <xdr:pic>
      <xdr:nvPicPr>
        <xdr:cNvPr id="1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40861"/>
    <xdr:pic>
      <xdr:nvPicPr>
        <xdr:cNvPr id="1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906"/>
    <xdr:pic>
      <xdr:nvPicPr>
        <xdr:cNvPr id="1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480"/>
    <xdr:pic>
      <xdr:nvPicPr>
        <xdr:cNvPr id="1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266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1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1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5156"/>
    <xdr:pic>
      <xdr:nvPicPr>
        <xdr:cNvPr id="1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1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7328"/>
    <xdr:pic>
      <xdr:nvPicPr>
        <xdr:cNvPr id="1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847"/>
    <xdr:pic>
      <xdr:nvPicPr>
        <xdr:cNvPr id="1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1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1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1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1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7546"/>
    <xdr:pic>
      <xdr:nvPicPr>
        <xdr:cNvPr id="1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5156"/>
    <xdr:pic>
      <xdr:nvPicPr>
        <xdr:cNvPr id="1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1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7328"/>
    <xdr:pic>
      <xdr:nvPicPr>
        <xdr:cNvPr id="1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60109"/>
    <xdr:pic>
      <xdr:nvPicPr>
        <xdr:cNvPr id="1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847"/>
    <xdr:pic>
      <xdr:nvPicPr>
        <xdr:cNvPr id="1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1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8013"/>
    <xdr:pic>
      <xdr:nvPicPr>
        <xdr:cNvPr id="1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40861"/>
    <xdr:pic>
      <xdr:nvPicPr>
        <xdr:cNvPr id="1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906"/>
    <xdr:pic>
      <xdr:nvPicPr>
        <xdr:cNvPr id="1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480"/>
    <xdr:pic>
      <xdr:nvPicPr>
        <xdr:cNvPr id="1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6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1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1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1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1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1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1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40861"/>
    <xdr:pic>
      <xdr:nvPicPr>
        <xdr:cNvPr id="1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480"/>
    <xdr:pic>
      <xdr:nvPicPr>
        <xdr:cNvPr id="1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466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4093"/>
    <xdr:pic>
      <xdr:nvPicPr>
        <xdr:cNvPr id="1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1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1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1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1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1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942"/>
    <xdr:pic>
      <xdr:nvPicPr>
        <xdr:cNvPr id="1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1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1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1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4093"/>
    <xdr:pic>
      <xdr:nvPicPr>
        <xdr:cNvPr id="1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1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1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1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1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1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204"/>
    <xdr:pic>
      <xdr:nvPicPr>
        <xdr:cNvPr id="1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942"/>
    <xdr:pic>
      <xdr:nvPicPr>
        <xdr:cNvPr id="1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1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1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4001"/>
    <xdr:pic>
      <xdr:nvPicPr>
        <xdr:cNvPr id="1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1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1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1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1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1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1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1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1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4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1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1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1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1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4093"/>
    <xdr:pic>
      <xdr:nvPicPr>
        <xdr:cNvPr id="1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1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1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1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8204"/>
    <xdr:pic>
      <xdr:nvPicPr>
        <xdr:cNvPr id="1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942"/>
    <xdr:pic>
      <xdr:nvPicPr>
        <xdr:cNvPr id="1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1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4001"/>
    <xdr:pic>
      <xdr:nvPicPr>
        <xdr:cNvPr id="1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1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1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58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4093"/>
    <xdr:pic>
      <xdr:nvPicPr>
        <xdr:cNvPr id="1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1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1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1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8204"/>
    <xdr:pic>
      <xdr:nvPicPr>
        <xdr:cNvPr id="1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942"/>
    <xdr:pic>
      <xdr:nvPicPr>
        <xdr:cNvPr id="1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1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4001"/>
    <xdr:pic>
      <xdr:nvPicPr>
        <xdr:cNvPr id="1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1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1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669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4093"/>
    <xdr:pic>
      <xdr:nvPicPr>
        <xdr:cNvPr id="1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1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1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1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8204"/>
    <xdr:pic>
      <xdr:nvPicPr>
        <xdr:cNvPr id="1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942"/>
    <xdr:pic>
      <xdr:nvPicPr>
        <xdr:cNvPr id="1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1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4001"/>
    <xdr:pic>
      <xdr:nvPicPr>
        <xdr:cNvPr id="1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1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1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0795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4093"/>
    <xdr:pic>
      <xdr:nvPicPr>
        <xdr:cNvPr id="1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1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1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1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8204"/>
    <xdr:pic>
      <xdr:nvPicPr>
        <xdr:cNvPr id="1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942"/>
    <xdr:pic>
      <xdr:nvPicPr>
        <xdr:cNvPr id="1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1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4001"/>
    <xdr:pic>
      <xdr:nvPicPr>
        <xdr:cNvPr id="1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1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1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1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1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1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1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1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1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1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1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49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1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1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1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1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1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1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1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1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1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1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1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1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1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1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2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2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2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2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2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2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2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2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2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2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4093"/>
    <xdr:pic>
      <xdr:nvPicPr>
        <xdr:cNvPr id="2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2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2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2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2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2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8204"/>
    <xdr:pic>
      <xdr:nvPicPr>
        <xdr:cNvPr id="2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942"/>
    <xdr:pic>
      <xdr:nvPicPr>
        <xdr:cNvPr id="2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2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2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4001"/>
    <xdr:pic>
      <xdr:nvPicPr>
        <xdr:cNvPr id="2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2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2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9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4093"/>
    <xdr:pic>
      <xdr:nvPicPr>
        <xdr:cNvPr id="2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2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2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2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8204"/>
    <xdr:pic>
      <xdr:nvPicPr>
        <xdr:cNvPr id="2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942"/>
    <xdr:pic>
      <xdr:nvPicPr>
        <xdr:cNvPr id="2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2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4001"/>
    <xdr:pic>
      <xdr:nvPicPr>
        <xdr:cNvPr id="2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2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2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531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4093"/>
    <xdr:pic>
      <xdr:nvPicPr>
        <xdr:cNvPr id="2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2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2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2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8204"/>
    <xdr:pic>
      <xdr:nvPicPr>
        <xdr:cNvPr id="2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942"/>
    <xdr:pic>
      <xdr:nvPicPr>
        <xdr:cNvPr id="2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2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4001"/>
    <xdr:pic>
      <xdr:nvPicPr>
        <xdr:cNvPr id="2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2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2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7213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4093"/>
    <xdr:pic>
      <xdr:nvPicPr>
        <xdr:cNvPr id="2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2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2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2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8204"/>
    <xdr:pic>
      <xdr:nvPicPr>
        <xdr:cNvPr id="2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942"/>
    <xdr:pic>
      <xdr:nvPicPr>
        <xdr:cNvPr id="2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2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4001"/>
    <xdr:pic>
      <xdr:nvPicPr>
        <xdr:cNvPr id="2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2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2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1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4093"/>
    <xdr:pic>
      <xdr:nvPicPr>
        <xdr:cNvPr id="2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2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2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2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204"/>
    <xdr:pic>
      <xdr:nvPicPr>
        <xdr:cNvPr id="2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942"/>
    <xdr:pic>
      <xdr:nvPicPr>
        <xdr:cNvPr id="2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2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4001"/>
    <xdr:pic>
      <xdr:nvPicPr>
        <xdr:cNvPr id="2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2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2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542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2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2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2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2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2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2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2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2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2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2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4952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4093"/>
    <xdr:pic>
      <xdr:nvPicPr>
        <xdr:cNvPr id="2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2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2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2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8204"/>
    <xdr:pic>
      <xdr:nvPicPr>
        <xdr:cNvPr id="2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942"/>
    <xdr:pic>
      <xdr:nvPicPr>
        <xdr:cNvPr id="2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2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4001"/>
    <xdr:pic>
      <xdr:nvPicPr>
        <xdr:cNvPr id="2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2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2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23631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4093"/>
    <xdr:pic>
      <xdr:nvPicPr>
        <xdr:cNvPr id="2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2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2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2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8204"/>
    <xdr:pic>
      <xdr:nvPicPr>
        <xdr:cNvPr id="2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942"/>
    <xdr:pic>
      <xdr:nvPicPr>
        <xdr:cNvPr id="2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2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4001"/>
    <xdr:pic>
      <xdr:nvPicPr>
        <xdr:cNvPr id="2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2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2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9773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4093"/>
    <xdr:pic>
      <xdr:nvPicPr>
        <xdr:cNvPr id="2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2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2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2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8204"/>
    <xdr:pic>
      <xdr:nvPicPr>
        <xdr:cNvPr id="2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942"/>
    <xdr:pic>
      <xdr:nvPicPr>
        <xdr:cNvPr id="2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2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4001"/>
    <xdr:pic>
      <xdr:nvPicPr>
        <xdr:cNvPr id="2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2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2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7184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4093"/>
    <xdr:pic>
      <xdr:nvPicPr>
        <xdr:cNvPr id="2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2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2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2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8204"/>
    <xdr:pic>
      <xdr:nvPicPr>
        <xdr:cNvPr id="2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942"/>
    <xdr:pic>
      <xdr:nvPicPr>
        <xdr:cNvPr id="2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2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2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4001"/>
    <xdr:pic>
      <xdr:nvPicPr>
        <xdr:cNvPr id="2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2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2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2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2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2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2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2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2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2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2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2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2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2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2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2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3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3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3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3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3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3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3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3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3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3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3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3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459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3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3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3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3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3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3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3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3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3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3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3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3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3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3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00495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6</xdr:row>
      <xdr:rowOff>35888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5</xdr:row>
      <xdr:rowOff>150336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5</xdr:row>
      <xdr:rowOff>150336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5</xdr:row>
      <xdr:rowOff>77946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5</xdr:row>
      <xdr:rowOff>100118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18</xdr:row>
      <xdr:rowOff>80538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302896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302896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207646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302896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302896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207646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140971</xdr:rowOff>
    </xdr:to>
    <xdr:pic>
      <xdr:nvPicPr>
        <xdr:cNvPr id="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24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140335</xdr:rowOff>
    </xdr:to>
    <xdr:pic>
      <xdr:nvPicPr>
        <xdr:cNvPr id="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1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140335</xdr:rowOff>
    </xdr:to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1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140335</xdr:rowOff>
    </xdr:to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1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45086</xdr:rowOff>
    </xdr:to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7660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105</xdr:row>
      <xdr:rowOff>257387</xdr:rowOff>
    </xdr:to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7202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105</xdr:row>
      <xdr:rowOff>257387</xdr:rowOff>
    </xdr:to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7202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105</xdr:row>
      <xdr:rowOff>139277</xdr:rowOff>
    </xdr:to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60210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104</xdr:row>
      <xdr:rowOff>179705</xdr:rowOff>
    </xdr:to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2769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104</xdr:row>
      <xdr:rowOff>179705</xdr:rowOff>
    </xdr:to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2769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140335</xdr:rowOff>
    </xdr:to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1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</xdr:colOff>
      <xdr:row>103</xdr:row>
      <xdr:rowOff>140335</xdr:rowOff>
    </xdr:to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871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88</xdr:row>
      <xdr:rowOff>54178</xdr:rowOff>
    </xdr:to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70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88</xdr:row>
      <xdr:rowOff>54184</xdr:rowOff>
    </xdr:to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70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88</xdr:row>
      <xdr:rowOff>54178</xdr:rowOff>
    </xdr:to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70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2383</xdr:colOff>
      <xdr:row>109</xdr:row>
      <xdr:rowOff>186682</xdr:rowOff>
    </xdr:to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683680"/>
          <a:ext cx="1905" cy="5670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89</xdr:row>
      <xdr:rowOff>64454</xdr:rowOff>
    </xdr:to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11690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89</xdr:row>
      <xdr:rowOff>64454</xdr:rowOff>
    </xdr:to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11690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2383</xdr:colOff>
      <xdr:row>88</xdr:row>
      <xdr:rowOff>430690</xdr:rowOff>
    </xdr:to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537900"/>
          <a:ext cx="1905" cy="107823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87</xdr:row>
      <xdr:rowOff>0</xdr:rowOff>
    </xdr:from>
    <xdr:ext cx="2383" cy="632452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632458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632452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1080136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1080136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10801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984885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984885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304800</xdr:colOff>
      <xdr:row>4</xdr:row>
      <xdr:rowOff>60960</xdr:rowOff>
    </xdr:from>
    <xdr:to>
      <xdr:col>2</xdr:col>
      <xdr:colOff>1564006</xdr:colOff>
      <xdr:row>7</xdr:row>
      <xdr:rowOff>291466</xdr:rowOff>
    </xdr:to>
    <xdr:pic>
      <xdr:nvPicPr>
        <xdr:cNvPr id="64" name="Рисунок 6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380" y="1859280"/>
          <a:ext cx="1259205" cy="125920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8</xdr:row>
      <xdr:rowOff>76199</xdr:rowOff>
    </xdr:from>
    <xdr:to>
      <xdr:col>2</xdr:col>
      <xdr:colOff>1562100</xdr:colOff>
      <xdr:row>11</xdr:row>
      <xdr:rowOff>275292</xdr:rowOff>
    </xdr:to>
    <xdr:pic>
      <xdr:nvPicPr>
        <xdr:cNvPr id="65" name="Рисунок 6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7" t="17073" r="7927" b="3659"/>
        <a:stretch>
          <a:fillRect/>
        </a:stretch>
      </xdr:blipFill>
      <xdr:spPr>
        <a:xfrm>
          <a:off x="4564380" y="3245485"/>
          <a:ext cx="1257300" cy="115951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144779</xdr:colOff>
      <xdr:row>12</xdr:row>
      <xdr:rowOff>66528</xdr:rowOff>
    </xdr:from>
    <xdr:to>
      <xdr:col>2</xdr:col>
      <xdr:colOff>1744980</xdr:colOff>
      <xdr:row>13</xdr:row>
      <xdr:rowOff>670560</xdr:rowOff>
    </xdr:to>
    <xdr:pic>
      <xdr:nvPicPr>
        <xdr:cNvPr id="66" name="Рисунок 65" descr="https://downloader.disk.yandex.ru/preview/368afb4bacba0fd1c35be3744fa36694722b04603afaf5dc910ec59a35347495/64ca597b/Nxd_Zi21A3EOw34f60sLYtBGmGflNOSEftThnCci7-9xmwgshu-AWUdojqwyhc8lTP-4BcdxcSL5sI8I5nYbQw%3D%3D?uid=0&amp;filename=%D0%BF%D0%B0%D1%80%D1%82%D0%B02%D0%BC.jpg&amp;disposition=inline&amp;hash=&amp;limit=0&amp;content_type=image%2Fjpeg&amp;owner_uid=0&amp;tknv=v2&amp;size=1865x937"/>
        <xdr:cNvPicPr>
          <a:picLocks noChangeAspect="1" noChangeArrowheads="1"/>
        </xdr:cNvPicPr>
      </xdr:nvPicPr>
      <xdr:blipFill>
        <a:blip r:embed="rId5"/>
        <a:srcRect l="2508" t="13978" r="4314" b="8243"/>
        <a:stretch>
          <a:fillRect/>
        </a:stretch>
      </xdr:blipFill>
      <xdr:spPr>
        <a:xfrm>
          <a:off x="4403725" y="4516120"/>
          <a:ext cx="1600835" cy="13360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121919</xdr:colOff>
      <xdr:row>34</xdr:row>
      <xdr:rowOff>91440</xdr:rowOff>
    </xdr:from>
    <xdr:to>
      <xdr:col>2</xdr:col>
      <xdr:colOff>1778920</xdr:colOff>
      <xdr:row>37</xdr:row>
      <xdr:rowOff>236220</xdr:rowOff>
    </xdr:to>
    <xdr:pic>
      <xdr:nvPicPr>
        <xdr:cNvPr id="67" name="Рисунок 66"/>
        <xdr:cNvPicPr>
          <a:picLocks noChangeAspect="1"/>
        </xdr:cNvPicPr>
      </xdr:nvPicPr>
      <xdr:blipFill>
        <a:blip r:embed="rId6"/>
        <a:srcRect l="3369" t="24510" r="2879" b="8241"/>
        <a:stretch>
          <a:fillRect/>
        </a:stretch>
      </xdr:blipFill>
      <xdr:spPr>
        <a:xfrm>
          <a:off x="4380865" y="16642080"/>
          <a:ext cx="1657350" cy="11734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38</xdr:row>
      <xdr:rowOff>129540</xdr:rowOff>
    </xdr:from>
    <xdr:to>
      <xdr:col>2</xdr:col>
      <xdr:colOff>1737360</xdr:colOff>
      <xdr:row>41</xdr:row>
      <xdr:rowOff>250740</xdr:rowOff>
    </xdr:to>
    <xdr:pic>
      <xdr:nvPicPr>
        <xdr:cNvPr id="68" name="Рисунок 67"/>
        <xdr:cNvPicPr>
          <a:picLocks noChangeAspect="1"/>
        </xdr:cNvPicPr>
      </xdr:nvPicPr>
      <xdr:blipFill>
        <a:blip r:embed="rId7"/>
        <a:srcRect l="1838" t="24510" r="1807" b="6863"/>
        <a:stretch>
          <a:fillRect/>
        </a:stretch>
      </xdr:blipFill>
      <xdr:spPr>
        <a:xfrm>
          <a:off x="4358640" y="18051780"/>
          <a:ext cx="1638300" cy="1149350"/>
        </a:xfrm>
        <a:prstGeom prst="rect">
          <a:avLst/>
        </a:prstGeom>
      </xdr:spPr>
    </xdr:pic>
    <xdr:clientData/>
  </xdr:twoCellAnchor>
  <xdr:oneCellAnchor>
    <xdr:from>
      <xdr:col>2</xdr:col>
      <xdr:colOff>365760</xdr:colOff>
      <xdr:row>42</xdr:row>
      <xdr:rowOff>60960</xdr:rowOff>
    </xdr:from>
    <xdr:ext cx="1164589" cy="925247"/>
    <xdr:pic>
      <xdr:nvPicPr>
        <xdr:cNvPr id="69" name="Рисунок 68" descr="https://downloader.disk.yandex.ru/preview/368afb4bacba0fd1c35be3744fa36694722b04603afaf5dc910ec59a35347495/64ca597b/Nxd_Zi21A3EOw34f60sLYtBGmGflNOSEftThnCci7-9xmwgshu-AWUdojqwyhc8lTP-4BcdxcSL5sI8I5nYbQw%3D%3D?uid=0&amp;filename=%D0%BF%D0%B0%D1%80%D1%82%D0%B02%D0%BC.jpg&amp;disposition=inline&amp;hash=&amp;limit=0&amp;content_type=image%2Fjpeg&amp;owner_uid=0&amp;tknv=v2&amp;size=1865x937"/>
        <xdr:cNvPicPr>
          <a:picLocks noChangeAspect="1" noChangeArrowheads="1"/>
        </xdr:cNvPicPr>
      </xdr:nvPicPr>
      <xdr:blipFill>
        <a:blip r:embed="rId5"/>
        <a:srcRect t="13197" b="7616"/>
        <a:stretch>
          <a:fillRect/>
        </a:stretch>
      </xdr:blipFill>
      <xdr:spPr>
        <a:xfrm>
          <a:off x="4625340" y="19354800"/>
          <a:ext cx="1163955" cy="925195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91440</xdr:colOff>
      <xdr:row>65</xdr:row>
      <xdr:rowOff>160020</xdr:rowOff>
    </xdr:from>
    <xdr:to>
      <xdr:col>2</xdr:col>
      <xdr:colOff>1790699</xdr:colOff>
      <xdr:row>68</xdr:row>
      <xdr:rowOff>203137</xdr:rowOff>
    </xdr:to>
    <xdr:pic>
      <xdr:nvPicPr>
        <xdr:cNvPr id="70" name="Рисунок 6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72" b="7426"/>
        <a:stretch>
          <a:fillRect/>
        </a:stretch>
      </xdr:blipFill>
      <xdr:spPr>
        <a:xfrm>
          <a:off x="4351020" y="27310080"/>
          <a:ext cx="1698625" cy="1185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77</xdr:row>
      <xdr:rowOff>30480</xdr:rowOff>
    </xdr:from>
    <xdr:to>
      <xdr:col>2</xdr:col>
      <xdr:colOff>1711337</xdr:colOff>
      <xdr:row>78</xdr:row>
      <xdr:rowOff>815816</xdr:rowOff>
    </xdr:to>
    <xdr:pic>
      <xdr:nvPicPr>
        <xdr:cNvPr id="71" name="Рисунок 70" descr="Стол Smart-T 1М рег.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28160" y="31142940"/>
          <a:ext cx="1642745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99060</xdr:colOff>
      <xdr:row>79</xdr:row>
      <xdr:rowOff>182880</xdr:rowOff>
    </xdr:from>
    <xdr:to>
      <xdr:col>2</xdr:col>
      <xdr:colOff>1737360</xdr:colOff>
      <xdr:row>81</xdr:row>
      <xdr:rowOff>57090</xdr:rowOff>
    </xdr:to>
    <xdr:pic>
      <xdr:nvPicPr>
        <xdr:cNvPr id="73" name="Рисунок 72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8640" y="32986980"/>
          <a:ext cx="1638300" cy="1412875"/>
        </a:xfrm>
        <a:prstGeom prst="rect">
          <a:avLst/>
        </a:prstGeom>
      </xdr:spPr>
    </xdr:pic>
    <xdr:clientData/>
  </xdr:twoCellAnchor>
  <xdr:oneCellAnchor>
    <xdr:from>
      <xdr:col>2</xdr:col>
      <xdr:colOff>205740</xdr:colOff>
      <xdr:row>87</xdr:row>
      <xdr:rowOff>167640</xdr:rowOff>
    </xdr:from>
    <xdr:ext cx="1313023" cy="1352550"/>
    <xdr:pic>
      <xdr:nvPicPr>
        <xdr:cNvPr id="74" name="Изображение 73" descr="Parta SK nrg skrgl ugl"/>
        <xdr:cNvPicPr>
          <a:picLocks noChangeAspect="1"/>
        </xdr:cNvPicPr>
      </xdr:nvPicPr>
      <xdr:blipFill>
        <a:blip r:embed="rId11" cstate="print"/>
        <a:srcRect l="15559" t="10310" r="14517" b="10203"/>
        <a:stretch>
          <a:fillRect/>
        </a:stretch>
      </xdr:blipFill>
      <xdr:spPr>
        <a:xfrm>
          <a:off x="4465320" y="36896040"/>
          <a:ext cx="1312545" cy="1352550"/>
        </a:xfrm>
        <a:prstGeom prst="rect">
          <a:avLst/>
        </a:prstGeom>
      </xdr:spPr>
    </xdr:pic>
    <xdr:clientData/>
  </xdr:oneCellAnchor>
  <xdr:twoCellAnchor editAs="oneCell">
    <xdr:from>
      <xdr:col>2</xdr:col>
      <xdr:colOff>38099</xdr:colOff>
      <xdr:row>95</xdr:row>
      <xdr:rowOff>91875</xdr:rowOff>
    </xdr:from>
    <xdr:to>
      <xdr:col>2</xdr:col>
      <xdr:colOff>1859280</xdr:colOff>
      <xdr:row>98</xdr:row>
      <xdr:rowOff>342901</xdr:rowOff>
    </xdr:to>
    <xdr:pic>
      <xdr:nvPicPr>
        <xdr:cNvPr id="77" name="Рисунок 7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45" t="22755" r="15732" b="22134"/>
        <a:stretch>
          <a:fillRect/>
        </a:stretch>
      </xdr:blipFill>
      <xdr:spPr>
        <a:xfrm>
          <a:off x="4297045" y="40233600"/>
          <a:ext cx="1821815" cy="14630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228599</xdr:colOff>
      <xdr:row>91</xdr:row>
      <xdr:rowOff>68581</xdr:rowOff>
    </xdr:from>
    <xdr:to>
      <xdr:col>2</xdr:col>
      <xdr:colOff>1714500</xdr:colOff>
      <xdr:row>94</xdr:row>
      <xdr:rowOff>266701</xdr:rowOff>
    </xdr:to>
    <xdr:pic>
      <xdr:nvPicPr>
        <xdr:cNvPr id="79" name="Рисунок 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78" t="20978" r="16089" b="14311"/>
        <a:stretch>
          <a:fillRect/>
        </a:stretch>
      </xdr:blipFill>
      <xdr:spPr>
        <a:xfrm>
          <a:off x="4487545" y="38625780"/>
          <a:ext cx="1486535" cy="138684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1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1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1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1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1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1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1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1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1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1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1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1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1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1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1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1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1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1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1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1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1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1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1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1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1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1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1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1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1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1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1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1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1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1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1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1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1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1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1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1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1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1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1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1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1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1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1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1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1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1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1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1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1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1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1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1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1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1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1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1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1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1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1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1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1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1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1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1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1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1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1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1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1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1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1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1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1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1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1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1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1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1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1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1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1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1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1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1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1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1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1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1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1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1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1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1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1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1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1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1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1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1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1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1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1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1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1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1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1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1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1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1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1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1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1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1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1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1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1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1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1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1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1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1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1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1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1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1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1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1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1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1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1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1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1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1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1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1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1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1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1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1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1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1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1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1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1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1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1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1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1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1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1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1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1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1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1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1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1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1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1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1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1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1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1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1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1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1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1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1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1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1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1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1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1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1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1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1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1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1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1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1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1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1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1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1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1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1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1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1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1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1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1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1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1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1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1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1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1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1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1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1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1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1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1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1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1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1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1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1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1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1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1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1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1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1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1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1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1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1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1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1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1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1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1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1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1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5037"/>
    <xdr:pic>
      <xdr:nvPicPr>
        <xdr:cNvPr id="1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1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1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1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1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1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1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1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1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1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1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1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1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1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1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1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1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1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1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1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1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1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1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1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1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1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1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1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1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1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1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1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1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1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1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1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1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1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1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1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1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1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1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1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1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1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1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1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1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1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1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1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1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1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1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1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1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1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1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1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1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1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1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1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1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1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1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1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1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1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1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1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1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1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1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1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1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1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1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1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1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1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1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1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1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1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1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1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1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1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1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1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1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1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1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1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1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1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1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1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1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1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1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1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1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1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1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1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1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1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1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1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1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1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1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1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1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1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1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1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1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1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1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1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1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1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1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1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1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1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1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1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1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1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1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1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1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1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1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1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1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1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1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1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1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1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1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1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1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1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1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1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1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1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1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1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1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1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1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1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1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1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1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1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1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1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1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1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1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1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1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1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1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1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2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2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2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2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2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2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2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2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2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2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2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2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2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2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2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2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2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2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2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2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2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2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2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2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2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2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2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2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2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2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2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2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2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2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2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2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2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2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2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2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2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2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2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2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2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2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2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2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2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2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2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2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2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2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2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2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2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2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2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2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2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2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2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2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2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2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2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2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2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2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2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2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2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2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2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2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2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2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2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2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2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2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2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2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2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2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2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2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2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2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2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2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2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2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2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2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2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2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2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2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2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2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2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2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2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2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2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2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2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2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2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2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2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2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2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2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2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2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2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2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2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2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2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2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2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2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2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2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2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2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2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2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2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2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2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2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2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2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2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2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2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2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2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2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2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2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2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2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2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2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2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2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2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2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2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2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2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2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2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2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2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2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2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2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2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2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2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2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2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2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2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2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2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2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2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2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2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2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2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2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2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2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2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2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2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2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2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2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2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2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2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2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2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2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2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2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2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2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2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2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2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2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2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2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2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2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2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2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2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2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2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2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2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2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2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2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2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2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2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2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2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2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2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2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2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2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2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2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2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2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2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2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2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2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2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2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2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2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2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2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2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2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2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2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2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2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2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2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2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2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2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2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2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2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2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2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2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2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2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2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2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2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2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2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2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2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2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2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2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2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2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2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2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2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2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2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2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2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2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2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78"/>
    <xdr:pic>
      <xdr:nvPicPr>
        <xdr:cNvPr id="2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84"/>
    <xdr:pic>
      <xdr:nvPicPr>
        <xdr:cNvPr id="2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78"/>
    <xdr:pic>
      <xdr:nvPicPr>
        <xdr:cNvPr id="2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1078390"/>
    <xdr:pic>
      <xdr:nvPicPr>
        <xdr:cNvPr id="2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2"/>
    <xdr:pic>
      <xdr:nvPicPr>
        <xdr:cNvPr id="2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8"/>
    <xdr:pic>
      <xdr:nvPicPr>
        <xdr:cNvPr id="2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2"/>
    <xdr:pic>
      <xdr:nvPicPr>
        <xdr:cNvPr id="2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2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84"/>
    <xdr:pic>
      <xdr:nvPicPr>
        <xdr:cNvPr id="2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2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1078390"/>
    <xdr:pic>
      <xdr:nvPicPr>
        <xdr:cNvPr id="2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2"/>
    <xdr:pic>
      <xdr:nvPicPr>
        <xdr:cNvPr id="2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8"/>
    <xdr:pic>
      <xdr:nvPicPr>
        <xdr:cNvPr id="2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2"/>
    <xdr:pic>
      <xdr:nvPicPr>
        <xdr:cNvPr id="2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2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84"/>
    <xdr:pic>
      <xdr:nvPicPr>
        <xdr:cNvPr id="2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2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2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84"/>
    <xdr:pic>
      <xdr:nvPicPr>
        <xdr:cNvPr id="2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2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1078390"/>
    <xdr:pic>
      <xdr:nvPicPr>
        <xdr:cNvPr id="2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2"/>
    <xdr:pic>
      <xdr:nvPicPr>
        <xdr:cNvPr id="2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8"/>
    <xdr:pic>
      <xdr:nvPicPr>
        <xdr:cNvPr id="2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2"/>
    <xdr:pic>
      <xdr:nvPicPr>
        <xdr:cNvPr id="2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2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84"/>
    <xdr:pic>
      <xdr:nvPicPr>
        <xdr:cNvPr id="2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2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2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84"/>
    <xdr:pic>
      <xdr:nvPicPr>
        <xdr:cNvPr id="2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2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1078390"/>
    <xdr:pic>
      <xdr:nvPicPr>
        <xdr:cNvPr id="2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2"/>
    <xdr:pic>
      <xdr:nvPicPr>
        <xdr:cNvPr id="2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8"/>
    <xdr:pic>
      <xdr:nvPicPr>
        <xdr:cNvPr id="2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2"/>
    <xdr:pic>
      <xdr:nvPicPr>
        <xdr:cNvPr id="2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2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84"/>
    <xdr:pic>
      <xdr:nvPicPr>
        <xdr:cNvPr id="2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2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2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84"/>
    <xdr:pic>
      <xdr:nvPicPr>
        <xdr:cNvPr id="2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2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1078390"/>
    <xdr:pic>
      <xdr:nvPicPr>
        <xdr:cNvPr id="2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2"/>
    <xdr:pic>
      <xdr:nvPicPr>
        <xdr:cNvPr id="2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8"/>
    <xdr:pic>
      <xdr:nvPicPr>
        <xdr:cNvPr id="2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2"/>
    <xdr:pic>
      <xdr:nvPicPr>
        <xdr:cNvPr id="2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2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84"/>
    <xdr:pic>
      <xdr:nvPicPr>
        <xdr:cNvPr id="2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2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2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84"/>
    <xdr:pic>
      <xdr:nvPicPr>
        <xdr:cNvPr id="2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2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1078390"/>
    <xdr:pic>
      <xdr:nvPicPr>
        <xdr:cNvPr id="2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2"/>
    <xdr:pic>
      <xdr:nvPicPr>
        <xdr:cNvPr id="2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8"/>
    <xdr:pic>
      <xdr:nvPicPr>
        <xdr:cNvPr id="2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2"/>
    <xdr:pic>
      <xdr:nvPicPr>
        <xdr:cNvPr id="2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2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84"/>
    <xdr:pic>
      <xdr:nvPicPr>
        <xdr:cNvPr id="2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2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2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84"/>
    <xdr:pic>
      <xdr:nvPicPr>
        <xdr:cNvPr id="2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2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1078390"/>
    <xdr:pic>
      <xdr:nvPicPr>
        <xdr:cNvPr id="2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2"/>
    <xdr:pic>
      <xdr:nvPicPr>
        <xdr:cNvPr id="2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8"/>
    <xdr:pic>
      <xdr:nvPicPr>
        <xdr:cNvPr id="2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2"/>
    <xdr:pic>
      <xdr:nvPicPr>
        <xdr:cNvPr id="2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2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84"/>
    <xdr:pic>
      <xdr:nvPicPr>
        <xdr:cNvPr id="2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2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2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84"/>
    <xdr:pic>
      <xdr:nvPicPr>
        <xdr:cNvPr id="2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2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1078390"/>
    <xdr:pic>
      <xdr:nvPicPr>
        <xdr:cNvPr id="2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2"/>
    <xdr:pic>
      <xdr:nvPicPr>
        <xdr:cNvPr id="2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8"/>
    <xdr:pic>
      <xdr:nvPicPr>
        <xdr:cNvPr id="2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2"/>
    <xdr:pic>
      <xdr:nvPicPr>
        <xdr:cNvPr id="2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2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84"/>
    <xdr:pic>
      <xdr:nvPicPr>
        <xdr:cNvPr id="2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2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2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84"/>
    <xdr:pic>
      <xdr:nvPicPr>
        <xdr:cNvPr id="2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2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1078390"/>
    <xdr:pic>
      <xdr:nvPicPr>
        <xdr:cNvPr id="2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2"/>
    <xdr:pic>
      <xdr:nvPicPr>
        <xdr:cNvPr id="2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8"/>
    <xdr:pic>
      <xdr:nvPicPr>
        <xdr:cNvPr id="2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2"/>
    <xdr:pic>
      <xdr:nvPicPr>
        <xdr:cNvPr id="2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2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84"/>
    <xdr:pic>
      <xdr:nvPicPr>
        <xdr:cNvPr id="2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2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2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84"/>
    <xdr:pic>
      <xdr:nvPicPr>
        <xdr:cNvPr id="2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2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1078390"/>
    <xdr:pic>
      <xdr:nvPicPr>
        <xdr:cNvPr id="2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2"/>
    <xdr:pic>
      <xdr:nvPicPr>
        <xdr:cNvPr id="2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8"/>
    <xdr:pic>
      <xdr:nvPicPr>
        <xdr:cNvPr id="2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2"/>
    <xdr:pic>
      <xdr:nvPicPr>
        <xdr:cNvPr id="2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2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84"/>
    <xdr:pic>
      <xdr:nvPicPr>
        <xdr:cNvPr id="2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2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2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84"/>
    <xdr:pic>
      <xdr:nvPicPr>
        <xdr:cNvPr id="2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2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1078390"/>
    <xdr:pic>
      <xdr:nvPicPr>
        <xdr:cNvPr id="2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2"/>
    <xdr:pic>
      <xdr:nvPicPr>
        <xdr:cNvPr id="2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8"/>
    <xdr:pic>
      <xdr:nvPicPr>
        <xdr:cNvPr id="2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2"/>
    <xdr:pic>
      <xdr:nvPicPr>
        <xdr:cNvPr id="2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2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84"/>
    <xdr:pic>
      <xdr:nvPicPr>
        <xdr:cNvPr id="2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2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2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84"/>
    <xdr:pic>
      <xdr:nvPicPr>
        <xdr:cNvPr id="2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2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1078390"/>
    <xdr:pic>
      <xdr:nvPicPr>
        <xdr:cNvPr id="2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2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8"/>
    <xdr:pic>
      <xdr:nvPicPr>
        <xdr:cNvPr id="2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2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2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2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2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2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2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2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1078390"/>
    <xdr:pic>
      <xdr:nvPicPr>
        <xdr:cNvPr id="2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2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8"/>
    <xdr:pic>
      <xdr:nvPicPr>
        <xdr:cNvPr id="2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2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2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2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2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2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2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2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1078390"/>
    <xdr:pic>
      <xdr:nvPicPr>
        <xdr:cNvPr id="2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2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2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2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2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2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2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2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2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2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1078390"/>
    <xdr:pic>
      <xdr:nvPicPr>
        <xdr:cNvPr id="2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2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2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2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2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2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2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2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2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2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1078390"/>
    <xdr:pic>
      <xdr:nvPicPr>
        <xdr:cNvPr id="2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2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2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2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2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2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2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2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2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2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1078390"/>
    <xdr:pic>
      <xdr:nvPicPr>
        <xdr:cNvPr id="2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2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2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2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2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2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2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2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2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2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1078390"/>
    <xdr:pic>
      <xdr:nvPicPr>
        <xdr:cNvPr id="2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2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2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2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2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2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2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2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2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2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1078390"/>
    <xdr:pic>
      <xdr:nvPicPr>
        <xdr:cNvPr id="2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2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8"/>
    <xdr:pic>
      <xdr:nvPicPr>
        <xdr:cNvPr id="2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2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2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2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2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108</xdr:row>
      <xdr:rowOff>0</xdr:rowOff>
    </xdr:from>
    <xdr:ext cx="2383" cy="567682"/>
    <xdr:pic>
      <xdr:nvPicPr>
        <xdr:cNvPr id="2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874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109</xdr:row>
      <xdr:rowOff>0</xdr:rowOff>
    </xdr:from>
    <xdr:ext cx="2383" cy="567682"/>
    <xdr:pic>
      <xdr:nvPicPr>
        <xdr:cNvPr id="2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064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110</xdr:row>
      <xdr:rowOff>0</xdr:rowOff>
    </xdr:from>
    <xdr:ext cx="2383" cy="567682"/>
    <xdr:pic>
      <xdr:nvPicPr>
        <xdr:cNvPr id="2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255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111</xdr:row>
      <xdr:rowOff>0</xdr:rowOff>
    </xdr:from>
    <xdr:ext cx="2383" cy="567682"/>
    <xdr:pic>
      <xdr:nvPicPr>
        <xdr:cNvPr id="2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445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112</xdr:row>
      <xdr:rowOff>0</xdr:rowOff>
    </xdr:from>
    <xdr:ext cx="2383" cy="567682"/>
    <xdr:pic>
      <xdr:nvPicPr>
        <xdr:cNvPr id="2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36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113</xdr:row>
      <xdr:rowOff>0</xdr:rowOff>
    </xdr:from>
    <xdr:ext cx="2383" cy="567682"/>
    <xdr:pic>
      <xdr:nvPicPr>
        <xdr:cNvPr id="2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826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114</xdr:row>
      <xdr:rowOff>0</xdr:rowOff>
    </xdr:from>
    <xdr:ext cx="2383" cy="567682"/>
    <xdr:pic>
      <xdr:nvPicPr>
        <xdr:cNvPr id="2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017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115</xdr:row>
      <xdr:rowOff>0</xdr:rowOff>
    </xdr:from>
    <xdr:ext cx="2383" cy="567682"/>
    <xdr:pic>
      <xdr:nvPicPr>
        <xdr:cNvPr id="2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07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116</xdr:row>
      <xdr:rowOff>0</xdr:rowOff>
    </xdr:from>
    <xdr:ext cx="2383" cy="567682"/>
    <xdr:pic>
      <xdr:nvPicPr>
        <xdr:cNvPr id="2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398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117</xdr:row>
      <xdr:rowOff>0</xdr:rowOff>
    </xdr:from>
    <xdr:ext cx="2383" cy="567682"/>
    <xdr:pic>
      <xdr:nvPicPr>
        <xdr:cNvPr id="2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588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118</xdr:row>
      <xdr:rowOff>0</xdr:rowOff>
    </xdr:from>
    <xdr:ext cx="2383" cy="567682"/>
    <xdr:pic>
      <xdr:nvPicPr>
        <xdr:cNvPr id="2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779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119</xdr:row>
      <xdr:rowOff>0</xdr:rowOff>
    </xdr:from>
    <xdr:ext cx="2383" cy="567682"/>
    <xdr:pic>
      <xdr:nvPicPr>
        <xdr:cNvPr id="2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69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120</xdr:row>
      <xdr:rowOff>0</xdr:rowOff>
    </xdr:from>
    <xdr:ext cx="2383" cy="567682"/>
    <xdr:pic>
      <xdr:nvPicPr>
        <xdr:cNvPr id="2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160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121</xdr:row>
      <xdr:rowOff>0</xdr:rowOff>
    </xdr:from>
    <xdr:ext cx="2383" cy="567682"/>
    <xdr:pic>
      <xdr:nvPicPr>
        <xdr:cNvPr id="2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350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122</xdr:row>
      <xdr:rowOff>0</xdr:rowOff>
    </xdr:from>
    <xdr:ext cx="2383" cy="567682"/>
    <xdr:pic>
      <xdr:nvPicPr>
        <xdr:cNvPr id="2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541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2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2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2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2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2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8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2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2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2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2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2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2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2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2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2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2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2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2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2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2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2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2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2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2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2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2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2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2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2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2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2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27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2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2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2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2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69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2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89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0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2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50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2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3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13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03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3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94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3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3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3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3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3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75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3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3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3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92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909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3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3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3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3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3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3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3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3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3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3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3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3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526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3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3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3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3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3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3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3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3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3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3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4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4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4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4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4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4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4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4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4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4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4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4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4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44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4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4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4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4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4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4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4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4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4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761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4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4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4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4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4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4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4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4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4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78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4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4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4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4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4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4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4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4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4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5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4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4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4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4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4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4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4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4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4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4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4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4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4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4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4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4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4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4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4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4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4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4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4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4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4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4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4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4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4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5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5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5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5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5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5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5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5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5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5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5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5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5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5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5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5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5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5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128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5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5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5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5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5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5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5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5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5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301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5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5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5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5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5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5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5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5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5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473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5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5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5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5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5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5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5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5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5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64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5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5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5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5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5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5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5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5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5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5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081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5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5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5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5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5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5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5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5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5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5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5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5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5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5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5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5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5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5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5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5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5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5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5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5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5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5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5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5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5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6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6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6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6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6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6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6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6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6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6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6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6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6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98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1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33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5506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6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6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6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6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6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893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6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6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6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6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6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6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6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6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6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6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6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7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7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7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236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6299"/>
    <xdr:pic>
      <xdr:nvPicPr>
        <xdr:cNvPr id="7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037"/>
    <xdr:pic>
      <xdr:nvPicPr>
        <xdr:cNvPr id="7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2096"/>
    <xdr:pic>
      <xdr:nvPicPr>
        <xdr:cNvPr id="7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3736"/>
    <xdr:pic>
      <xdr:nvPicPr>
        <xdr:cNvPr id="7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1346"/>
    <xdr:pic>
      <xdr:nvPicPr>
        <xdr:cNvPr id="7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3518"/>
    <xdr:pic>
      <xdr:nvPicPr>
        <xdr:cNvPr id="7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4203"/>
    <xdr:pic>
      <xdr:nvPicPr>
        <xdr:cNvPr id="7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956"/>
    <xdr:pic>
      <xdr:nvPicPr>
        <xdr:cNvPr id="7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6575"/>
    <xdr:pic>
      <xdr:nvPicPr>
        <xdr:cNvPr id="7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5793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6299"/>
    <xdr:pic>
      <xdr:nvPicPr>
        <xdr:cNvPr id="7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5037"/>
    <xdr:pic>
      <xdr:nvPicPr>
        <xdr:cNvPr id="7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2096"/>
    <xdr:pic>
      <xdr:nvPicPr>
        <xdr:cNvPr id="7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3736"/>
    <xdr:pic>
      <xdr:nvPicPr>
        <xdr:cNvPr id="7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1346"/>
    <xdr:pic>
      <xdr:nvPicPr>
        <xdr:cNvPr id="7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3518"/>
    <xdr:pic>
      <xdr:nvPicPr>
        <xdr:cNvPr id="7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4203"/>
    <xdr:pic>
      <xdr:nvPicPr>
        <xdr:cNvPr id="7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8956"/>
    <xdr:pic>
      <xdr:nvPicPr>
        <xdr:cNvPr id="7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36575"/>
    <xdr:pic>
      <xdr:nvPicPr>
        <xdr:cNvPr id="7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792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6299"/>
    <xdr:pic>
      <xdr:nvPicPr>
        <xdr:cNvPr id="7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5037"/>
    <xdr:pic>
      <xdr:nvPicPr>
        <xdr:cNvPr id="7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2096"/>
    <xdr:pic>
      <xdr:nvPicPr>
        <xdr:cNvPr id="7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3736"/>
    <xdr:pic>
      <xdr:nvPicPr>
        <xdr:cNvPr id="7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1346"/>
    <xdr:pic>
      <xdr:nvPicPr>
        <xdr:cNvPr id="7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3518"/>
    <xdr:pic>
      <xdr:nvPicPr>
        <xdr:cNvPr id="7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4203"/>
    <xdr:pic>
      <xdr:nvPicPr>
        <xdr:cNvPr id="7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8956"/>
    <xdr:pic>
      <xdr:nvPicPr>
        <xdr:cNvPr id="7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36575"/>
    <xdr:pic>
      <xdr:nvPicPr>
        <xdr:cNvPr id="7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26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7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5037"/>
    <xdr:pic>
      <xdr:nvPicPr>
        <xdr:cNvPr id="7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7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6299"/>
    <xdr:pic>
      <xdr:nvPicPr>
        <xdr:cNvPr id="7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5037"/>
    <xdr:pic>
      <xdr:nvPicPr>
        <xdr:cNvPr id="7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2096"/>
    <xdr:pic>
      <xdr:nvPicPr>
        <xdr:cNvPr id="7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3736"/>
    <xdr:pic>
      <xdr:nvPicPr>
        <xdr:cNvPr id="7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1346"/>
    <xdr:pic>
      <xdr:nvPicPr>
        <xdr:cNvPr id="7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3518"/>
    <xdr:pic>
      <xdr:nvPicPr>
        <xdr:cNvPr id="7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4203"/>
    <xdr:pic>
      <xdr:nvPicPr>
        <xdr:cNvPr id="7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8956"/>
    <xdr:pic>
      <xdr:nvPicPr>
        <xdr:cNvPr id="7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36575"/>
    <xdr:pic>
      <xdr:nvPicPr>
        <xdr:cNvPr id="7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60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7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7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5037"/>
    <xdr:pic>
      <xdr:nvPicPr>
        <xdr:cNvPr id="7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7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7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7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7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7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7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7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7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8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5037"/>
    <xdr:pic>
      <xdr:nvPicPr>
        <xdr:cNvPr id="8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8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8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8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8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8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8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8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8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8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8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6299"/>
    <xdr:pic>
      <xdr:nvPicPr>
        <xdr:cNvPr id="8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5037"/>
    <xdr:pic>
      <xdr:nvPicPr>
        <xdr:cNvPr id="8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8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2096"/>
    <xdr:pic>
      <xdr:nvPicPr>
        <xdr:cNvPr id="8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8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8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8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8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8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3736"/>
    <xdr:pic>
      <xdr:nvPicPr>
        <xdr:cNvPr id="8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1346"/>
    <xdr:pic>
      <xdr:nvPicPr>
        <xdr:cNvPr id="8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3518"/>
    <xdr:pic>
      <xdr:nvPicPr>
        <xdr:cNvPr id="8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4203"/>
    <xdr:pic>
      <xdr:nvPicPr>
        <xdr:cNvPr id="8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8956"/>
    <xdr:pic>
      <xdr:nvPicPr>
        <xdr:cNvPr id="8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36575"/>
    <xdr:pic>
      <xdr:nvPicPr>
        <xdr:cNvPr id="8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950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8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8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8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8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6299"/>
    <xdr:pic>
      <xdr:nvPicPr>
        <xdr:cNvPr id="8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5037"/>
    <xdr:pic>
      <xdr:nvPicPr>
        <xdr:cNvPr id="8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2096"/>
    <xdr:pic>
      <xdr:nvPicPr>
        <xdr:cNvPr id="8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3736"/>
    <xdr:pic>
      <xdr:nvPicPr>
        <xdr:cNvPr id="8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1346"/>
    <xdr:pic>
      <xdr:nvPicPr>
        <xdr:cNvPr id="8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3518"/>
    <xdr:pic>
      <xdr:nvPicPr>
        <xdr:cNvPr id="8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4203"/>
    <xdr:pic>
      <xdr:nvPicPr>
        <xdr:cNvPr id="8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8956"/>
    <xdr:pic>
      <xdr:nvPicPr>
        <xdr:cNvPr id="8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36575"/>
    <xdr:pic>
      <xdr:nvPicPr>
        <xdr:cNvPr id="8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293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6299"/>
    <xdr:pic>
      <xdr:nvPicPr>
        <xdr:cNvPr id="8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5037"/>
    <xdr:pic>
      <xdr:nvPicPr>
        <xdr:cNvPr id="8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2096"/>
    <xdr:pic>
      <xdr:nvPicPr>
        <xdr:cNvPr id="8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3736"/>
    <xdr:pic>
      <xdr:nvPicPr>
        <xdr:cNvPr id="8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1346"/>
    <xdr:pic>
      <xdr:nvPicPr>
        <xdr:cNvPr id="8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3518"/>
    <xdr:pic>
      <xdr:nvPicPr>
        <xdr:cNvPr id="8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4203"/>
    <xdr:pic>
      <xdr:nvPicPr>
        <xdr:cNvPr id="8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8956"/>
    <xdr:pic>
      <xdr:nvPicPr>
        <xdr:cNvPr id="8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36575"/>
    <xdr:pic>
      <xdr:nvPicPr>
        <xdr:cNvPr id="8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9819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6299"/>
    <xdr:pic>
      <xdr:nvPicPr>
        <xdr:cNvPr id="8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5037"/>
    <xdr:pic>
      <xdr:nvPicPr>
        <xdr:cNvPr id="8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2096"/>
    <xdr:pic>
      <xdr:nvPicPr>
        <xdr:cNvPr id="8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3736"/>
    <xdr:pic>
      <xdr:nvPicPr>
        <xdr:cNvPr id="8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1346"/>
    <xdr:pic>
      <xdr:nvPicPr>
        <xdr:cNvPr id="8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3518"/>
    <xdr:pic>
      <xdr:nvPicPr>
        <xdr:cNvPr id="8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4203"/>
    <xdr:pic>
      <xdr:nvPicPr>
        <xdr:cNvPr id="8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8956"/>
    <xdr:pic>
      <xdr:nvPicPr>
        <xdr:cNvPr id="8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36575"/>
    <xdr:pic>
      <xdr:nvPicPr>
        <xdr:cNvPr id="8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345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8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8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8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8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8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8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8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8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8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9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9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9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9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6299"/>
    <xdr:pic>
      <xdr:nvPicPr>
        <xdr:cNvPr id="9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5037"/>
    <xdr:pic>
      <xdr:nvPicPr>
        <xdr:cNvPr id="9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2096"/>
    <xdr:pic>
      <xdr:nvPicPr>
        <xdr:cNvPr id="9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3736"/>
    <xdr:pic>
      <xdr:nvPicPr>
        <xdr:cNvPr id="9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1346"/>
    <xdr:pic>
      <xdr:nvPicPr>
        <xdr:cNvPr id="9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3518"/>
    <xdr:pic>
      <xdr:nvPicPr>
        <xdr:cNvPr id="9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4203"/>
    <xdr:pic>
      <xdr:nvPicPr>
        <xdr:cNvPr id="9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8956"/>
    <xdr:pic>
      <xdr:nvPicPr>
        <xdr:cNvPr id="9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36575"/>
    <xdr:pic>
      <xdr:nvPicPr>
        <xdr:cNvPr id="9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535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6299"/>
    <xdr:pic>
      <xdr:nvPicPr>
        <xdr:cNvPr id="9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5037"/>
    <xdr:pic>
      <xdr:nvPicPr>
        <xdr:cNvPr id="9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2096"/>
    <xdr:pic>
      <xdr:nvPicPr>
        <xdr:cNvPr id="9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3736"/>
    <xdr:pic>
      <xdr:nvPicPr>
        <xdr:cNvPr id="9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1346"/>
    <xdr:pic>
      <xdr:nvPicPr>
        <xdr:cNvPr id="9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3518"/>
    <xdr:pic>
      <xdr:nvPicPr>
        <xdr:cNvPr id="9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4203"/>
    <xdr:pic>
      <xdr:nvPicPr>
        <xdr:cNvPr id="9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8956"/>
    <xdr:pic>
      <xdr:nvPicPr>
        <xdr:cNvPr id="9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36575"/>
    <xdr:pic>
      <xdr:nvPicPr>
        <xdr:cNvPr id="9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726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6299"/>
    <xdr:pic>
      <xdr:nvPicPr>
        <xdr:cNvPr id="9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5037"/>
    <xdr:pic>
      <xdr:nvPicPr>
        <xdr:cNvPr id="9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2096"/>
    <xdr:pic>
      <xdr:nvPicPr>
        <xdr:cNvPr id="9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3736"/>
    <xdr:pic>
      <xdr:nvPicPr>
        <xdr:cNvPr id="9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1346"/>
    <xdr:pic>
      <xdr:nvPicPr>
        <xdr:cNvPr id="9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3518"/>
    <xdr:pic>
      <xdr:nvPicPr>
        <xdr:cNvPr id="9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4203"/>
    <xdr:pic>
      <xdr:nvPicPr>
        <xdr:cNvPr id="9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8956"/>
    <xdr:pic>
      <xdr:nvPicPr>
        <xdr:cNvPr id="9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36575"/>
    <xdr:pic>
      <xdr:nvPicPr>
        <xdr:cNvPr id="9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16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9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9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9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9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9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9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9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9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9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9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9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9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9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9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9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9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9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9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9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9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9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9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9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9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9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9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9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9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9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9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9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9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9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9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10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0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0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10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0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0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6299"/>
    <xdr:pic>
      <xdr:nvPicPr>
        <xdr:cNvPr id="10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5037"/>
    <xdr:pic>
      <xdr:nvPicPr>
        <xdr:cNvPr id="10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2096"/>
    <xdr:pic>
      <xdr:nvPicPr>
        <xdr:cNvPr id="10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3736"/>
    <xdr:pic>
      <xdr:nvPicPr>
        <xdr:cNvPr id="10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1346"/>
    <xdr:pic>
      <xdr:nvPicPr>
        <xdr:cNvPr id="10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3518"/>
    <xdr:pic>
      <xdr:nvPicPr>
        <xdr:cNvPr id="10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4203"/>
    <xdr:pic>
      <xdr:nvPicPr>
        <xdr:cNvPr id="10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8956"/>
    <xdr:pic>
      <xdr:nvPicPr>
        <xdr:cNvPr id="10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36575"/>
    <xdr:pic>
      <xdr:nvPicPr>
        <xdr:cNvPr id="10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6299"/>
    <xdr:pic>
      <xdr:nvPicPr>
        <xdr:cNvPr id="10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5037"/>
    <xdr:pic>
      <xdr:nvPicPr>
        <xdr:cNvPr id="10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2096"/>
    <xdr:pic>
      <xdr:nvPicPr>
        <xdr:cNvPr id="10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3736"/>
    <xdr:pic>
      <xdr:nvPicPr>
        <xdr:cNvPr id="10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1346"/>
    <xdr:pic>
      <xdr:nvPicPr>
        <xdr:cNvPr id="10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3518"/>
    <xdr:pic>
      <xdr:nvPicPr>
        <xdr:cNvPr id="10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4203"/>
    <xdr:pic>
      <xdr:nvPicPr>
        <xdr:cNvPr id="10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8956"/>
    <xdr:pic>
      <xdr:nvPicPr>
        <xdr:cNvPr id="10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36575"/>
    <xdr:pic>
      <xdr:nvPicPr>
        <xdr:cNvPr id="10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4731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6299"/>
    <xdr:pic>
      <xdr:nvPicPr>
        <xdr:cNvPr id="10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5037"/>
    <xdr:pic>
      <xdr:nvPicPr>
        <xdr:cNvPr id="10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2096"/>
    <xdr:pic>
      <xdr:nvPicPr>
        <xdr:cNvPr id="10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3736"/>
    <xdr:pic>
      <xdr:nvPicPr>
        <xdr:cNvPr id="10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1346"/>
    <xdr:pic>
      <xdr:nvPicPr>
        <xdr:cNvPr id="10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3518"/>
    <xdr:pic>
      <xdr:nvPicPr>
        <xdr:cNvPr id="10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4203"/>
    <xdr:pic>
      <xdr:nvPicPr>
        <xdr:cNvPr id="10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8956"/>
    <xdr:pic>
      <xdr:nvPicPr>
        <xdr:cNvPr id="10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36575"/>
    <xdr:pic>
      <xdr:nvPicPr>
        <xdr:cNvPr id="10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838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0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0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0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0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0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0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6299"/>
    <xdr:pic>
      <xdr:nvPicPr>
        <xdr:cNvPr id="11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5037"/>
    <xdr:pic>
      <xdr:nvPicPr>
        <xdr:cNvPr id="11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2096"/>
    <xdr:pic>
      <xdr:nvPicPr>
        <xdr:cNvPr id="11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3736"/>
    <xdr:pic>
      <xdr:nvPicPr>
        <xdr:cNvPr id="11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1346"/>
    <xdr:pic>
      <xdr:nvPicPr>
        <xdr:cNvPr id="11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3518"/>
    <xdr:pic>
      <xdr:nvPicPr>
        <xdr:cNvPr id="11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4203"/>
    <xdr:pic>
      <xdr:nvPicPr>
        <xdr:cNvPr id="11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8956"/>
    <xdr:pic>
      <xdr:nvPicPr>
        <xdr:cNvPr id="11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36575"/>
    <xdr:pic>
      <xdr:nvPicPr>
        <xdr:cNvPr id="11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04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6299"/>
    <xdr:pic>
      <xdr:nvPicPr>
        <xdr:cNvPr id="11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5037"/>
    <xdr:pic>
      <xdr:nvPicPr>
        <xdr:cNvPr id="11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2096"/>
    <xdr:pic>
      <xdr:nvPicPr>
        <xdr:cNvPr id="11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3736"/>
    <xdr:pic>
      <xdr:nvPicPr>
        <xdr:cNvPr id="11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1346"/>
    <xdr:pic>
      <xdr:nvPicPr>
        <xdr:cNvPr id="11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3518"/>
    <xdr:pic>
      <xdr:nvPicPr>
        <xdr:cNvPr id="11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4203"/>
    <xdr:pic>
      <xdr:nvPicPr>
        <xdr:cNvPr id="11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8956"/>
    <xdr:pic>
      <xdr:nvPicPr>
        <xdr:cNvPr id="11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36575"/>
    <xdr:pic>
      <xdr:nvPicPr>
        <xdr:cNvPr id="11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5704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1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1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1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1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1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1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6299"/>
    <xdr:pic>
      <xdr:nvPicPr>
        <xdr:cNvPr id="12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5037"/>
    <xdr:pic>
      <xdr:nvPicPr>
        <xdr:cNvPr id="12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2096"/>
    <xdr:pic>
      <xdr:nvPicPr>
        <xdr:cNvPr id="12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3736"/>
    <xdr:pic>
      <xdr:nvPicPr>
        <xdr:cNvPr id="12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1346"/>
    <xdr:pic>
      <xdr:nvPicPr>
        <xdr:cNvPr id="12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3518"/>
    <xdr:pic>
      <xdr:nvPicPr>
        <xdr:cNvPr id="12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4203"/>
    <xdr:pic>
      <xdr:nvPicPr>
        <xdr:cNvPr id="12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8956"/>
    <xdr:pic>
      <xdr:nvPicPr>
        <xdr:cNvPr id="12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36575"/>
    <xdr:pic>
      <xdr:nvPicPr>
        <xdr:cNvPr id="12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936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6299"/>
    <xdr:pic>
      <xdr:nvPicPr>
        <xdr:cNvPr id="12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5037"/>
    <xdr:pic>
      <xdr:nvPicPr>
        <xdr:cNvPr id="12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2096"/>
    <xdr:pic>
      <xdr:nvPicPr>
        <xdr:cNvPr id="12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3736"/>
    <xdr:pic>
      <xdr:nvPicPr>
        <xdr:cNvPr id="12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1346"/>
    <xdr:pic>
      <xdr:nvPicPr>
        <xdr:cNvPr id="12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3518"/>
    <xdr:pic>
      <xdr:nvPicPr>
        <xdr:cNvPr id="12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4203"/>
    <xdr:pic>
      <xdr:nvPicPr>
        <xdr:cNvPr id="12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8956"/>
    <xdr:pic>
      <xdr:nvPicPr>
        <xdr:cNvPr id="12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36575"/>
    <xdr:pic>
      <xdr:nvPicPr>
        <xdr:cNvPr id="12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301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2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2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2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2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2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2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6299"/>
    <xdr:pic>
      <xdr:nvPicPr>
        <xdr:cNvPr id="13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5037"/>
    <xdr:pic>
      <xdr:nvPicPr>
        <xdr:cNvPr id="13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2096"/>
    <xdr:pic>
      <xdr:nvPicPr>
        <xdr:cNvPr id="13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3736"/>
    <xdr:pic>
      <xdr:nvPicPr>
        <xdr:cNvPr id="13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1346"/>
    <xdr:pic>
      <xdr:nvPicPr>
        <xdr:cNvPr id="13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3518"/>
    <xdr:pic>
      <xdr:nvPicPr>
        <xdr:cNvPr id="13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4203"/>
    <xdr:pic>
      <xdr:nvPicPr>
        <xdr:cNvPr id="13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8956"/>
    <xdr:pic>
      <xdr:nvPicPr>
        <xdr:cNvPr id="13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36575"/>
    <xdr:pic>
      <xdr:nvPicPr>
        <xdr:cNvPr id="13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3667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6299"/>
    <xdr:pic>
      <xdr:nvPicPr>
        <xdr:cNvPr id="13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037"/>
    <xdr:pic>
      <xdr:nvPicPr>
        <xdr:cNvPr id="13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2096"/>
    <xdr:pic>
      <xdr:nvPicPr>
        <xdr:cNvPr id="13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3736"/>
    <xdr:pic>
      <xdr:nvPicPr>
        <xdr:cNvPr id="13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1346"/>
    <xdr:pic>
      <xdr:nvPicPr>
        <xdr:cNvPr id="13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3518"/>
    <xdr:pic>
      <xdr:nvPicPr>
        <xdr:cNvPr id="13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4203"/>
    <xdr:pic>
      <xdr:nvPicPr>
        <xdr:cNvPr id="13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8956"/>
    <xdr:pic>
      <xdr:nvPicPr>
        <xdr:cNvPr id="13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36575"/>
    <xdr:pic>
      <xdr:nvPicPr>
        <xdr:cNvPr id="13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0334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3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3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3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3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3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3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299"/>
    <xdr:pic>
      <xdr:nvPicPr>
        <xdr:cNvPr id="14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5037"/>
    <xdr:pic>
      <xdr:nvPicPr>
        <xdr:cNvPr id="14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2096"/>
    <xdr:pic>
      <xdr:nvPicPr>
        <xdr:cNvPr id="14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3736"/>
    <xdr:pic>
      <xdr:nvPicPr>
        <xdr:cNvPr id="14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1346"/>
    <xdr:pic>
      <xdr:nvPicPr>
        <xdr:cNvPr id="14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3518"/>
    <xdr:pic>
      <xdr:nvPicPr>
        <xdr:cNvPr id="14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4203"/>
    <xdr:pic>
      <xdr:nvPicPr>
        <xdr:cNvPr id="14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956"/>
    <xdr:pic>
      <xdr:nvPicPr>
        <xdr:cNvPr id="14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6575"/>
    <xdr:pic>
      <xdr:nvPicPr>
        <xdr:cNvPr id="14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39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4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4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4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4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4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4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4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4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4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4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6299"/>
    <xdr:pic>
      <xdr:nvPicPr>
        <xdr:cNvPr id="14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5037"/>
    <xdr:pic>
      <xdr:nvPicPr>
        <xdr:cNvPr id="14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852096"/>
    <xdr:pic>
      <xdr:nvPicPr>
        <xdr:cNvPr id="14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83736"/>
    <xdr:pic>
      <xdr:nvPicPr>
        <xdr:cNvPr id="14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11346"/>
    <xdr:pic>
      <xdr:nvPicPr>
        <xdr:cNvPr id="14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2383" cy="633518"/>
    <xdr:pic>
      <xdr:nvPicPr>
        <xdr:cNvPr id="14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634203"/>
    <xdr:pic>
      <xdr:nvPicPr>
        <xdr:cNvPr id="14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8956"/>
    <xdr:pic>
      <xdr:nvPicPr>
        <xdr:cNvPr id="14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58</xdr:row>
      <xdr:rowOff>0</xdr:rowOff>
    </xdr:from>
    <xdr:ext cx="1905" cy="536575"/>
    <xdr:pic>
      <xdr:nvPicPr>
        <xdr:cNvPr id="14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765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4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4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4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4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6299"/>
    <xdr:pic>
      <xdr:nvPicPr>
        <xdr:cNvPr id="15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5037"/>
    <xdr:pic>
      <xdr:nvPicPr>
        <xdr:cNvPr id="15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852096"/>
    <xdr:pic>
      <xdr:nvPicPr>
        <xdr:cNvPr id="15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83736"/>
    <xdr:pic>
      <xdr:nvPicPr>
        <xdr:cNvPr id="15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11346"/>
    <xdr:pic>
      <xdr:nvPicPr>
        <xdr:cNvPr id="15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2383" cy="633518"/>
    <xdr:pic>
      <xdr:nvPicPr>
        <xdr:cNvPr id="15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634203"/>
    <xdr:pic>
      <xdr:nvPicPr>
        <xdr:cNvPr id="15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8956"/>
    <xdr:pic>
      <xdr:nvPicPr>
        <xdr:cNvPr id="15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59</xdr:row>
      <xdr:rowOff>0</xdr:rowOff>
    </xdr:from>
    <xdr:ext cx="1905" cy="536575"/>
    <xdr:pic>
      <xdr:nvPicPr>
        <xdr:cNvPr id="15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1307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5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5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5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5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5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5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5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5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5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5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5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5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5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5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5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5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5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5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5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5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5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5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5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5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5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5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5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5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5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5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6299"/>
    <xdr:pic>
      <xdr:nvPicPr>
        <xdr:cNvPr id="15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5037"/>
    <xdr:pic>
      <xdr:nvPicPr>
        <xdr:cNvPr id="16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6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852096"/>
    <xdr:pic>
      <xdr:nvPicPr>
        <xdr:cNvPr id="16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6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6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6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6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6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6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6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6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83736"/>
    <xdr:pic>
      <xdr:nvPicPr>
        <xdr:cNvPr id="16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11346"/>
    <xdr:pic>
      <xdr:nvPicPr>
        <xdr:cNvPr id="16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2383" cy="633518"/>
    <xdr:pic>
      <xdr:nvPicPr>
        <xdr:cNvPr id="16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634203"/>
    <xdr:pic>
      <xdr:nvPicPr>
        <xdr:cNvPr id="16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8956"/>
    <xdr:pic>
      <xdr:nvPicPr>
        <xdr:cNvPr id="16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60</xdr:row>
      <xdr:rowOff>0</xdr:rowOff>
    </xdr:from>
    <xdr:ext cx="1905" cy="536575"/>
    <xdr:pic>
      <xdr:nvPicPr>
        <xdr:cNvPr id="16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4965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6299"/>
    <xdr:pic>
      <xdr:nvPicPr>
        <xdr:cNvPr id="16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5037"/>
    <xdr:pic>
      <xdr:nvPicPr>
        <xdr:cNvPr id="16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852096"/>
    <xdr:pic>
      <xdr:nvPicPr>
        <xdr:cNvPr id="16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83736"/>
    <xdr:pic>
      <xdr:nvPicPr>
        <xdr:cNvPr id="16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11346"/>
    <xdr:pic>
      <xdr:nvPicPr>
        <xdr:cNvPr id="16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2383" cy="633518"/>
    <xdr:pic>
      <xdr:nvPicPr>
        <xdr:cNvPr id="16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634203"/>
    <xdr:pic>
      <xdr:nvPicPr>
        <xdr:cNvPr id="16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8956"/>
    <xdr:pic>
      <xdr:nvPicPr>
        <xdr:cNvPr id="16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61</xdr:row>
      <xdr:rowOff>0</xdr:rowOff>
    </xdr:from>
    <xdr:ext cx="1905" cy="536575"/>
    <xdr:pic>
      <xdr:nvPicPr>
        <xdr:cNvPr id="16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62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6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6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6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6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6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6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6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6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6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6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6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6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6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6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6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6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6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6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6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6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6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6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6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6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6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6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6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6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6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6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6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6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6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6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6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7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7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7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7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7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7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7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7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7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7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7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7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7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7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6299"/>
    <xdr:pic>
      <xdr:nvPicPr>
        <xdr:cNvPr id="17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5037"/>
    <xdr:pic>
      <xdr:nvPicPr>
        <xdr:cNvPr id="17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7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852096"/>
    <xdr:pic>
      <xdr:nvPicPr>
        <xdr:cNvPr id="17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7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7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7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7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7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83736"/>
    <xdr:pic>
      <xdr:nvPicPr>
        <xdr:cNvPr id="17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11346"/>
    <xdr:pic>
      <xdr:nvPicPr>
        <xdr:cNvPr id="17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2383" cy="633518"/>
    <xdr:pic>
      <xdr:nvPicPr>
        <xdr:cNvPr id="17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634203"/>
    <xdr:pic>
      <xdr:nvPicPr>
        <xdr:cNvPr id="17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8956"/>
    <xdr:pic>
      <xdr:nvPicPr>
        <xdr:cNvPr id="17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62</xdr:row>
      <xdr:rowOff>0</xdr:rowOff>
    </xdr:from>
    <xdr:ext cx="1905" cy="536575"/>
    <xdr:pic>
      <xdr:nvPicPr>
        <xdr:cNvPr id="17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228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83736"/>
    <xdr:pic>
      <xdr:nvPicPr>
        <xdr:cNvPr id="17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11346"/>
    <xdr:pic>
      <xdr:nvPicPr>
        <xdr:cNvPr id="17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2383" cy="633518"/>
    <xdr:pic>
      <xdr:nvPicPr>
        <xdr:cNvPr id="17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634203"/>
    <xdr:pic>
      <xdr:nvPicPr>
        <xdr:cNvPr id="17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8956"/>
    <xdr:pic>
      <xdr:nvPicPr>
        <xdr:cNvPr id="17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63</xdr:row>
      <xdr:rowOff>0</xdr:rowOff>
    </xdr:from>
    <xdr:ext cx="1905" cy="536575"/>
    <xdr:pic>
      <xdr:nvPicPr>
        <xdr:cNvPr id="17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5938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78"/>
    <xdr:pic>
      <xdr:nvPicPr>
        <xdr:cNvPr id="17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84"/>
    <xdr:pic>
      <xdr:nvPicPr>
        <xdr:cNvPr id="17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701878"/>
    <xdr:pic>
      <xdr:nvPicPr>
        <xdr:cNvPr id="17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87</xdr:row>
      <xdr:rowOff>0</xdr:rowOff>
    </xdr:from>
    <xdr:ext cx="2383" cy="1078390"/>
    <xdr:pic>
      <xdr:nvPicPr>
        <xdr:cNvPr id="17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7284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2"/>
    <xdr:pic>
      <xdr:nvPicPr>
        <xdr:cNvPr id="17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8"/>
    <xdr:pic>
      <xdr:nvPicPr>
        <xdr:cNvPr id="17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632452"/>
    <xdr:pic>
      <xdr:nvPicPr>
        <xdr:cNvPr id="17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17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84"/>
    <xdr:pic>
      <xdr:nvPicPr>
        <xdr:cNvPr id="17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17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17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84"/>
    <xdr:pic>
      <xdr:nvPicPr>
        <xdr:cNvPr id="17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701878"/>
    <xdr:pic>
      <xdr:nvPicPr>
        <xdr:cNvPr id="17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88</xdr:row>
      <xdr:rowOff>0</xdr:rowOff>
    </xdr:from>
    <xdr:ext cx="2383" cy="1078390"/>
    <xdr:pic>
      <xdr:nvPicPr>
        <xdr:cNvPr id="17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1856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2"/>
    <xdr:pic>
      <xdr:nvPicPr>
        <xdr:cNvPr id="17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8"/>
    <xdr:pic>
      <xdr:nvPicPr>
        <xdr:cNvPr id="17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632452"/>
    <xdr:pic>
      <xdr:nvPicPr>
        <xdr:cNvPr id="17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84"/>
    <xdr:pic>
      <xdr:nvPicPr>
        <xdr:cNvPr id="17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84"/>
    <xdr:pic>
      <xdr:nvPicPr>
        <xdr:cNvPr id="17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84"/>
    <xdr:pic>
      <xdr:nvPicPr>
        <xdr:cNvPr id="17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701878"/>
    <xdr:pic>
      <xdr:nvPicPr>
        <xdr:cNvPr id="17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89</xdr:row>
      <xdr:rowOff>0</xdr:rowOff>
    </xdr:from>
    <xdr:ext cx="2383" cy="1078390"/>
    <xdr:pic>
      <xdr:nvPicPr>
        <xdr:cNvPr id="17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6428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2"/>
    <xdr:pic>
      <xdr:nvPicPr>
        <xdr:cNvPr id="17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8"/>
    <xdr:pic>
      <xdr:nvPicPr>
        <xdr:cNvPr id="17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632452"/>
    <xdr:pic>
      <xdr:nvPicPr>
        <xdr:cNvPr id="17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84"/>
    <xdr:pic>
      <xdr:nvPicPr>
        <xdr:cNvPr id="17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84"/>
    <xdr:pic>
      <xdr:nvPicPr>
        <xdr:cNvPr id="17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84"/>
    <xdr:pic>
      <xdr:nvPicPr>
        <xdr:cNvPr id="17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701878"/>
    <xdr:pic>
      <xdr:nvPicPr>
        <xdr:cNvPr id="17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90</xdr:row>
      <xdr:rowOff>0</xdr:rowOff>
    </xdr:from>
    <xdr:ext cx="2383" cy="1078390"/>
    <xdr:pic>
      <xdr:nvPicPr>
        <xdr:cNvPr id="17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2"/>
    <xdr:pic>
      <xdr:nvPicPr>
        <xdr:cNvPr id="17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8"/>
    <xdr:pic>
      <xdr:nvPicPr>
        <xdr:cNvPr id="17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632452"/>
    <xdr:pic>
      <xdr:nvPicPr>
        <xdr:cNvPr id="17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84"/>
    <xdr:pic>
      <xdr:nvPicPr>
        <xdr:cNvPr id="17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84"/>
    <xdr:pic>
      <xdr:nvPicPr>
        <xdr:cNvPr id="17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84"/>
    <xdr:pic>
      <xdr:nvPicPr>
        <xdr:cNvPr id="17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701878"/>
    <xdr:pic>
      <xdr:nvPicPr>
        <xdr:cNvPr id="17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91</xdr:row>
      <xdr:rowOff>0</xdr:rowOff>
    </xdr:from>
    <xdr:ext cx="2383" cy="1078390"/>
    <xdr:pic>
      <xdr:nvPicPr>
        <xdr:cNvPr id="17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5572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2"/>
    <xdr:pic>
      <xdr:nvPicPr>
        <xdr:cNvPr id="17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8"/>
    <xdr:pic>
      <xdr:nvPicPr>
        <xdr:cNvPr id="17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632452"/>
    <xdr:pic>
      <xdr:nvPicPr>
        <xdr:cNvPr id="17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84"/>
    <xdr:pic>
      <xdr:nvPicPr>
        <xdr:cNvPr id="17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84"/>
    <xdr:pic>
      <xdr:nvPicPr>
        <xdr:cNvPr id="17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84"/>
    <xdr:pic>
      <xdr:nvPicPr>
        <xdr:cNvPr id="17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701878"/>
    <xdr:pic>
      <xdr:nvPicPr>
        <xdr:cNvPr id="17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92</xdr:row>
      <xdr:rowOff>0</xdr:rowOff>
    </xdr:from>
    <xdr:ext cx="2383" cy="1078390"/>
    <xdr:pic>
      <xdr:nvPicPr>
        <xdr:cNvPr id="17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95344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2"/>
    <xdr:pic>
      <xdr:nvPicPr>
        <xdr:cNvPr id="17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8"/>
    <xdr:pic>
      <xdr:nvPicPr>
        <xdr:cNvPr id="17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632452"/>
    <xdr:pic>
      <xdr:nvPicPr>
        <xdr:cNvPr id="17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84"/>
    <xdr:pic>
      <xdr:nvPicPr>
        <xdr:cNvPr id="17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84"/>
    <xdr:pic>
      <xdr:nvPicPr>
        <xdr:cNvPr id="17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84"/>
    <xdr:pic>
      <xdr:nvPicPr>
        <xdr:cNvPr id="17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701878"/>
    <xdr:pic>
      <xdr:nvPicPr>
        <xdr:cNvPr id="17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93</xdr:row>
      <xdr:rowOff>0</xdr:rowOff>
    </xdr:from>
    <xdr:ext cx="2383" cy="1078390"/>
    <xdr:pic>
      <xdr:nvPicPr>
        <xdr:cNvPr id="17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3496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2"/>
    <xdr:pic>
      <xdr:nvPicPr>
        <xdr:cNvPr id="17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8"/>
    <xdr:pic>
      <xdr:nvPicPr>
        <xdr:cNvPr id="17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632452"/>
    <xdr:pic>
      <xdr:nvPicPr>
        <xdr:cNvPr id="17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84"/>
    <xdr:pic>
      <xdr:nvPicPr>
        <xdr:cNvPr id="17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84"/>
    <xdr:pic>
      <xdr:nvPicPr>
        <xdr:cNvPr id="17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84"/>
    <xdr:pic>
      <xdr:nvPicPr>
        <xdr:cNvPr id="17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701878"/>
    <xdr:pic>
      <xdr:nvPicPr>
        <xdr:cNvPr id="17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94</xdr:row>
      <xdr:rowOff>0</xdr:rowOff>
    </xdr:from>
    <xdr:ext cx="2383" cy="1078390"/>
    <xdr:pic>
      <xdr:nvPicPr>
        <xdr:cNvPr id="17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97459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2"/>
    <xdr:pic>
      <xdr:nvPicPr>
        <xdr:cNvPr id="17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8"/>
    <xdr:pic>
      <xdr:nvPicPr>
        <xdr:cNvPr id="17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632452"/>
    <xdr:pic>
      <xdr:nvPicPr>
        <xdr:cNvPr id="17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84"/>
    <xdr:pic>
      <xdr:nvPicPr>
        <xdr:cNvPr id="17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84"/>
    <xdr:pic>
      <xdr:nvPicPr>
        <xdr:cNvPr id="17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84"/>
    <xdr:pic>
      <xdr:nvPicPr>
        <xdr:cNvPr id="17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701878"/>
    <xdr:pic>
      <xdr:nvPicPr>
        <xdr:cNvPr id="17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95</xdr:row>
      <xdr:rowOff>0</xdr:rowOff>
    </xdr:from>
    <xdr:ext cx="2383" cy="1078390"/>
    <xdr:pic>
      <xdr:nvPicPr>
        <xdr:cNvPr id="17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421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2"/>
    <xdr:pic>
      <xdr:nvPicPr>
        <xdr:cNvPr id="17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8"/>
    <xdr:pic>
      <xdr:nvPicPr>
        <xdr:cNvPr id="17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632452"/>
    <xdr:pic>
      <xdr:nvPicPr>
        <xdr:cNvPr id="17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84"/>
    <xdr:pic>
      <xdr:nvPicPr>
        <xdr:cNvPr id="17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84"/>
    <xdr:pic>
      <xdr:nvPicPr>
        <xdr:cNvPr id="17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84"/>
    <xdr:pic>
      <xdr:nvPicPr>
        <xdr:cNvPr id="17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701878"/>
    <xdr:pic>
      <xdr:nvPicPr>
        <xdr:cNvPr id="17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96</xdr:row>
      <xdr:rowOff>0</xdr:rowOff>
    </xdr:from>
    <xdr:ext cx="2383" cy="1078390"/>
    <xdr:pic>
      <xdr:nvPicPr>
        <xdr:cNvPr id="17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5460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2"/>
    <xdr:pic>
      <xdr:nvPicPr>
        <xdr:cNvPr id="17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8"/>
    <xdr:pic>
      <xdr:nvPicPr>
        <xdr:cNvPr id="17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632452"/>
    <xdr:pic>
      <xdr:nvPicPr>
        <xdr:cNvPr id="17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84"/>
    <xdr:pic>
      <xdr:nvPicPr>
        <xdr:cNvPr id="17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84"/>
    <xdr:pic>
      <xdr:nvPicPr>
        <xdr:cNvPr id="17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84"/>
    <xdr:pic>
      <xdr:nvPicPr>
        <xdr:cNvPr id="17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701878"/>
    <xdr:pic>
      <xdr:nvPicPr>
        <xdr:cNvPr id="17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97</xdr:row>
      <xdr:rowOff>0</xdr:rowOff>
    </xdr:from>
    <xdr:ext cx="2383" cy="1078390"/>
    <xdr:pic>
      <xdr:nvPicPr>
        <xdr:cNvPr id="17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9498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2"/>
    <xdr:pic>
      <xdr:nvPicPr>
        <xdr:cNvPr id="17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8"/>
    <xdr:pic>
      <xdr:nvPicPr>
        <xdr:cNvPr id="17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632452"/>
    <xdr:pic>
      <xdr:nvPicPr>
        <xdr:cNvPr id="17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17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84"/>
    <xdr:pic>
      <xdr:nvPicPr>
        <xdr:cNvPr id="17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17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17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84"/>
    <xdr:pic>
      <xdr:nvPicPr>
        <xdr:cNvPr id="17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98</xdr:row>
      <xdr:rowOff>0</xdr:rowOff>
    </xdr:from>
    <xdr:ext cx="2383" cy="701878"/>
    <xdr:pic>
      <xdr:nvPicPr>
        <xdr:cNvPr id="17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3537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17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8"/>
    <xdr:pic>
      <xdr:nvPicPr>
        <xdr:cNvPr id="17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17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17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17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1078390"/>
    <xdr:pic>
      <xdr:nvPicPr>
        <xdr:cNvPr id="17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8"/>
    <xdr:pic>
      <xdr:nvPicPr>
        <xdr:cNvPr id="17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17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8"/>
    <xdr:pic>
      <xdr:nvPicPr>
        <xdr:cNvPr id="17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632452"/>
    <xdr:pic>
      <xdr:nvPicPr>
        <xdr:cNvPr id="17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17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84"/>
    <xdr:pic>
      <xdr:nvPicPr>
        <xdr:cNvPr id="17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99</xdr:row>
      <xdr:rowOff>0</xdr:rowOff>
    </xdr:from>
    <xdr:ext cx="2383" cy="701878"/>
    <xdr:pic>
      <xdr:nvPicPr>
        <xdr:cNvPr id="17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576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8"/>
    <xdr:pic>
      <xdr:nvPicPr>
        <xdr:cNvPr id="17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1078390"/>
    <xdr:pic>
      <xdr:nvPicPr>
        <xdr:cNvPr id="17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17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8"/>
    <xdr:pic>
      <xdr:nvPicPr>
        <xdr:cNvPr id="17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632452"/>
    <xdr:pic>
      <xdr:nvPicPr>
        <xdr:cNvPr id="17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84"/>
    <xdr:pic>
      <xdr:nvPicPr>
        <xdr:cNvPr id="17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100</xdr:row>
      <xdr:rowOff>0</xdr:rowOff>
    </xdr:from>
    <xdr:ext cx="2383" cy="701878"/>
    <xdr:pic>
      <xdr:nvPicPr>
        <xdr:cNvPr id="17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1233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17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17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17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1078390"/>
    <xdr:pic>
      <xdr:nvPicPr>
        <xdr:cNvPr id="17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17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8"/>
    <xdr:pic>
      <xdr:nvPicPr>
        <xdr:cNvPr id="17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632452"/>
    <xdr:pic>
      <xdr:nvPicPr>
        <xdr:cNvPr id="17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84"/>
    <xdr:pic>
      <xdr:nvPicPr>
        <xdr:cNvPr id="17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101</xdr:row>
      <xdr:rowOff>0</xdr:rowOff>
    </xdr:from>
    <xdr:ext cx="2383" cy="701878"/>
    <xdr:pic>
      <xdr:nvPicPr>
        <xdr:cNvPr id="17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4891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17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17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17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1078390"/>
    <xdr:pic>
      <xdr:nvPicPr>
        <xdr:cNvPr id="17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17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8"/>
    <xdr:pic>
      <xdr:nvPicPr>
        <xdr:cNvPr id="17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632452"/>
    <xdr:pic>
      <xdr:nvPicPr>
        <xdr:cNvPr id="17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84"/>
    <xdr:pic>
      <xdr:nvPicPr>
        <xdr:cNvPr id="17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102</xdr:row>
      <xdr:rowOff>0</xdr:rowOff>
    </xdr:from>
    <xdr:ext cx="2383" cy="701878"/>
    <xdr:pic>
      <xdr:nvPicPr>
        <xdr:cNvPr id="17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85488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17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17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17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1078390"/>
    <xdr:pic>
      <xdr:nvPicPr>
        <xdr:cNvPr id="17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17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8"/>
    <xdr:pic>
      <xdr:nvPicPr>
        <xdr:cNvPr id="17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632452"/>
    <xdr:pic>
      <xdr:nvPicPr>
        <xdr:cNvPr id="17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84"/>
    <xdr:pic>
      <xdr:nvPicPr>
        <xdr:cNvPr id="17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103</xdr:row>
      <xdr:rowOff>0</xdr:rowOff>
    </xdr:from>
    <xdr:ext cx="2383" cy="701878"/>
    <xdr:pic>
      <xdr:nvPicPr>
        <xdr:cNvPr id="17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22064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17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17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17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1078390"/>
    <xdr:pic>
      <xdr:nvPicPr>
        <xdr:cNvPr id="17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17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8"/>
    <xdr:pic>
      <xdr:nvPicPr>
        <xdr:cNvPr id="17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632452"/>
    <xdr:pic>
      <xdr:nvPicPr>
        <xdr:cNvPr id="17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84"/>
    <xdr:pic>
      <xdr:nvPicPr>
        <xdr:cNvPr id="17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104</xdr:row>
      <xdr:rowOff>0</xdr:rowOff>
    </xdr:from>
    <xdr:ext cx="2383" cy="701878"/>
    <xdr:pic>
      <xdr:nvPicPr>
        <xdr:cNvPr id="17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58640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17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17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17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1078390"/>
    <xdr:pic>
      <xdr:nvPicPr>
        <xdr:cNvPr id="17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10782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8"/>
    <xdr:pic>
      <xdr:nvPicPr>
        <xdr:cNvPr id="17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8"/>
    <xdr:pic>
      <xdr:nvPicPr>
        <xdr:cNvPr id="17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632452"/>
    <xdr:pic>
      <xdr:nvPicPr>
        <xdr:cNvPr id="17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84"/>
    <xdr:pic>
      <xdr:nvPicPr>
        <xdr:cNvPr id="17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105</xdr:row>
      <xdr:rowOff>0</xdr:rowOff>
    </xdr:from>
    <xdr:ext cx="2383" cy="701878"/>
    <xdr:pic>
      <xdr:nvPicPr>
        <xdr:cNvPr id="17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5216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8"/>
    <xdr:pic>
      <xdr:nvPicPr>
        <xdr:cNvPr id="17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8"/>
    <xdr:pic>
      <xdr:nvPicPr>
        <xdr:cNvPr id="17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632452"/>
    <xdr:pic>
      <xdr:nvPicPr>
        <xdr:cNvPr id="17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6318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84"/>
    <xdr:pic>
      <xdr:nvPicPr>
        <xdr:cNvPr id="17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106</xdr:row>
      <xdr:rowOff>0</xdr:rowOff>
    </xdr:from>
    <xdr:ext cx="2383" cy="701878"/>
    <xdr:pic>
      <xdr:nvPicPr>
        <xdr:cNvPr id="17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17920"/>
          <a:ext cx="1905" cy="7016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108</xdr:row>
      <xdr:rowOff>0</xdr:rowOff>
    </xdr:from>
    <xdr:ext cx="2383" cy="567682"/>
    <xdr:pic>
      <xdr:nvPicPr>
        <xdr:cNvPr id="17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874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109</xdr:row>
      <xdr:rowOff>0</xdr:rowOff>
    </xdr:from>
    <xdr:ext cx="2383" cy="567682"/>
    <xdr:pic>
      <xdr:nvPicPr>
        <xdr:cNvPr id="17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064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110</xdr:row>
      <xdr:rowOff>0</xdr:rowOff>
    </xdr:from>
    <xdr:ext cx="2383" cy="567682"/>
    <xdr:pic>
      <xdr:nvPicPr>
        <xdr:cNvPr id="17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255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111</xdr:row>
      <xdr:rowOff>0</xdr:rowOff>
    </xdr:from>
    <xdr:ext cx="2383" cy="567682"/>
    <xdr:pic>
      <xdr:nvPicPr>
        <xdr:cNvPr id="17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445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112</xdr:row>
      <xdr:rowOff>0</xdr:rowOff>
    </xdr:from>
    <xdr:ext cx="2383" cy="567682"/>
    <xdr:pic>
      <xdr:nvPicPr>
        <xdr:cNvPr id="17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636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113</xdr:row>
      <xdr:rowOff>0</xdr:rowOff>
    </xdr:from>
    <xdr:ext cx="2383" cy="567682"/>
    <xdr:pic>
      <xdr:nvPicPr>
        <xdr:cNvPr id="17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826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114</xdr:row>
      <xdr:rowOff>0</xdr:rowOff>
    </xdr:from>
    <xdr:ext cx="2383" cy="567682"/>
    <xdr:pic>
      <xdr:nvPicPr>
        <xdr:cNvPr id="17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017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115</xdr:row>
      <xdr:rowOff>0</xdr:rowOff>
    </xdr:from>
    <xdr:ext cx="2383" cy="567682"/>
    <xdr:pic>
      <xdr:nvPicPr>
        <xdr:cNvPr id="17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207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116</xdr:row>
      <xdr:rowOff>0</xdr:rowOff>
    </xdr:from>
    <xdr:ext cx="2383" cy="567682"/>
    <xdr:pic>
      <xdr:nvPicPr>
        <xdr:cNvPr id="17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398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117</xdr:row>
      <xdr:rowOff>0</xdr:rowOff>
    </xdr:from>
    <xdr:ext cx="2383" cy="567682"/>
    <xdr:pic>
      <xdr:nvPicPr>
        <xdr:cNvPr id="17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588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118</xdr:row>
      <xdr:rowOff>0</xdr:rowOff>
    </xdr:from>
    <xdr:ext cx="2383" cy="567682"/>
    <xdr:pic>
      <xdr:nvPicPr>
        <xdr:cNvPr id="17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779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119</xdr:row>
      <xdr:rowOff>0</xdr:rowOff>
    </xdr:from>
    <xdr:ext cx="2383" cy="567682"/>
    <xdr:pic>
      <xdr:nvPicPr>
        <xdr:cNvPr id="17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969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120</xdr:row>
      <xdr:rowOff>0</xdr:rowOff>
    </xdr:from>
    <xdr:ext cx="2383" cy="567682"/>
    <xdr:pic>
      <xdr:nvPicPr>
        <xdr:cNvPr id="17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1601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121</xdr:row>
      <xdr:rowOff>0</xdr:rowOff>
    </xdr:from>
    <xdr:ext cx="2383" cy="567682"/>
    <xdr:pic>
      <xdr:nvPicPr>
        <xdr:cNvPr id="17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350680"/>
          <a:ext cx="1905" cy="5670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122</xdr:row>
      <xdr:rowOff>0</xdr:rowOff>
    </xdr:from>
    <xdr:ext cx="2383" cy="567682"/>
    <xdr:pic>
      <xdr:nvPicPr>
        <xdr:cNvPr id="17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541180"/>
          <a:ext cx="1905" cy="567055"/>
        </a:xfrm>
        <a:prstGeom prst="rect">
          <a:avLst/>
        </a:prstGeom>
        <a:noFill/>
      </xdr:spPr>
    </xdr:pic>
    <xdr:clientData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912188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611346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633518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19</xdr:row>
      <xdr:rowOff>415818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625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1083946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1179196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3</xdr:row>
      <xdr:rowOff>1083946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twoCellAnchor editAs="oneCell">
    <xdr:from>
      <xdr:col>2</xdr:col>
      <xdr:colOff>548639</xdr:colOff>
      <xdr:row>3</xdr:row>
      <xdr:rowOff>53340</xdr:rowOff>
    </xdr:from>
    <xdr:to>
      <xdr:col>2</xdr:col>
      <xdr:colOff>1325880</xdr:colOff>
      <xdr:row>3</xdr:row>
      <xdr:rowOff>1189632</xdr:rowOff>
    </xdr:to>
    <xdr:pic>
      <xdr:nvPicPr>
        <xdr:cNvPr id="36" name="Рисунок 3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5" t="1777" r="15733" b="2579"/>
        <a:stretch>
          <a:fillRect/>
        </a:stretch>
      </xdr:blipFill>
      <xdr:spPr>
        <a:xfrm>
          <a:off x="3938905" y="1661160"/>
          <a:ext cx="777875" cy="113601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243841</xdr:colOff>
      <xdr:row>4</xdr:row>
      <xdr:rowOff>60961</xdr:rowOff>
    </xdr:from>
    <xdr:to>
      <xdr:col>2</xdr:col>
      <xdr:colOff>1706881</xdr:colOff>
      <xdr:row>12</xdr:row>
      <xdr:rowOff>1</xdr:rowOff>
    </xdr:to>
    <xdr:pic>
      <xdr:nvPicPr>
        <xdr:cNvPr id="38" name="Рисунок 3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740" y="2918460"/>
          <a:ext cx="1463040" cy="147828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182881</xdr:colOff>
      <xdr:row>12</xdr:row>
      <xdr:rowOff>30480</xdr:rowOff>
    </xdr:from>
    <xdr:to>
      <xdr:col>2</xdr:col>
      <xdr:colOff>1623060</xdr:colOff>
      <xdr:row>17</xdr:row>
      <xdr:rowOff>194397</xdr:rowOff>
    </xdr:to>
    <xdr:pic>
      <xdr:nvPicPr>
        <xdr:cNvPr id="39" name="Рисунок 38" descr="https://downloader.disk.yandex.ru/preview/b35d2511f44e758bd0a590eaf9279a836113a94ac68b081fc67ed7c0acb9e5a5/64c8ff57/3dcX7z2mfALDhG0S_ZhQcS_8wU5FBIMEVSCSkwVBhv6XOZfljI2hrVePs82G1AS8vxPrykof6SNiSg5oWTneRw%3D%3D?uid=0&amp;filename=%D0%BF%D1%80%D0%B0%D0%B9%D0%BC%20%D0%BF%D0%BB%D0%B0%D1%81%D1%82%D0%B8%D0%BA.jpg&amp;disposition=inline&amp;hash=&amp;limit=0&amp;content_type=image%2Fjpeg&amp;owner_uid=0&amp;tknv=v2&amp;size=1850x937"/>
        <xdr:cNvPicPr>
          <a:picLocks noChangeAspect="1" noChangeArrowheads="1"/>
        </xdr:cNvPicPr>
      </xdr:nvPicPr>
      <xdr:blipFill>
        <a:blip r:embed="rId5"/>
        <a:stretch>
          <a:fillRect/>
        </a:stretch>
      </xdr:blipFill>
      <xdr:spPr>
        <a:xfrm>
          <a:off x="3573780" y="4427220"/>
          <a:ext cx="1440180" cy="1421130"/>
        </a:xfrm>
        <a:prstGeom prst="rect">
          <a:avLst/>
        </a:prstGeom>
        <a:noFill/>
      </xdr:spPr>
    </xdr:pic>
    <xdr:clientData/>
  </xdr:twoCellAnchor>
  <xdr:oneCellAnchor>
    <xdr:from>
      <xdr:col>2</xdr:col>
      <xdr:colOff>396240</xdr:colOff>
      <xdr:row>18</xdr:row>
      <xdr:rowOff>137160</xdr:rowOff>
    </xdr:from>
    <xdr:ext cx="998220" cy="1460809"/>
    <xdr:pic>
      <xdr:nvPicPr>
        <xdr:cNvPr id="40" name="Рисунок 39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42" t="3122" r="17655" b="3215"/>
        <a:stretch>
          <a:fillRect/>
        </a:stretch>
      </xdr:blipFill>
      <xdr:spPr>
        <a:xfrm>
          <a:off x="3787140" y="6042660"/>
          <a:ext cx="998220" cy="1460500"/>
        </a:xfrm>
        <a:prstGeom prst="rect">
          <a:avLst/>
        </a:prstGeom>
      </xdr:spPr>
    </xdr:pic>
    <xdr:clientData/>
  </xdr:oneCellAnchor>
  <xdr:twoCellAnchor editAs="oneCell">
    <xdr:from>
      <xdr:col>2</xdr:col>
      <xdr:colOff>60960</xdr:colOff>
      <xdr:row>22</xdr:row>
      <xdr:rowOff>121920</xdr:rowOff>
    </xdr:from>
    <xdr:to>
      <xdr:col>2</xdr:col>
      <xdr:colOff>1760220</xdr:colOff>
      <xdr:row>31</xdr:row>
      <xdr:rowOff>106680</xdr:rowOff>
    </xdr:to>
    <xdr:pic>
      <xdr:nvPicPr>
        <xdr:cNvPr id="41" name="Рисунок 4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7825740"/>
          <a:ext cx="169926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32</xdr:row>
      <xdr:rowOff>160020</xdr:rowOff>
    </xdr:from>
    <xdr:to>
      <xdr:col>2</xdr:col>
      <xdr:colOff>1790700</xdr:colOff>
      <xdr:row>37</xdr:row>
      <xdr:rowOff>190500</xdr:rowOff>
    </xdr:to>
    <xdr:pic>
      <xdr:nvPicPr>
        <xdr:cNvPr id="42" name="Рисунок 4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620" y="9787890"/>
          <a:ext cx="1744980" cy="174498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213359</xdr:colOff>
      <xdr:row>39</xdr:row>
      <xdr:rowOff>68580</xdr:rowOff>
    </xdr:from>
    <xdr:to>
      <xdr:col>2</xdr:col>
      <xdr:colOff>1692302</xdr:colOff>
      <xdr:row>49</xdr:row>
      <xdr:rowOff>53340</xdr:rowOff>
    </xdr:to>
    <xdr:pic>
      <xdr:nvPicPr>
        <xdr:cNvPr id="43" name="Рисунок 42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14" t="34103" r="27168" b="12718"/>
        <a:stretch>
          <a:fillRect/>
        </a:stretch>
      </xdr:blipFill>
      <xdr:spPr>
        <a:xfrm>
          <a:off x="3603625" y="11946255"/>
          <a:ext cx="1479550" cy="1908810"/>
        </a:xfrm>
        <a:prstGeom prst="rect">
          <a:avLst/>
        </a:prstGeom>
      </xdr:spPr>
    </xdr:pic>
    <xdr:clientData/>
  </xdr:twoCellAnchor>
  <xdr:twoCellAnchor editAs="oneCell">
    <xdr:from>
      <xdr:col>2</xdr:col>
      <xdr:colOff>434340</xdr:colOff>
      <xdr:row>50</xdr:row>
      <xdr:rowOff>30481</xdr:rowOff>
    </xdr:from>
    <xdr:to>
      <xdr:col>2</xdr:col>
      <xdr:colOff>1363980</xdr:colOff>
      <xdr:row>57</xdr:row>
      <xdr:rowOff>156359</xdr:rowOff>
    </xdr:to>
    <xdr:pic>
      <xdr:nvPicPr>
        <xdr:cNvPr id="44" name="Рисунок 4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240" y="14024610"/>
          <a:ext cx="929640" cy="147256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9808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7061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9233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2657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2766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0385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9808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7061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9233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2657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276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0385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9808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7061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9233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2657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276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385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9808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7061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9233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2657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276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0385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9808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9451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9451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7061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971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9233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63919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6391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63919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62657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9918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9918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2766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9716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9721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9721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74471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9721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9721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74471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0385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7903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917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9451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9451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7061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7811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9233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2014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2014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2014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60752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604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9918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9918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2766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7811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781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781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72566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7816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7816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72566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0385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5998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7546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754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515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7328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60109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8847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8013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8013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276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90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5911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5911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70661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5911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5911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70661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385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4093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5641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3251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4001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5423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8204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942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6108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4001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4006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400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875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4006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4006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8756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2101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2101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6851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2101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2101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6851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2188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2188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2101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2101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2101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2101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5998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5641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5641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906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60109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60109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60109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8847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906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5911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5911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875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5911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5911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8756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9808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9451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9451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7061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9716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9233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63919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63919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63919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62657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9918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9918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2766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9716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9721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9721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74471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9721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9721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74471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0385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9808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9451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9451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7061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9716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9233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63919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63919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63919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62657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9918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9918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2766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9716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75436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75436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78281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75436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75436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78281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0385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9808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9451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9451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7061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9716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9233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63919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63919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63919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62657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9918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9918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2766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9716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75436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75436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78281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75436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75436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78281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0385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9808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9451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9451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7061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9716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9233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63919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63919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63919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62657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9918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9918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2766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9716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75436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75436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78281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75436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75436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78281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0385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9808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9451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9451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7061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9716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9233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63919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63919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63919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62657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9918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9918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2766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9716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73531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73531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78281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73531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73531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78281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0385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9808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9451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9451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7061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9716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9233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63919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63919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63919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62657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9918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9918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2766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9716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71626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71626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76376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71626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71626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76376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0385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9808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9451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9451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7061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9716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9233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63919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63919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63919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62657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9918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9918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2766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9716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9721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9721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74471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9721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9721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74471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0385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7903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917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9451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9451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7061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7811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9233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62014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62014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62014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60752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604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9918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9918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2766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7811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7816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7816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72566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7816"/>
    <xdr:pic>
      <xdr:nvPicPr>
        <xdr:cNvPr id="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7816"/>
    <xdr:pic>
      <xdr:nvPicPr>
        <xdr:cNvPr id="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72566"/>
    <xdr:pic>
      <xdr:nvPicPr>
        <xdr:cNvPr id="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0385"/>
    <xdr:pic>
      <xdr:nvPicPr>
        <xdr:cNvPr id="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5998"/>
    <xdr:pic>
      <xdr:nvPicPr>
        <xdr:cNvPr id="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7546"/>
    <xdr:pic>
      <xdr:nvPicPr>
        <xdr:cNvPr id="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7546"/>
    <xdr:pic>
      <xdr:nvPicPr>
        <xdr:cNvPr id="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5156"/>
    <xdr:pic>
      <xdr:nvPicPr>
        <xdr:cNvPr id="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906"/>
    <xdr:pic>
      <xdr:nvPicPr>
        <xdr:cNvPr id="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7328"/>
    <xdr:pic>
      <xdr:nvPicPr>
        <xdr:cNvPr id="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60109"/>
    <xdr:pic>
      <xdr:nvPicPr>
        <xdr:cNvPr id="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60109"/>
    <xdr:pic>
      <xdr:nvPicPr>
        <xdr:cNvPr id="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60109"/>
    <xdr:pic>
      <xdr:nvPicPr>
        <xdr:cNvPr id="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8847"/>
    <xdr:pic>
      <xdr:nvPicPr>
        <xdr:cNvPr id="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8013"/>
    <xdr:pic>
      <xdr:nvPicPr>
        <xdr:cNvPr id="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8013"/>
    <xdr:pic>
      <xdr:nvPicPr>
        <xdr:cNvPr id="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2766"/>
    <xdr:pic>
      <xdr:nvPicPr>
        <xdr:cNvPr id="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906"/>
    <xdr:pic>
      <xdr:nvPicPr>
        <xdr:cNvPr id="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5911"/>
    <xdr:pic>
      <xdr:nvPicPr>
        <xdr:cNvPr id="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5911"/>
    <xdr:pic>
      <xdr:nvPicPr>
        <xdr:cNvPr id="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70661"/>
    <xdr:pic>
      <xdr:nvPicPr>
        <xdr:cNvPr id="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5911"/>
    <xdr:pic>
      <xdr:nvPicPr>
        <xdr:cNvPr id="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5911"/>
    <xdr:pic>
      <xdr:nvPicPr>
        <xdr:cNvPr id="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70661"/>
    <xdr:pic>
      <xdr:nvPicPr>
        <xdr:cNvPr id="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0385"/>
    <xdr:pic>
      <xdr:nvPicPr>
        <xdr:cNvPr id="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4093"/>
    <xdr:pic>
      <xdr:nvPicPr>
        <xdr:cNvPr id="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5641"/>
    <xdr:pic>
      <xdr:nvPicPr>
        <xdr:cNvPr id="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5641"/>
    <xdr:pic>
      <xdr:nvPicPr>
        <xdr:cNvPr id="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3251"/>
    <xdr:pic>
      <xdr:nvPicPr>
        <xdr:cNvPr id="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5423"/>
    <xdr:pic>
      <xdr:nvPicPr>
        <xdr:cNvPr id="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8204"/>
    <xdr:pic>
      <xdr:nvPicPr>
        <xdr:cNvPr id="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942"/>
    <xdr:pic>
      <xdr:nvPicPr>
        <xdr:cNvPr id="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6108"/>
    <xdr:pic>
      <xdr:nvPicPr>
        <xdr:cNvPr id="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6108"/>
    <xdr:pic>
      <xdr:nvPicPr>
        <xdr:cNvPr id="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40861"/>
    <xdr:pic>
      <xdr:nvPicPr>
        <xdr:cNvPr id="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4001"/>
    <xdr:pic>
      <xdr:nvPicPr>
        <xdr:cNvPr id="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4006"/>
    <xdr:pic>
      <xdr:nvPicPr>
        <xdr:cNvPr id="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4006"/>
    <xdr:pic>
      <xdr:nvPicPr>
        <xdr:cNvPr id="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8756"/>
    <xdr:pic>
      <xdr:nvPicPr>
        <xdr:cNvPr id="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4006"/>
    <xdr:pic>
      <xdr:nvPicPr>
        <xdr:cNvPr id="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4006"/>
    <xdr:pic>
      <xdr:nvPicPr>
        <xdr:cNvPr id="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8756"/>
    <xdr:pic>
      <xdr:nvPicPr>
        <xdr:cNvPr id="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480"/>
    <xdr:pic>
      <xdr:nvPicPr>
        <xdr:cNvPr id="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2188"/>
    <xdr:pic>
      <xdr:nvPicPr>
        <xdr:cNvPr id="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2101"/>
    <xdr:pic>
      <xdr:nvPicPr>
        <xdr:cNvPr id="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2101"/>
    <xdr:pic>
      <xdr:nvPicPr>
        <xdr:cNvPr id="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6851"/>
    <xdr:pic>
      <xdr:nvPicPr>
        <xdr:cNvPr id="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2101"/>
    <xdr:pic>
      <xdr:nvPicPr>
        <xdr:cNvPr id="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2101"/>
    <xdr:pic>
      <xdr:nvPicPr>
        <xdr:cNvPr id="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6851"/>
    <xdr:pic>
      <xdr:nvPicPr>
        <xdr:cNvPr id="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2188"/>
    <xdr:pic>
      <xdr:nvPicPr>
        <xdr:cNvPr id="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2188"/>
    <xdr:pic>
      <xdr:nvPicPr>
        <xdr:cNvPr id="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2188"/>
    <xdr:pic>
      <xdr:nvPicPr>
        <xdr:cNvPr id="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3736"/>
    <xdr:pic>
      <xdr:nvPicPr>
        <xdr:cNvPr id="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1346"/>
    <xdr:pic>
      <xdr:nvPicPr>
        <xdr:cNvPr id="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3518"/>
    <xdr:pic>
      <xdr:nvPicPr>
        <xdr:cNvPr id="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299"/>
    <xdr:pic>
      <xdr:nvPicPr>
        <xdr:cNvPr id="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5037"/>
    <xdr:pic>
      <xdr:nvPicPr>
        <xdr:cNvPr id="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4203"/>
    <xdr:pic>
      <xdr:nvPicPr>
        <xdr:cNvPr id="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2096"/>
    <xdr:pic>
      <xdr:nvPicPr>
        <xdr:cNvPr id="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4006"/>
    <xdr:pic>
      <xdr:nvPicPr>
        <xdr:cNvPr id="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4006"/>
    <xdr:pic>
      <xdr:nvPicPr>
        <xdr:cNvPr id="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468756"/>
    <xdr:pic>
      <xdr:nvPicPr>
        <xdr:cNvPr id="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4006"/>
    <xdr:pic>
      <xdr:nvPicPr>
        <xdr:cNvPr id="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4006"/>
    <xdr:pic>
      <xdr:nvPicPr>
        <xdr:cNvPr id="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468756"/>
    <xdr:pic>
      <xdr:nvPicPr>
        <xdr:cNvPr id="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915998"/>
    <xdr:pic>
      <xdr:nvPicPr>
        <xdr:cNvPr id="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5641"/>
    <xdr:pic>
      <xdr:nvPicPr>
        <xdr:cNvPr id="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85641"/>
    <xdr:pic>
      <xdr:nvPicPr>
        <xdr:cNvPr id="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13251"/>
    <xdr:pic>
      <xdr:nvPicPr>
        <xdr:cNvPr id="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906"/>
    <xdr:pic>
      <xdr:nvPicPr>
        <xdr:cNvPr id="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635423"/>
    <xdr:pic>
      <xdr:nvPicPr>
        <xdr:cNvPr id="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60109"/>
    <xdr:pic>
      <xdr:nvPicPr>
        <xdr:cNvPr id="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60109"/>
    <xdr:pic>
      <xdr:nvPicPr>
        <xdr:cNvPr id="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60109"/>
    <xdr:pic>
      <xdr:nvPicPr>
        <xdr:cNvPr id="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8847"/>
    <xdr:pic>
      <xdr:nvPicPr>
        <xdr:cNvPr id="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6108"/>
    <xdr:pic>
      <xdr:nvPicPr>
        <xdr:cNvPr id="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636108"/>
    <xdr:pic>
      <xdr:nvPicPr>
        <xdr:cNvPr id="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40861"/>
    <xdr:pic>
      <xdr:nvPicPr>
        <xdr:cNvPr id="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855906"/>
    <xdr:pic>
      <xdr:nvPicPr>
        <xdr:cNvPr id="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567816"/>
    <xdr:pic>
      <xdr:nvPicPr>
        <xdr:cNvPr id="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567816"/>
    <xdr:pic>
      <xdr:nvPicPr>
        <xdr:cNvPr id="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472566"/>
    <xdr:pic>
      <xdr:nvPicPr>
        <xdr:cNvPr id="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567816"/>
    <xdr:pic>
      <xdr:nvPicPr>
        <xdr:cNvPr id="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567816"/>
    <xdr:pic>
      <xdr:nvPicPr>
        <xdr:cNvPr id="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1472566"/>
    <xdr:pic>
      <xdr:nvPicPr>
        <xdr:cNvPr id="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480"/>
    <xdr:pic>
      <xdr:nvPicPr>
        <xdr:cNvPr id="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919808"/>
    <xdr:pic>
      <xdr:nvPicPr>
        <xdr:cNvPr id="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9451"/>
    <xdr:pic>
      <xdr:nvPicPr>
        <xdr:cNvPr id="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89451"/>
    <xdr:pic>
      <xdr:nvPicPr>
        <xdr:cNvPr id="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17061"/>
    <xdr:pic>
      <xdr:nvPicPr>
        <xdr:cNvPr id="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9716"/>
    <xdr:pic>
      <xdr:nvPicPr>
        <xdr:cNvPr id="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639233"/>
    <xdr:pic>
      <xdr:nvPicPr>
        <xdr:cNvPr id="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63919"/>
    <xdr:pic>
      <xdr:nvPicPr>
        <xdr:cNvPr id="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63919"/>
    <xdr:pic>
      <xdr:nvPicPr>
        <xdr:cNvPr id="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63919"/>
    <xdr:pic>
      <xdr:nvPicPr>
        <xdr:cNvPr id="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62657"/>
    <xdr:pic>
      <xdr:nvPicPr>
        <xdr:cNvPr id="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9918"/>
    <xdr:pic>
      <xdr:nvPicPr>
        <xdr:cNvPr id="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639918"/>
    <xdr:pic>
      <xdr:nvPicPr>
        <xdr:cNvPr id="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2766"/>
    <xdr:pic>
      <xdr:nvPicPr>
        <xdr:cNvPr id="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859716"/>
    <xdr:pic>
      <xdr:nvPicPr>
        <xdr:cNvPr id="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571626"/>
    <xdr:pic>
      <xdr:nvPicPr>
        <xdr:cNvPr id="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571626"/>
    <xdr:pic>
      <xdr:nvPicPr>
        <xdr:cNvPr id="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474471"/>
    <xdr:pic>
      <xdr:nvPicPr>
        <xdr:cNvPr id="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571626"/>
    <xdr:pic>
      <xdr:nvPicPr>
        <xdr:cNvPr id="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571626"/>
    <xdr:pic>
      <xdr:nvPicPr>
        <xdr:cNvPr id="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2383" cy="1474471"/>
    <xdr:pic>
      <xdr:nvPicPr>
        <xdr:cNvPr id="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0385"/>
    <xdr:pic>
      <xdr:nvPicPr>
        <xdr:cNvPr id="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919808"/>
    <xdr:pic>
      <xdr:nvPicPr>
        <xdr:cNvPr id="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9451"/>
    <xdr:pic>
      <xdr:nvPicPr>
        <xdr:cNvPr id="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89451"/>
    <xdr:pic>
      <xdr:nvPicPr>
        <xdr:cNvPr id="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17061"/>
    <xdr:pic>
      <xdr:nvPicPr>
        <xdr:cNvPr id="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9716"/>
    <xdr:pic>
      <xdr:nvPicPr>
        <xdr:cNvPr id="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639233"/>
    <xdr:pic>
      <xdr:nvPicPr>
        <xdr:cNvPr id="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63919"/>
    <xdr:pic>
      <xdr:nvPicPr>
        <xdr:cNvPr id="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63919"/>
    <xdr:pic>
      <xdr:nvPicPr>
        <xdr:cNvPr id="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63919"/>
    <xdr:pic>
      <xdr:nvPicPr>
        <xdr:cNvPr id="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62657"/>
    <xdr:pic>
      <xdr:nvPicPr>
        <xdr:cNvPr id="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9918"/>
    <xdr:pic>
      <xdr:nvPicPr>
        <xdr:cNvPr id="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639918"/>
    <xdr:pic>
      <xdr:nvPicPr>
        <xdr:cNvPr id="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2766"/>
    <xdr:pic>
      <xdr:nvPicPr>
        <xdr:cNvPr id="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859716"/>
    <xdr:pic>
      <xdr:nvPicPr>
        <xdr:cNvPr id="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575436"/>
    <xdr:pic>
      <xdr:nvPicPr>
        <xdr:cNvPr id="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575436"/>
    <xdr:pic>
      <xdr:nvPicPr>
        <xdr:cNvPr id="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478281"/>
    <xdr:pic>
      <xdr:nvPicPr>
        <xdr:cNvPr id="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575436"/>
    <xdr:pic>
      <xdr:nvPicPr>
        <xdr:cNvPr id="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575436"/>
    <xdr:pic>
      <xdr:nvPicPr>
        <xdr:cNvPr id="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2383" cy="1478281"/>
    <xdr:pic>
      <xdr:nvPicPr>
        <xdr:cNvPr id="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0385"/>
    <xdr:pic>
      <xdr:nvPicPr>
        <xdr:cNvPr id="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919808"/>
    <xdr:pic>
      <xdr:nvPicPr>
        <xdr:cNvPr id="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9451"/>
    <xdr:pic>
      <xdr:nvPicPr>
        <xdr:cNvPr id="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89451"/>
    <xdr:pic>
      <xdr:nvPicPr>
        <xdr:cNvPr id="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17061"/>
    <xdr:pic>
      <xdr:nvPicPr>
        <xdr:cNvPr id="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9716"/>
    <xdr:pic>
      <xdr:nvPicPr>
        <xdr:cNvPr id="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639233"/>
    <xdr:pic>
      <xdr:nvPicPr>
        <xdr:cNvPr id="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63919"/>
    <xdr:pic>
      <xdr:nvPicPr>
        <xdr:cNvPr id="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63919"/>
    <xdr:pic>
      <xdr:nvPicPr>
        <xdr:cNvPr id="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63919"/>
    <xdr:pic>
      <xdr:nvPicPr>
        <xdr:cNvPr id="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62657"/>
    <xdr:pic>
      <xdr:nvPicPr>
        <xdr:cNvPr id="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9918"/>
    <xdr:pic>
      <xdr:nvPicPr>
        <xdr:cNvPr id="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639918"/>
    <xdr:pic>
      <xdr:nvPicPr>
        <xdr:cNvPr id="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2766"/>
    <xdr:pic>
      <xdr:nvPicPr>
        <xdr:cNvPr id="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859716"/>
    <xdr:pic>
      <xdr:nvPicPr>
        <xdr:cNvPr id="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575436"/>
    <xdr:pic>
      <xdr:nvPicPr>
        <xdr:cNvPr id="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575436"/>
    <xdr:pic>
      <xdr:nvPicPr>
        <xdr:cNvPr id="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478281"/>
    <xdr:pic>
      <xdr:nvPicPr>
        <xdr:cNvPr id="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575436"/>
    <xdr:pic>
      <xdr:nvPicPr>
        <xdr:cNvPr id="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575436"/>
    <xdr:pic>
      <xdr:nvPicPr>
        <xdr:cNvPr id="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2383" cy="1478281"/>
    <xdr:pic>
      <xdr:nvPicPr>
        <xdr:cNvPr id="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0385"/>
    <xdr:pic>
      <xdr:nvPicPr>
        <xdr:cNvPr id="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919808"/>
    <xdr:pic>
      <xdr:nvPicPr>
        <xdr:cNvPr id="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9451"/>
    <xdr:pic>
      <xdr:nvPicPr>
        <xdr:cNvPr id="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89451"/>
    <xdr:pic>
      <xdr:nvPicPr>
        <xdr:cNvPr id="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17061"/>
    <xdr:pic>
      <xdr:nvPicPr>
        <xdr:cNvPr id="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9716"/>
    <xdr:pic>
      <xdr:nvPicPr>
        <xdr:cNvPr id="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639233"/>
    <xdr:pic>
      <xdr:nvPicPr>
        <xdr:cNvPr id="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63919"/>
    <xdr:pic>
      <xdr:nvPicPr>
        <xdr:cNvPr id="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63919"/>
    <xdr:pic>
      <xdr:nvPicPr>
        <xdr:cNvPr id="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63919"/>
    <xdr:pic>
      <xdr:nvPicPr>
        <xdr:cNvPr id="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62657"/>
    <xdr:pic>
      <xdr:nvPicPr>
        <xdr:cNvPr id="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9918"/>
    <xdr:pic>
      <xdr:nvPicPr>
        <xdr:cNvPr id="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639918"/>
    <xdr:pic>
      <xdr:nvPicPr>
        <xdr:cNvPr id="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2766"/>
    <xdr:pic>
      <xdr:nvPicPr>
        <xdr:cNvPr id="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859716"/>
    <xdr:pic>
      <xdr:nvPicPr>
        <xdr:cNvPr id="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575436"/>
    <xdr:pic>
      <xdr:nvPicPr>
        <xdr:cNvPr id="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575436"/>
    <xdr:pic>
      <xdr:nvPicPr>
        <xdr:cNvPr id="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478281"/>
    <xdr:pic>
      <xdr:nvPicPr>
        <xdr:cNvPr id="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575436"/>
    <xdr:pic>
      <xdr:nvPicPr>
        <xdr:cNvPr id="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575436"/>
    <xdr:pic>
      <xdr:nvPicPr>
        <xdr:cNvPr id="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2383" cy="1478281"/>
    <xdr:pic>
      <xdr:nvPicPr>
        <xdr:cNvPr id="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0385"/>
    <xdr:pic>
      <xdr:nvPicPr>
        <xdr:cNvPr id="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919808"/>
    <xdr:pic>
      <xdr:nvPicPr>
        <xdr:cNvPr id="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9451"/>
    <xdr:pic>
      <xdr:nvPicPr>
        <xdr:cNvPr id="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89451"/>
    <xdr:pic>
      <xdr:nvPicPr>
        <xdr:cNvPr id="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17061"/>
    <xdr:pic>
      <xdr:nvPicPr>
        <xdr:cNvPr id="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9716"/>
    <xdr:pic>
      <xdr:nvPicPr>
        <xdr:cNvPr id="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639233"/>
    <xdr:pic>
      <xdr:nvPicPr>
        <xdr:cNvPr id="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63919"/>
    <xdr:pic>
      <xdr:nvPicPr>
        <xdr:cNvPr id="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63919"/>
    <xdr:pic>
      <xdr:nvPicPr>
        <xdr:cNvPr id="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63919"/>
    <xdr:pic>
      <xdr:nvPicPr>
        <xdr:cNvPr id="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62657"/>
    <xdr:pic>
      <xdr:nvPicPr>
        <xdr:cNvPr id="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9918"/>
    <xdr:pic>
      <xdr:nvPicPr>
        <xdr:cNvPr id="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639918"/>
    <xdr:pic>
      <xdr:nvPicPr>
        <xdr:cNvPr id="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2766"/>
    <xdr:pic>
      <xdr:nvPicPr>
        <xdr:cNvPr id="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859716"/>
    <xdr:pic>
      <xdr:nvPicPr>
        <xdr:cNvPr id="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575436"/>
    <xdr:pic>
      <xdr:nvPicPr>
        <xdr:cNvPr id="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575436"/>
    <xdr:pic>
      <xdr:nvPicPr>
        <xdr:cNvPr id="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478281"/>
    <xdr:pic>
      <xdr:nvPicPr>
        <xdr:cNvPr id="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575436"/>
    <xdr:pic>
      <xdr:nvPicPr>
        <xdr:cNvPr id="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575436"/>
    <xdr:pic>
      <xdr:nvPicPr>
        <xdr:cNvPr id="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2383" cy="1478281"/>
    <xdr:pic>
      <xdr:nvPicPr>
        <xdr:cNvPr id="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0385"/>
    <xdr:pic>
      <xdr:nvPicPr>
        <xdr:cNvPr id="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919808"/>
    <xdr:pic>
      <xdr:nvPicPr>
        <xdr:cNvPr id="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9451"/>
    <xdr:pic>
      <xdr:nvPicPr>
        <xdr:cNvPr id="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89451"/>
    <xdr:pic>
      <xdr:nvPicPr>
        <xdr:cNvPr id="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17061"/>
    <xdr:pic>
      <xdr:nvPicPr>
        <xdr:cNvPr id="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9716"/>
    <xdr:pic>
      <xdr:nvPicPr>
        <xdr:cNvPr id="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639233"/>
    <xdr:pic>
      <xdr:nvPicPr>
        <xdr:cNvPr id="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63919"/>
    <xdr:pic>
      <xdr:nvPicPr>
        <xdr:cNvPr id="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63919"/>
    <xdr:pic>
      <xdr:nvPicPr>
        <xdr:cNvPr id="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63919"/>
    <xdr:pic>
      <xdr:nvPicPr>
        <xdr:cNvPr id="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62657"/>
    <xdr:pic>
      <xdr:nvPicPr>
        <xdr:cNvPr id="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9918"/>
    <xdr:pic>
      <xdr:nvPicPr>
        <xdr:cNvPr id="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639918"/>
    <xdr:pic>
      <xdr:nvPicPr>
        <xdr:cNvPr id="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2766"/>
    <xdr:pic>
      <xdr:nvPicPr>
        <xdr:cNvPr id="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859716"/>
    <xdr:pic>
      <xdr:nvPicPr>
        <xdr:cNvPr id="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575436"/>
    <xdr:pic>
      <xdr:nvPicPr>
        <xdr:cNvPr id="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575436"/>
    <xdr:pic>
      <xdr:nvPicPr>
        <xdr:cNvPr id="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478281"/>
    <xdr:pic>
      <xdr:nvPicPr>
        <xdr:cNvPr id="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575436"/>
    <xdr:pic>
      <xdr:nvPicPr>
        <xdr:cNvPr id="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575436"/>
    <xdr:pic>
      <xdr:nvPicPr>
        <xdr:cNvPr id="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2383" cy="1478281"/>
    <xdr:pic>
      <xdr:nvPicPr>
        <xdr:cNvPr id="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0385"/>
    <xdr:pic>
      <xdr:nvPicPr>
        <xdr:cNvPr id="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919808"/>
    <xdr:pic>
      <xdr:nvPicPr>
        <xdr:cNvPr id="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9451"/>
    <xdr:pic>
      <xdr:nvPicPr>
        <xdr:cNvPr id="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89451"/>
    <xdr:pic>
      <xdr:nvPicPr>
        <xdr:cNvPr id="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17061"/>
    <xdr:pic>
      <xdr:nvPicPr>
        <xdr:cNvPr id="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9716"/>
    <xdr:pic>
      <xdr:nvPicPr>
        <xdr:cNvPr id="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639233"/>
    <xdr:pic>
      <xdr:nvPicPr>
        <xdr:cNvPr id="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63919"/>
    <xdr:pic>
      <xdr:nvPicPr>
        <xdr:cNvPr id="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63919"/>
    <xdr:pic>
      <xdr:nvPicPr>
        <xdr:cNvPr id="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63919"/>
    <xdr:pic>
      <xdr:nvPicPr>
        <xdr:cNvPr id="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62657"/>
    <xdr:pic>
      <xdr:nvPicPr>
        <xdr:cNvPr id="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9918"/>
    <xdr:pic>
      <xdr:nvPicPr>
        <xdr:cNvPr id="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639918"/>
    <xdr:pic>
      <xdr:nvPicPr>
        <xdr:cNvPr id="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2766"/>
    <xdr:pic>
      <xdr:nvPicPr>
        <xdr:cNvPr id="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859716"/>
    <xdr:pic>
      <xdr:nvPicPr>
        <xdr:cNvPr id="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575436"/>
    <xdr:pic>
      <xdr:nvPicPr>
        <xdr:cNvPr id="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575436"/>
    <xdr:pic>
      <xdr:nvPicPr>
        <xdr:cNvPr id="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478281"/>
    <xdr:pic>
      <xdr:nvPicPr>
        <xdr:cNvPr id="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575436"/>
    <xdr:pic>
      <xdr:nvPicPr>
        <xdr:cNvPr id="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575436"/>
    <xdr:pic>
      <xdr:nvPicPr>
        <xdr:cNvPr id="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2383" cy="1478281"/>
    <xdr:pic>
      <xdr:nvPicPr>
        <xdr:cNvPr id="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0385"/>
    <xdr:pic>
      <xdr:nvPicPr>
        <xdr:cNvPr id="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919808"/>
    <xdr:pic>
      <xdr:nvPicPr>
        <xdr:cNvPr id="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9451"/>
    <xdr:pic>
      <xdr:nvPicPr>
        <xdr:cNvPr id="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89451"/>
    <xdr:pic>
      <xdr:nvPicPr>
        <xdr:cNvPr id="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17061"/>
    <xdr:pic>
      <xdr:nvPicPr>
        <xdr:cNvPr id="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9716"/>
    <xdr:pic>
      <xdr:nvPicPr>
        <xdr:cNvPr id="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639233"/>
    <xdr:pic>
      <xdr:nvPicPr>
        <xdr:cNvPr id="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3919"/>
    <xdr:pic>
      <xdr:nvPicPr>
        <xdr:cNvPr id="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3919"/>
    <xdr:pic>
      <xdr:nvPicPr>
        <xdr:cNvPr id="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3919"/>
    <xdr:pic>
      <xdr:nvPicPr>
        <xdr:cNvPr id="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62657"/>
    <xdr:pic>
      <xdr:nvPicPr>
        <xdr:cNvPr id="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9918"/>
    <xdr:pic>
      <xdr:nvPicPr>
        <xdr:cNvPr id="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639918"/>
    <xdr:pic>
      <xdr:nvPicPr>
        <xdr:cNvPr id="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2766"/>
    <xdr:pic>
      <xdr:nvPicPr>
        <xdr:cNvPr id="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859716"/>
    <xdr:pic>
      <xdr:nvPicPr>
        <xdr:cNvPr id="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575436"/>
    <xdr:pic>
      <xdr:nvPicPr>
        <xdr:cNvPr id="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575436"/>
    <xdr:pic>
      <xdr:nvPicPr>
        <xdr:cNvPr id="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478281"/>
    <xdr:pic>
      <xdr:nvPicPr>
        <xdr:cNvPr id="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575436"/>
    <xdr:pic>
      <xdr:nvPicPr>
        <xdr:cNvPr id="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575436"/>
    <xdr:pic>
      <xdr:nvPicPr>
        <xdr:cNvPr id="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2383" cy="1478281"/>
    <xdr:pic>
      <xdr:nvPicPr>
        <xdr:cNvPr id="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0385"/>
    <xdr:pic>
      <xdr:nvPicPr>
        <xdr:cNvPr id="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919808"/>
    <xdr:pic>
      <xdr:nvPicPr>
        <xdr:cNvPr id="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9451"/>
    <xdr:pic>
      <xdr:nvPicPr>
        <xdr:cNvPr id="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89451"/>
    <xdr:pic>
      <xdr:nvPicPr>
        <xdr:cNvPr id="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17061"/>
    <xdr:pic>
      <xdr:nvPicPr>
        <xdr:cNvPr id="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9716"/>
    <xdr:pic>
      <xdr:nvPicPr>
        <xdr:cNvPr id="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639233"/>
    <xdr:pic>
      <xdr:nvPicPr>
        <xdr:cNvPr id="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63919"/>
    <xdr:pic>
      <xdr:nvPicPr>
        <xdr:cNvPr id="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63919"/>
    <xdr:pic>
      <xdr:nvPicPr>
        <xdr:cNvPr id="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63919"/>
    <xdr:pic>
      <xdr:nvPicPr>
        <xdr:cNvPr id="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62657"/>
    <xdr:pic>
      <xdr:nvPicPr>
        <xdr:cNvPr id="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9918"/>
    <xdr:pic>
      <xdr:nvPicPr>
        <xdr:cNvPr id="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639918"/>
    <xdr:pic>
      <xdr:nvPicPr>
        <xdr:cNvPr id="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2766"/>
    <xdr:pic>
      <xdr:nvPicPr>
        <xdr:cNvPr id="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859716"/>
    <xdr:pic>
      <xdr:nvPicPr>
        <xdr:cNvPr id="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575436"/>
    <xdr:pic>
      <xdr:nvPicPr>
        <xdr:cNvPr id="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575436"/>
    <xdr:pic>
      <xdr:nvPicPr>
        <xdr:cNvPr id="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478281"/>
    <xdr:pic>
      <xdr:nvPicPr>
        <xdr:cNvPr id="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575436"/>
    <xdr:pic>
      <xdr:nvPicPr>
        <xdr:cNvPr id="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575436"/>
    <xdr:pic>
      <xdr:nvPicPr>
        <xdr:cNvPr id="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2383" cy="1478281"/>
    <xdr:pic>
      <xdr:nvPicPr>
        <xdr:cNvPr id="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0385"/>
    <xdr:pic>
      <xdr:nvPicPr>
        <xdr:cNvPr id="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919808"/>
    <xdr:pic>
      <xdr:nvPicPr>
        <xdr:cNvPr id="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9451"/>
    <xdr:pic>
      <xdr:nvPicPr>
        <xdr:cNvPr id="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89451"/>
    <xdr:pic>
      <xdr:nvPicPr>
        <xdr:cNvPr id="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17061"/>
    <xdr:pic>
      <xdr:nvPicPr>
        <xdr:cNvPr id="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9716"/>
    <xdr:pic>
      <xdr:nvPicPr>
        <xdr:cNvPr id="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639233"/>
    <xdr:pic>
      <xdr:nvPicPr>
        <xdr:cNvPr id="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63919"/>
    <xdr:pic>
      <xdr:nvPicPr>
        <xdr:cNvPr id="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63919"/>
    <xdr:pic>
      <xdr:nvPicPr>
        <xdr:cNvPr id="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63919"/>
    <xdr:pic>
      <xdr:nvPicPr>
        <xdr:cNvPr id="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62657"/>
    <xdr:pic>
      <xdr:nvPicPr>
        <xdr:cNvPr id="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9918"/>
    <xdr:pic>
      <xdr:nvPicPr>
        <xdr:cNvPr id="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639918"/>
    <xdr:pic>
      <xdr:nvPicPr>
        <xdr:cNvPr id="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2766"/>
    <xdr:pic>
      <xdr:nvPicPr>
        <xdr:cNvPr id="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859716"/>
    <xdr:pic>
      <xdr:nvPicPr>
        <xdr:cNvPr id="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575436"/>
    <xdr:pic>
      <xdr:nvPicPr>
        <xdr:cNvPr id="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575436"/>
    <xdr:pic>
      <xdr:nvPicPr>
        <xdr:cNvPr id="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478281"/>
    <xdr:pic>
      <xdr:nvPicPr>
        <xdr:cNvPr id="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575436"/>
    <xdr:pic>
      <xdr:nvPicPr>
        <xdr:cNvPr id="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575436"/>
    <xdr:pic>
      <xdr:nvPicPr>
        <xdr:cNvPr id="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2383" cy="1478281"/>
    <xdr:pic>
      <xdr:nvPicPr>
        <xdr:cNvPr id="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0385"/>
    <xdr:pic>
      <xdr:nvPicPr>
        <xdr:cNvPr id="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919808"/>
    <xdr:pic>
      <xdr:nvPicPr>
        <xdr:cNvPr id="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9451"/>
    <xdr:pic>
      <xdr:nvPicPr>
        <xdr:cNvPr id="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89451"/>
    <xdr:pic>
      <xdr:nvPicPr>
        <xdr:cNvPr id="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17061"/>
    <xdr:pic>
      <xdr:nvPicPr>
        <xdr:cNvPr id="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9716"/>
    <xdr:pic>
      <xdr:nvPicPr>
        <xdr:cNvPr id="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639233"/>
    <xdr:pic>
      <xdr:nvPicPr>
        <xdr:cNvPr id="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63919"/>
    <xdr:pic>
      <xdr:nvPicPr>
        <xdr:cNvPr id="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63919"/>
    <xdr:pic>
      <xdr:nvPicPr>
        <xdr:cNvPr id="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63919"/>
    <xdr:pic>
      <xdr:nvPicPr>
        <xdr:cNvPr id="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62657"/>
    <xdr:pic>
      <xdr:nvPicPr>
        <xdr:cNvPr id="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9918"/>
    <xdr:pic>
      <xdr:nvPicPr>
        <xdr:cNvPr id="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639918"/>
    <xdr:pic>
      <xdr:nvPicPr>
        <xdr:cNvPr id="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2766"/>
    <xdr:pic>
      <xdr:nvPicPr>
        <xdr:cNvPr id="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859716"/>
    <xdr:pic>
      <xdr:nvPicPr>
        <xdr:cNvPr id="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575436"/>
    <xdr:pic>
      <xdr:nvPicPr>
        <xdr:cNvPr id="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575436"/>
    <xdr:pic>
      <xdr:nvPicPr>
        <xdr:cNvPr id="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478281"/>
    <xdr:pic>
      <xdr:nvPicPr>
        <xdr:cNvPr id="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575436"/>
    <xdr:pic>
      <xdr:nvPicPr>
        <xdr:cNvPr id="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575436"/>
    <xdr:pic>
      <xdr:nvPicPr>
        <xdr:cNvPr id="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2383" cy="1478281"/>
    <xdr:pic>
      <xdr:nvPicPr>
        <xdr:cNvPr id="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0385"/>
    <xdr:pic>
      <xdr:nvPicPr>
        <xdr:cNvPr id="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919808"/>
    <xdr:pic>
      <xdr:nvPicPr>
        <xdr:cNvPr id="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9451"/>
    <xdr:pic>
      <xdr:nvPicPr>
        <xdr:cNvPr id="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89451"/>
    <xdr:pic>
      <xdr:nvPicPr>
        <xdr:cNvPr id="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17061"/>
    <xdr:pic>
      <xdr:nvPicPr>
        <xdr:cNvPr id="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9716"/>
    <xdr:pic>
      <xdr:nvPicPr>
        <xdr:cNvPr id="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639233"/>
    <xdr:pic>
      <xdr:nvPicPr>
        <xdr:cNvPr id="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3919"/>
    <xdr:pic>
      <xdr:nvPicPr>
        <xdr:cNvPr id="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3919"/>
    <xdr:pic>
      <xdr:nvPicPr>
        <xdr:cNvPr id="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3919"/>
    <xdr:pic>
      <xdr:nvPicPr>
        <xdr:cNvPr id="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62657"/>
    <xdr:pic>
      <xdr:nvPicPr>
        <xdr:cNvPr id="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9918"/>
    <xdr:pic>
      <xdr:nvPicPr>
        <xdr:cNvPr id="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639918"/>
    <xdr:pic>
      <xdr:nvPicPr>
        <xdr:cNvPr id="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2766"/>
    <xdr:pic>
      <xdr:nvPicPr>
        <xdr:cNvPr id="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859716"/>
    <xdr:pic>
      <xdr:nvPicPr>
        <xdr:cNvPr id="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575436"/>
    <xdr:pic>
      <xdr:nvPicPr>
        <xdr:cNvPr id="1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575436"/>
    <xdr:pic>
      <xdr:nvPicPr>
        <xdr:cNvPr id="1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478281"/>
    <xdr:pic>
      <xdr:nvPicPr>
        <xdr:cNvPr id="1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575436"/>
    <xdr:pic>
      <xdr:nvPicPr>
        <xdr:cNvPr id="1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575436"/>
    <xdr:pic>
      <xdr:nvPicPr>
        <xdr:cNvPr id="1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2383" cy="1478281"/>
    <xdr:pic>
      <xdr:nvPicPr>
        <xdr:cNvPr id="1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0385"/>
    <xdr:pic>
      <xdr:nvPicPr>
        <xdr:cNvPr id="1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919808"/>
    <xdr:pic>
      <xdr:nvPicPr>
        <xdr:cNvPr id="1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9451"/>
    <xdr:pic>
      <xdr:nvPicPr>
        <xdr:cNvPr id="1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89451"/>
    <xdr:pic>
      <xdr:nvPicPr>
        <xdr:cNvPr id="1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17061"/>
    <xdr:pic>
      <xdr:nvPicPr>
        <xdr:cNvPr id="1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9716"/>
    <xdr:pic>
      <xdr:nvPicPr>
        <xdr:cNvPr id="1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639233"/>
    <xdr:pic>
      <xdr:nvPicPr>
        <xdr:cNvPr id="1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63919"/>
    <xdr:pic>
      <xdr:nvPicPr>
        <xdr:cNvPr id="10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63919"/>
    <xdr:pic>
      <xdr:nvPicPr>
        <xdr:cNvPr id="10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63919"/>
    <xdr:pic>
      <xdr:nvPicPr>
        <xdr:cNvPr id="10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62657"/>
    <xdr:pic>
      <xdr:nvPicPr>
        <xdr:cNvPr id="10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9918"/>
    <xdr:pic>
      <xdr:nvPicPr>
        <xdr:cNvPr id="10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639918"/>
    <xdr:pic>
      <xdr:nvPicPr>
        <xdr:cNvPr id="10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2766"/>
    <xdr:pic>
      <xdr:nvPicPr>
        <xdr:cNvPr id="10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859716"/>
    <xdr:pic>
      <xdr:nvPicPr>
        <xdr:cNvPr id="10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575436"/>
    <xdr:pic>
      <xdr:nvPicPr>
        <xdr:cNvPr id="10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575436"/>
    <xdr:pic>
      <xdr:nvPicPr>
        <xdr:cNvPr id="10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478281"/>
    <xdr:pic>
      <xdr:nvPicPr>
        <xdr:cNvPr id="10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575436"/>
    <xdr:pic>
      <xdr:nvPicPr>
        <xdr:cNvPr id="10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575436"/>
    <xdr:pic>
      <xdr:nvPicPr>
        <xdr:cNvPr id="10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2383" cy="1478281"/>
    <xdr:pic>
      <xdr:nvPicPr>
        <xdr:cNvPr id="10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0385"/>
    <xdr:pic>
      <xdr:nvPicPr>
        <xdr:cNvPr id="10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919808"/>
    <xdr:pic>
      <xdr:nvPicPr>
        <xdr:cNvPr id="10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9451"/>
    <xdr:pic>
      <xdr:nvPicPr>
        <xdr:cNvPr id="10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89451"/>
    <xdr:pic>
      <xdr:nvPicPr>
        <xdr:cNvPr id="10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17061"/>
    <xdr:pic>
      <xdr:nvPicPr>
        <xdr:cNvPr id="10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9716"/>
    <xdr:pic>
      <xdr:nvPicPr>
        <xdr:cNvPr id="10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639233"/>
    <xdr:pic>
      <xdr:nvPicPr>
        <xdr:cNvPr id="10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63919"/>
    <xdr:pic>
      <xdr:nvPicPr>
        <xdr:cNvPr id="10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63919"/>
    <xdr:pic>
      <xdr:nvPicPr>
        <xdr:cNvPr id="10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63919"/>
    <xdr:pic>
      <xdr:nvPicPr>
        <xdr:cNvPr id="10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62657"/>
    <xdr:pic>
      <xdr:nvPicPr>
        <xdr:cNvPr id="10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9918"/>
    <xdr:pic>
      <xdr:nvPicPr>
        <xdr:cNvPr id="10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639918"/>
    <xdr:pic>
      <xdr:nvPicPr>
        <xdr:cNvPr id="10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2766"/>
    <xdr:pic>
      <xdr:nvPicPr>
        <xdr:cNvPr id="10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859716"/>
    <xdr:pic>
      <xdr:nvPicPr>
        <xdr:cNvPr id="10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575436"/>
    <xdr:pic>
      <xdr:nvPicPr>
        <xdr:cNvPr id="10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575436"/>
    <xdr:pic>
      <xdr:nvPicPr>
        <xdr:cNvPr id="10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478281"/>
    <xdr:pic>
      <xdr:nvPicPr>
        <xdr:cNvPr id="10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575436"/>
    <xdr:pic>
      <xdr:nvPicPr>
        <xdr:cNvPr id="10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575436"/>
    <xdr:pic>
      <xdr:nvPicPr>
        <xdr:cNvPr id="10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2383" cy="1478281"/>
    <xdr:pic>
      <xdr:nvPicPr>
        <xdr:cNvPr id="10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0385"/>
    <xdr:pic>
      <xdr:nvPicPr>
        <xdr:cNvPr id="10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919808"/>
    <xdr:pic>
      <xdr:nvPicPr>
        <xdr:cNvPr id="10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9451"/>
    <xdr:pic>
      <xdr:nvPicPr>
        <xdr:cNvPr id="10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89451"/>
    <xdr:pic>
      <xdr:nvPicPr>
        <xdr:cNvPr id="10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17061"/>
    <xdr:pic>
      <xdr:nvPicPr>
        <xdr:cNvPr id="10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9716"/>
    <xdr:pic>
      <xdr:nvPicPr>
        <xdr:cNvPr id="10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639233"/>
    <xdr:pic>
      <xdr:nvPicPr>
        <xdr:cNvPr id="10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63919"/>
    <xdr:pic>
      <xdr:nvPicPr>
        <xdr:cNvPr id="10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63919"/>
    <xdr:pic>
      <xdr:nvPicPr>
        <xdr:cNvPr id="10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63919"/>
    <xdr:pic>
      <xdr:nvPicPr>
        <xdr:cNvPr id="10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62657"/>
    <xdr:pic>
      <xdr:nvPicPr>
        <xdr:cNvPr id="10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9918"/>
    <xdr:pic>
      <xdr:nvPicPr>
        <xdr:cNvPr id="10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639918"/>
    <xdr:pic>
      <xdr:nvPicPr>
        <xdr:cNvPr id="10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2766"/>
    <xdr:pic>
      <xdr:nvPicPr>
        <xdr:cNvPr id="10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859716"/>
    <xdr:pic>
      <xdr:nvPicPr>
        <xdr:cNvPr id="10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573531"/>
    <xdr:pic>
      <xdr:nvPicPr>
        <xdr:cNvPr id="10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573531"/>
    <xdr:pic>
      <xdr:nvPicPr>
        <xdr:cNvPr id="10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478281"/>
    <xdr:pic>
      <xdr:nvPicPr>
        <xdr:cNvPr id="10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573531"/>
    <xdr:pic>
      <xdr:nvPicPr>
        <xdr:cNvPr id="10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573531"/>
    <xdr:pic>
      <xdr:nvPicPr>
        <xdr:cNvPr id="10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2383" cy="1478281"/>
    <xdr:pic>
      <xdr:nvPicPr>
        <xdr:cNvPr id="10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0385"/>
    <xdr:pic>
      <xdr:nvPicPr>
        <xdr:cNvPr id="10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919808"/>
    <xdr:pic>
      <xdr:nvPicPr>
        <xdr:cNvPr id="10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9451"/>
    <xdr:pic>
      <xdr:nvPicPr>
        <xdr:cNvPr id="10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89451"/>
    <xdr:pic>
      <xdr:nvPicPr>
        <xdr:cNvPr id="10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17061"/>
    <xdr:pic>
      <xdr:nvPicPr>
        <xdr:cNvPr id="10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9716"/>
    <xdr:pic>
      <xdr:nvPicPr>
        <xdr:cNvPr id="10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639233"/>
    <xdr:pic>
      <xdr:nvPicPr>
        <xdr:cNvPr id="10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63919"/>
    <xdr:pic>
      <xdr:nvPicPr>
        <xdr:cNvPr id="10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63919"/>
    <xdr:pic>
      <xdr:nvPicPr>
        <xdr:cNvPr id="10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63919"/>
    <xdr:pic>
      <xdr:nvPicPr>
        <xdr:cNvPr id="10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62657"/>
    <xdr:pic>
      <xdr:nvPicPr>
        <xdr:cNvPr id="10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9918"/>
    <xdr:pic>
      <xdr:nvPicPr>
        <xdr:cNvPr id="10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639918"/>
    <xdr:pic>
      <xdr:nvPicPr>
        <xdr:cNvPr id="10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2766"/>
    <xdr:pic>
      <xdr:nvPicPr>
        <xdr:cNvPr id="10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859716"/>
    <xdr:pic>
      <xdr:nvPicPr>
        <xdr:cNvPr id="10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571626"/>
    <xdr:pic>
      <xdr:nvPicPr>
        <xdr:cNvPr id="10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571626"/>
    <xdr:pic>
      <xdr:nvPicPr>
        <xdr:cNvPr id="10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476376"/>
    <xdr:pic>
      <xdr:nvPicPr>
        <xdr:cNvPr id="10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571626"/>
    <xdr:pic>
      <xdr:nvPicPr>
        <xdr:cNvPr id="10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571626"/>
    <xdr:pic>
      <xdr:nvPicPr>
        <xdr:cNvPr id="10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2383" cy="1476376"/>
    <xdr:pic>
      <xdr:nvPicPr>
        <xdr:cNvPr id="10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0385"/>
    <xdr:pic>
      <xdr:nvPicPr>
        <xdr:cNvPr id="10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919808"/>
    <xdr:pic>
      <xdr:nvPicPr>
        <xdr:cNvPr id="10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9451"/>
    <xdr:pic>
      <xdr:nvPicPr>
        <xdr:cNvPr id="10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89451"/>
    <xdr:pic>
      <xdr:nvPicPr>
        <xdr:cNvPr id="10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17061"/>
    <xdr:pic>
      <xdr:nvPicPr>
        <xdr:cNvPr id="10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9716"/>
    <xdr:pic>
      <xdr:nvPicPr>
        <xdr:cNvPr id="10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639233"/>
    <xdr:pic>
      <xdr:nvPicPr>
        <xdr:cNvPr id="10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63919"/>
    <xdr:pic>
      <xdr:nvPicPr>
        <xdr:cNvPr id="10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63919"/>
    <xdr:pic>
      <xdr:nvPicPr>
        <xdr:cNvPr id="10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63919"/>
    <xdr:pic>
      <xdr:nvPicPr>
        <xdr:cNvPr id="10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62657"/>
    <xdr:pic>
      <xdr:nvPicPr>
        <xdr:cNvPr id="1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9918"/>
    <xdr:pic>
      <xdr:nvPicPr>
        <xdr:cNvPr id="1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639918"/>
    <xdr:pic>
      <xdr:nvPicPr>
        <xdr:cNvPr id="1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2766"/>
    <xdr:pic>
      <xdr:nvPicPr>
        <xdr:cNvPr id="1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859716"/>
    <xdr:pic>
      <xdr:nvPicPr>
        <xdr:cNvPr id="1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569721"/>
    <xdr:pic>
      <xdr:nvPicPr>
        <xdr:cNvPr id="1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569721"/>
    <xdr:pic>
      <xdr:nvPicPr>
        <xdr:cNvPr id="1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474471"/>
    <xdr:pic>
      <xdr:nvPicPr>
        <xdr:cNvPr id="1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569721"/>
    <xdr:pic>
      <xdr:nvPicPr>
        <xdr:cNvPr id="1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569721"/>
    <xdr:pic>
      <xdr:nvPicPr>
        <xdr:cNvPr id="1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5697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2383" cy="1474471"/>
    <xdr:pic>
      <xdr:nvPicPr>
        <xdr:cNvPr id="1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14744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0385"/>
    <xdr:pic>
      <xdr:nvPicPr>
        <xdr:cNvPr id="1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917903"/>
    <xdr:pic>
      <xdr:nvPicPr>
        <xdr:cNvPr id="1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917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9451"/>
    <xdr:pic>
      <xdr:nvPicPr>
        <xdr:cNvPr id="1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89451"/>
    <xdr:pic>
      <xdr:nvPicPr>
        <xdr:cNvPr id="1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17061"/>
    <xdr:pic>
      <xdr:nvPicPr>
        <xdr:cNvPr id="1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7811"/>
    <xdr:pic>
      <xdr:nvPicPr>
        <xdr:cNvPr id="1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639233"/>
    <xdr:pic>
      <xdr:nvPicPr>
        <xdr:cNvPr id="1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62014"/>
    <xdr:pic>
      <xdr:nvPicPr>
        <xdr:cNvPr id="1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62014"/>
    <xdr:pic>
      <xdr:nvPicPr>
        <xdr:cNvPr id="1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62014"/>
    <xdr:pic>
      <xdr:nvPicPr>
        <xdr:cNvPr id="1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616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60752"/>
    <xdr:pic>
      <xdr:nvPicPr>
        <xdr:cNvPr id="1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604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9918"/>
    <xdr:pic>
      <xdr:nvPicPr>
        <xdr:cNvPr id="1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639918"/>
    <xdr:pic>
      <xdr:nvPicPr>
        <xdr:cNvPr id="1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2766"/>
    <xdr:pic>
      <xdr:nvPicPr>
        <xdr:cNvPr id="1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857811"/>
    <xdr:pic>
      <xdr:nvPicPr>
        <xdr:cNvPr id="1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8572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567816"/>
    <xdr:pic>
      <xdr:nvPicPr>
        <xdr:cNvPr id="1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567816"/>
    <xdr:pic>
      <xdr:nvPicPr>
        <xdr:cNvPr id="1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472566"/>
    <xdr:pic>
      <xdr:nvPicPr>
        <xdr:cNvPr id="1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567816"/>
    <xdr:pic>
      <xdr:nvPicPr>
        <xdr:cNvPr id="1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567816"/>
    <xdr:pic>
      <xdr:nvPicPr>
        <xdr:cNvPr id="1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5678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2383" cy="1472566"/>
    <xdr:pic>
      <xdr:nvPicPr>
        <xdr:cNvPr id="1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14725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0385"/>
    <xdr:pic>
      <xdr:nvPicPr>
        <xdr:cNvPr id="1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915998"/>
    <xdr:pic>
      <xdr:nvPicPr>
        <xdr:cNvPr id="1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9156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7546"/>
    <xdr:pic>
      <xdr:nvPicPr>
        <xdr:cNvPr id="1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87546"/>
    <xdr:pic>
      <xdr:nvPicPr>
        <xdr:cNvPr id="1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870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15156"/>
    <xdr:pic>
      <xdr:nvPicPr>
        <xdr:cNvPr id="1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146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906"/>
    <xdr:pic>
      <xdr:nvPicPr>
        <xdr:cNvPr id="1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637328"/>
    <xdr:pic>
      <xdr:nvPicPr>
        <xdr:cNvPr id="1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369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60109"/>
    <xdr:pic>
      <xdr:nvPicPr>
        <xdr:cNvPr id="1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60109"/>
    <xdr:pic>
      <xdr:nvPicPr>
        <xdr:cNvPr id="1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60109"/>
    <xdr:pic>
      <xdr:nvPicPr>
        <xdr:cNvPr id="1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97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8847"/>
    <xdr:pic>
      <xdr:nvPicPr>
        <xdr:cNvPr id="1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852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8013"/>
    <xdr:pic>
      <xdr:nvPicPr>
        <xdr:cNvPr id="1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638013"/>
    <xdr:pic>
      <xdr:nvPicPr>
        <xdr:cNvPr id="1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6375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2766"/>
    <xdr:pic>
      <xdr:nvPicPr>
        <xdr:cNvPr id="1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855906"/>
    <xdr:pic>
      <xdr:nvPicPr>
        <xdr:cNvPr id="1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8553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565911"/>
    <xdr:pic>
      <xdr:nvPicPr>
        <xdr:cNvPr id="1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565911"/>
    <xdr:pic>
      <xdr:nvPicPr>
        <xdr:cNvPr id="1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470661"/>
    <xdr:pic>
      <xdr:nvPicPr>
        <xdr:cNvPr id="1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565911"/>
    <xdr:pic>
      <xdr:nvPicPr>
        <xdr:cNvPr id="1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565911"/>
    <xdr:pic>
      <xdr:nvPicPr>
        <xdr:cNvPr id="1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5659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2383" cy="1470661"/>
    <xdr:pic>
      <xdr:nvPicPr>
        <xdr:cNvPr id="1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14706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0385"/>
    <xdr:pic>
      <xdr:nvPicPr>
        <xdr:cNvPr id="1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914093"/>
    <xdr:pic>
      <xdr:nvPicPr>
        <xdr:cNvPr id="1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5641"/>
    <xdr:pic>
      <xdr:nvPicPr>
        <xdr:cNvPr id="1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85641"/>
    <xdr:pic>
      <xdr:nvPicPr>
        <xdr:cNvPr id="1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13251"/>
    <xdr:pic>
      <xdr:nvPicPr>
        <xdr:cNvPr id="1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4001"/>
    <xdr:pic>
      <xdr:nvPicPr>
        <xdr:cNvPr id="1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635423"/>
    <xdr:pic>
      <xdr:nvPicPr>
        <xdr:cNvPr id="1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8204"/>
    <xdr:pic>
      <xdr:nvPicPr>
        <xdr:cNvPr id="1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8204"/>
    <xdr:pic>
      <xdr:nvPicPr>
        <xdr:cNvPr id="1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8204"/>
    <xdr:pic>
      <xdr:nvPicPr>
        <xdr:cNvPr id="1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6942"/>
    <xdr:pic>
      <xdr:nvPicPr>
        <xdr:cNvPr id="1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6108"/>
    <xdr:pic>
      <xdr:nvPicPr>
        <xdr:cNvPr id="1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636108"/>
    <xdr:pic>
      <xdr:nvPicPr>
        <xdr:cNvPr id="1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40861"/>
    <xdr:pic>
      <xdr:nvPicPr>
        <xdr:cNvPr id="1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2383" cy="854001"/>
    <xdr:pic>
      <xdr:nvPicPr>
        <xdr:cNvPr id="1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564006"/>
    <xdr:pic>
      <xdr:nvPicPr>
        <xdr:cNvPr id="1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564006"/>
    <xdr:pic>
      <xdr:nvPicPr>
        <xdr:cNvPr id="1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468756"/>
    <xdr:pic>
      <xdr:nvPicPr>
        <xdr:cNvPr id="1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564006"/>
    <xdr:pic>
      <xdr:nvPicPr>
        <xdr:cNvPr id="1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564006"/>
    <xdr:pic>
      <xdr:nvPicPr>
        <xdr:cNvPr id="1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56400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2383" cy="1468756"/>
    <xdr:pic>
      <xdr:nvPicPr>
        <xdr:cNvPr id="1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14687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57</xdr:row>
      <xdr:rowOff>0</xdr:rowOff>
    </xdr:from>
    <xdr:ext cx="1905" cy="538480"/>
    <xdr:pic>
      <xdr:nvPicPr>
        <xdr:cNvPr id="1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3409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9808"/>
    <xdr:pic>
      <xdr:nvPicPr>
        <xdr:cNvPr id="1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1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1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7061"/>
    <xdr:pic>
      <xdr:nvPicPr>
        <xdr:cNvPr id="1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1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9233"/>
    <xdr:pic>
      <xdr:nvPicPr>
        <xdr:cNvPr id="1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2657"/>
    <xdr:pic>
      <xdr:nvPicPr>
        <xdr:cNvPr id="1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1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1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2766"/>
    <xdr:pic>
      <xdr:nvPicPr>
        <xdr:cNvPr id="1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1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1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1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0385"/>
    <xdr:pic>
      <xdr:nvPicPr>
        <xdr:cNvPr id="1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9808"/>
    <xdr:pic>
      <xdr:nvPicPr>
        <xdr:cNvPr id="1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1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1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7061"/>
    <xdr:pic>
      <xdr:nvPicPr>
        <xdr:cNvPr id="1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1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9233"/>
    <xdr:pic>
      <xdr:nvPicPr>
        <xdr:cNvPr id="1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2657"/>
    <xdr:pic>
      <xdr:nvPicPr>
        <xdr:cNvPr id="1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1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1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2766"/>
    <xdr:pic>
      <xdr:nvPicPr>
        <xdr:cNvPr id="1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1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1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1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0385"/>
    <xdr:pic>
      <xdr:nvPicPr>
        <xdr:cNvPr id="1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9808"/>
    <xdr:pic>
      <xdr:nvPicPr>
        <xdr:cNvPr id="1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1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1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7061"/>
    <xdr:pic>
      <xdr:nvPicPr>
        <xdr:cNvPr id="1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1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9233"/>
    <xdr:pic>
      <xdr:nvPicPr>
        <xdr:cNvPr id="1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2657"/>
    <xdr:pic>
      <xdr:nvPicPr>
        <xdr:cNvPr id="1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1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1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2766"/>
    <xdr:pic>
      <xdr:nvPicPr>
        <xdr:cNvPr id="1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1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1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1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385"/>
    <xdr:pic>
      <xdr:nvPicPr>
        <xdr:cNvPr id="1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9808"/>
    <xdr:pic>
      <xdr:nvPicPr>
        <xdr:cNvPr id="1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7061"/>
    <xdr:pic>
      <xdr:nvPicPr>
        <xdr:cNvPr id="1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9233"/>
    <xdr:pic>
      <xdr:nvPicPr>
        <xdr:cNvPr id="1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2657"/>
    <xdr:pic>
      <xdr:nvPicPr>
        <xdr:cNvPr id="1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2766"/>
    <xdr:pic>
      <xdr:nvPicPr>
        <xdr:cNvPr id="1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0385"/>
    <xdr:pic>
      <xdr:nvPicPr>
        <xdr:cNvPr id="1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9808"/>
    <xdr:pic>
      <xdr:nvPicPr>
        <xdr:cNvPr id="1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1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9451"/>
    <xdr:pic>
      <xdr:nvPicPr>
        <xdr:cNvPr id="1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7061"/>
    <xdr:pic>
      <xdr:nvPicPr>
        <xdr:cNvPr id="1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1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9233"/>
    <xdr:pic>
      <xdr:nvPicPr>
        <xdr:cNvPr id="1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3919"/>
    <xdr:pic>
      <xdr:nvPicPr>
        <xdr:cNvPr id="1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62657"/>
    <xdr:pic>
      <xdr:nvPicPr>
        <xdr:cNvPr id="1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1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9918"/>
    <xdr:pic>
      <xdr:nvPicPr>
        <xdr:cNvPr id="1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2766"/>
    <xdr:pic>
      <xdr:nvPicPr>
        <xdr:cNvPr id="1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9716"/>
    <xdr:pic>
      <xdr:nvPicPr>
        <xdr:cNvPr id="1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1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2101"/>
    <xdr:pic>
      <xdr:nvPicPr>
        <xdr:cNvPr id="1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21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6851"/>
    <xdr:pic>
      <xdr:nvPicPr>
        <xdr:cNvPr id="1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685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40385"/>
    <xdr:pic>
      <xdr:nvPicPr>
        <xdr:cNvPr id="1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9808"/>
    <xdr:pic>
      <xdr:nvPicPr>
        <xdr:cNvPr id="1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1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9451"/>
    <xdr:pic>
      <xdr:nvPicPr>
        <xdr:cNvPr id="1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7061"/>
    <xdr:pic>
      <xdr:nvPicPr>
        <xdr:cNvPr id="1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1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9233"/>
    <xdr:pic>
      <xdr:nvPicPr>
        <xdr:cNvPr id="1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3919"/>
    <xdr:pic>
      <xdr:nvPicPr>
        <xdr:cNvPr id="1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62657"/>
    <xdr:pic>
      <xdr:nvPicPr>
        <xdr:cNvPr id="1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1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9918"/>
    <xdr:pic>
      <xdr:nvPicPr>
        <xdr:cNvPr id="1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2766"/>
    <xdr:pic>
      <xdr:nvPicPr>
        <xdr:cNvPr id="1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9716"/>
    <xdr:pic>
      <xdr:nvPicPr>
        <xdr:cNvPr id="1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1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75436"/>
    <xdr:pic>
      <xdr:nvPicPr>
        <xdr:cNvPr id="1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5754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78281"/>
    <xdr:pic>
      <xdr:nvPicPr>
        <xdr:cNvPr id="1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857500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40385"/>
    <xdr:pic>
      <xdr:nvPicPr>
        <xdr:cNvPr id="1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9808"/>
    <xdr:pic>
      <xdr:nvPicPr>
        <xdr:cNvPr id="1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1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9451"/>
    <xdr:pic>
      <xdr:nvPicPr>
        <xdr:cNvPr id="1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7061"/>
    <xdr:pic>
      <xdr:nvPicPr>
        <xdr:cNvPr id="1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1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9233"/>
    <xdr:pic>
      <xdr:nvPicPr>
        <xdr:cNvPr id="1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3919"/>
    <xdr:pic>
      <xdr:nvPicPr>
        <xdr:cNvPr id="1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62657"/>
    <xdr:pic>
      <xdr:nvPicPr>
        <xdr:cNvPr id="1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1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9918"/>
    <xdr:pic>
      <xdr:nvPicPr>
        <xdr:cNvPr id="1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2766"/>
    <xdr:pic>
      <xdr:nvPicPr>
        <xdr:cNvPr id="1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9716"/>
    <xdr:pic>
      <xdr:nvPicPr>
        <xdr:cNvPr id="1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1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73531"/>
    <xdr:pic>
      <xdr:nvPicPr>
        <xdr:cNvPr id="1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5735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78281"/>
    <xdr:pic>
      <xdr:nvPicPr>
        <xdr:cNvPr id="1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49905"/>
          <a:ext cx="1905" cy="14782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385"/>
    <xdr:pic>
      <xdr:nvPicPr>
        <xdr:cNvPr id="1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9808"/>
    <xdr:pic>
      <xdr:nvPicPr>
        <xdr:cNvPr id="1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919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9451"/>
    <xdr:pic>
      <xdr:nvPicPr>
        <xdr:cNvPr id="1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889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7061"/>
    <xdr:pic>
      <xdr:nvPicPr>
        <xdr:cNvPr id="1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165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9233"/>
    <xdr:pic>
      <xdr:nvPicPr>
        <xdr:cNvPr id="1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88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3919"/>
    <xdr:pic>
      <xdr:nvPicPr>
        <xdr:cNvPr id="1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36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62657"/>
    <xdr:pic>
      <xdr:nvPicPr>
        <xdr:cNvPr id="1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623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9918"/>
    <xdr:pic>
      <xdr:nvPicPr>
        <xdr:cNvPr id="1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6394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2766"/>
    <xdr:pic>
      <xdr:nvPicPr>
        <xdr:cNvPr id="1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9716"/>
    <xdr:pic>
      <xdr:nvPicPr>
        <xdr:cNvPr id="1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85915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71626"/>
    <xdr:pic>
      <xdr:nvPicPr>
        <xdr:cNvPr id="1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57162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76376"/>
    <xdr:pic>
      <xdr:nvPicPr>
        <xdr:cNvPr id="1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242310"/>
          <a:ext cx="1905" cy="14763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40385"/>
    <xdr:pic>
      <xdr:nvPicPr>
        <xdr:cNvPr id="1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347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2766"/>
    <xdr:pic>
      <xdr:nvPicPr>
        <xdr:cNvPr id="1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0385"/>
    <xdr:pic>
      <xdr:nvPicPr>
        <xdr:cNvPr id="1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2766"/>
    <xdr:pic>
      <xdr:nvPicPr>
        <xdr:cNvPr id="1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0385"/>
    <xdr:pic>
      <xdr:nvPicPr>
        <xdr:cNvPr id="1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2766"/>
    <xdr:pic>
      <xdr:nvPicPr>
        <xdr:cNvPr id="1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40385"/>
    <xdr:pic>
      <xdr:nvPicPr>
        <xdr:cNvPr id="1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6271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2766"/>
    <xdr:pic>
      <xdr:nvPicPr>
        <xdr:cNvPr id="1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0385"/>
    <xdr:pic>
      <xdr:nvPicPr>
        <xdr:cNvPr id="1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2766"/>
    <xdr:pic>
      <xdr:nvPicPr>
        <xdr:cNvPr id="1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0385"/>
    <xdr:pic>
      <xdr:nvPicPr>
        <xdr:cNvPr id="1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2766"/>
    <xdr:pic>
      <xdr:nvPicPr>
        <xdr:cNvPr id="1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40385"/>
    <xdr:pic>
      <xdr:nvPicPr>
        <xdr:cNvPr id="1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95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2766"/>
    <xdr:pic>
      <xdr:nvPicPr>
        <xdr:cNvPr id="1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385"/>
    <xdr:pic>
      <xdr:nvPicPr>
        <xdr:cNvPr id="1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2766"/>
    <xdr:pic>
      <xdr:nvPicPr>
        <xdr:cNvPr id="1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385"/>
    <xdr:pic>
      <xdr:nvPicPr>
        <xdr:cNvPr id="1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2766"/>
    <xdr:pic>
      <xdr:nvPicPr>
        <xdr:cNvPr id="1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40385"/>
    <xdr:pic>
      <xdr:nvPicPr>
        <xdr:cNvPr id="1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119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1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1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1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1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40861"/>
    <xdr:pic>
      <xdr:nvPicPr>
        <xdr:cNvPr id="1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480"/>
    <xdr:pic>
      <xdr:nvPicPr>
        <xdr:cNvPr id="1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0433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396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8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1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1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1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1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1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1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99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1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1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1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1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1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1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51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1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1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1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1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1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1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402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1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1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1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1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1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1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6540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1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1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1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1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1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1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1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1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1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1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1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1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3550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1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1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1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1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1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1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04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1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1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54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2766"/>
    <xdr:pic>
      <xdr:nvPicPr>
        <xdr:cNvPr id="1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0385"/>
    <xdr:pic>
      <xdr:nvPicPr>
        <xdr:cNvPr id="1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2766"/>
    <xdr:pic>
      <xdr:nvPicPr>
        <xdr:cNvPr id="1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0385"/>
    <xdr:pic>
      <xdr:nvPicPr>
        <xdr:cNvPr id="1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2766"/>
    <xdr:pic>
      <xdr:nvPicPr>
        <xdr:cNvPr id="1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40385"/>
    <xdr:pic>
      <xdr:nvPicPr>
        <xdr:cNvPr id="1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03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2766"/>
    <xdr:pic>
      <xdr:nvPicPr>
        <xdr:cNvPr id="1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0385"/>
    <xdr:pic>
      <xdr:nvPicPr>
        <xdr:cNvPr id="1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2766"/>
    <xdr:pic>
      <xdr:nvPicPr>
        <xdr:cNvPr id="1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0385"/>
    <xdr:pic>
      <xdr:nvPicPr>
        <xdr:cNvPr id="1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2766"/>
    <xdr:pic>
      <xdr:nvPicPr>
        <xdr:cNvPr id="1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40385"/>
    <xdr:pic>
      <xdr:nvPicPr>
        <xdr:cNvPr id="1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962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2766"/>
    <xdr:pic>
      <xdr:nvPicPr>
        <xdr:cNvPr id="1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0385"/>
    <xdr:pic>
      <xdr:nvPicPr>
        <xdr:cNvPr id="1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2766"/>
    <xdr:pic>
      <xdr:nvPicPr>
        <xdr:cNvPr id="1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0385"/>
    <xdr:pic>
      <xdr:nvPicPr>
        <xdr:cNvPr id="1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2766"/>
    <xdr:pic>
      <xdr:nvPicPr>
        <xdr:cNvPr id="1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40385"/>
    <xdr:pic>
      <xdr:nvPicPr>
        <xdr:cNvPr id="1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886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2766"/>
    <xdr:pic>
      <xdr:nvPicPr>
        <xdr:cNvPr id="1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0385"/>
    <xdr:pic>
      <xdr:nvPicPr>
        <xdr:cNvPr id="1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2766"/>
    <xdr:pic>
      <xdr:nvPicPr>
        <xdr:cNvPr id="1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0385"/>
    <xdr:pic>
      <xdr:nvPicPr>
        <xdr:cNvPr id="1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2766"/>
    <xdr:pic>
      <xdr:nvPicPr>
        <xdr:cNvPr id="1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40385"/>
    <xdr:pic>
      <xdr:nvPicPr>
        <xdr:cNvPr id="1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2810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2766"/>
    <xdr:pic>
      <xdr:nvPicPr>
        <xdr:cNvPr id="1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0385"/>
    <xdr:pic>
      <xdr:nvPicPr>
        <xdr:cNvPr id="1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2766"/>
    <xdr:pic>
      <xdr:nvPicPr>
        <xdr:cNvPr id="1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0385"/>
    <xdr:pic>
      <xdr:nvPicPr>
        <xdr:cNvPr id="1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2766"/>
    <xdr:pic>
      <xdr:nvPicPr>
        <xdr:cNvPr id="1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40385"/>
    <xdr:pic>
      <xdr:nvPicPr>
        <xdr:cNvPr id="1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734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2766"/>
    <xdr:pic>
      <xdr:nvPicPr>
        <xdr:cNvPr id="1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0385"/>
    <xdr:pic>
      <xdr:nvPicPr>
        <xdr:cNvPr id="1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2766"/>
    <xdr:pic>
      <xdr:nvPicPr>
        <xdr:cNvPr id="1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0385"/>
    <xdr:pic>
      <xdr:nvPicPr>
        <xdr:cNvPr id="1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2766"/>
    <xdr:pic>
      <xdr:nvPicPr>
        <xdr:cNvPr id="1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40385"/>
    <xdr:pic>
      <xdr:nvPicPr>
        <xdr:cNvPr id="1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6658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2766"/>
    <xdr:pic>
      <xdr:nvPicPr>
        <xdr:cNvPr id="1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0385"/>
    <xdr:pic>
      <xdr:nvPicPr>
        <xdr:cNvPr id="1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2766"/>
    <xdr:pic>
      <xdr:nvPicPr>
        <xdr:cNvPr id="1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0385"/>
    <xdr:pic>
      <xdr:nvPicPr>
        <xdr:cNvPr id="1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2766"/>
    <xdr:pic>
      <xdr:nvPicPr>
        <xdr:cNvPr id="1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40385"/>
    <xdr:pic>
      <xdr:nvPicPr>
        <xdr:cNvPr id="1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582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2766"/>
    <xdr:pic>
      <xdr:nvPicPr>
        <xdr:cNvPr id="1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0385"/>
    <xdr:pic>
      <xdr:nvPicPr>
        <xdr:cNvPr id="1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2766"/>
    <xdr:pic>
      <xdr:nvPicPr>
        <xdr:cNvPr id="1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0385"/>
    <xdr:pic>
      <xdr:nvPicPr>
        <xdr:cNvPr id="1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2766"/>
    <xdr:pic>
      <xdr:nvPicPr>
        <xdr:cNvPr id="1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40385"/>
    <xdr:pic>
      <xdr:nvPicPr>
        <xdr:cNvPr id="1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0506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2766"/>
    <xdr:pic>
      <xdr:nvPicPr>
        <xdr:cNvPr id="1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0385"/>
    <xdr:pic>
      <xdr:nvPicPr>
        <xdr:cNvPr id="1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2766"/>
    <xdr:pic>
      <xdr:nvPicPr>
        <xdr:cNvPr id="1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0385"/>
    <xdr:pic>
      <xdr:nvPicPr>
        <xdr:cNvPr id="1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2766"/>
    <xdr:pic>
      <xdr:nvPicPr>
        <xdr:cNvPr id="1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40385"/>
    <xdr:pic>
      <xdr:nvPicPr>
        <xdr:cNvPr id="1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2430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40861"/>
    <xdr:pic>
      <xdr:nvPicPr>
        <xdr:cNvPr id="1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480"/>
    <xdr:pic>
      <xdr:nvPicPr>
        <xdr:cNvPr id="1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40861"/>
    <xdr:pic>
      <xdr:nvPicPr>
        <xdr:cNvPr id="1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480"/>
    <xdr:pic>
      <xdr:nvPicPr>
        <xdr:cNvPr id="1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40861"/>
    <xdr:pic>
      <xdr:nvPicPr>
        <xdr:cNvPr id="1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480"/>
    <xdr:pic>
      <xdr:nvPicPr>
        <xdr:cNvPr id="1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354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1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1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6278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1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1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70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1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1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136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1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1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9994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40861"/>
    <xdr:pic>
      <xdr:nvPicPr>
        <xdr:cNvPr id="1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480"/>
    <xdr:pic>
      <xdr:nvPicPr>
        <xdr:cNvPr id="1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40861"/>
    <xdr:pic>
      <xdr:nvPicPr>
        <xdr:cNvPr id="1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480"/>
    <xdr:pic>
      <xdr:nvPicPr>
        <xdr:cNvPr id="1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40861"/>
    <xdr:pic>
      <xdr:nvPicPr>
        <xdr:cNvPr id="1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37</xdr:row>
      <xdr:rowOff>0</xdr:rowOff>
    </xdr:from>
    <xdr:ext cx="1905" cy="538480"/>
    <xdr:pic>
      <xdr:nvPicPr>
        <xdr:cNvPr id="1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42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2766"/>
    <xdr:pic>
      <xdr:nvPicPr>
        <xdr:cNvPr id="1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0385"/>
    <xdr:pic>
      <xdr:nvPicPr>
        <xdr:cNvPr id="1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2766"/>
    <xdr:pic>
      <xdr:nvPicPr>
        <xdr:cNvPr id="1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0385"/>
    <xdr:pic>
      <xdr:nvPicPr>
        <xdr:cNvPr id="1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2766"/>
    <xdr:pic>
      <xdr:nvPicPr>
        <xdr:cNvPr id="1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38</xdr:row>
      <xdr:rowOff>0</xdr:rowOff>
    </xdr:from>
    <xdr:ext cx="1905" cy="540385"/>
    <xdr:pic>
      <xdr:nvPicPr>
        <xdr:cNvPr id="1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68527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2766"/>
    <xdr:pic>
      <xdr:nvPicPr>
        <xdr:cNvPr id="1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0385"/>
    <xdr:pic>
      <xdr:nvPicPr>
        <xdr:cNvPr id="1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2766"/>
    <xdr:pic>
      <xdr:nvPicPr>
        <xdr:cNvPr id="1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0385"/>
    <xdr:pic>
      <xdr:nvPicPr>
        <xdr:cNvPr id="1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2766"/>
    <xdr:pic>
      <xdr:nvPicPr>
        <xdr:cNvPr id="1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39</xdr:row>
      <xdr:rowOff>0</xdr:rowOff>
    </xdr:from>
    <xdr:ext cx="1905" cy="540385"/>
    <xdr:pic>
      <xdr:nvPicPr>
        <xdr:cNvPr id="1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87767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2766"/>
    <xdr:pic>
      <xdr:nvPicPr>
        <xdr:cNvPr id="1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0385"/>
    <xdr:pic>
      <xdr:nvPicPr>
        <xdr:cNvPr id="1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2766"/>
    <xdr:pic>
      <xdr:nvPicPr>
        <xdr:cNvPr id="1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0385"/>
    <xdr:pic>
      <xdr:nvPicPr>
        <xdr:cNvPr id="1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2766"/>
    <xdr:pic>
      <xdr:nvPicPr>
        <xdr:cNvPr id="1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40</xdr:row>
      <xdr:rowOff>0</xdr:rowOff>
    </xdr:from>
    <xdr:ext cx="1905" cy="540385"/>
    <xdr:pic>
      <xdr:nvPicPr>
        <xdr:cNvPr id="1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7008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2766"/>
    <xdr:pic>
      <xdr:nvPicPr>
        <xdr:cNvPr id="1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0385"/>
    <xdr:pic>
      <xdr:nvPicPr>
        <xdr:cNvPr id="1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2766"/>
    <xdr:pic>
      <xdr:nvPicPr>
        <xdr:cNvPr id="1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0385"/>
    <xdr:pic>
      <xdr:nvPicPr>
        <xdr:cNvPr id="1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2766"/>
    <xdr:pic>
      <xdr:nvPicPr>
        <xdr:cNvPr id="1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41</xdr:row>
      <xdr:rowOff>0</xdr:rowOff>
    </xdr:from>
    <xdr:ext cx="1905" cy="540385"/>
    <xdr:pic>
      <xdr:nvPicPr>
        <xdr:cNvPr id="1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24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2766"/>
    <xdr:pic>
      <xdr:nvPicPr>
        <xdr:cNvPr id="1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0385"/>
    <xdr:pic>
      <xdr:nvPicPr>
        <xdr:cNvPr id="1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2766"/>
    <xdr:pic>
      <xdr:nvPicPr>
        <xdr:cNvPr id="1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0385"/>
    <xdr:pic>
      <xdr:nvPicPr>
        <xdr:cNvPr id="1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2766"/>
    <xdr:pic>
      <xdr:nvPicPr>
        <xdr:cNvPr id="1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42</xdr:row>
      <xdr:rowOff>0</xdr:rowOff>
    </xdr:from>
    <xdr:ext cx="1905" cy="540385"/>
    <xdr:pic>
      <xdr:nvPicPr>
        <xdr:cNvPr id="1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5489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2766"/>
    <xdr:pic>
      <xdr:nvPicPr>
        <xdr:cNvPr id="1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0385"/>
    <xdr:pic>
      <xdr:nvPicPr>
        <xdr:cNvPr id="1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2766"/>
    <xdr:pic>
      <xdr:nvPicPr>
        <xdr:cNvPr id="1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0385"/>
    <xdr:pic>
      <xdr:nvPicPr>
        <xdr:cNvPr id="1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2766"/>
    <xdr:pic>
      <xdr:nvPicPr>
        <xdr:cNvPr id="1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43</xdr:row>
      <xdr:rowOff>0</xdr:rowOff>
    </xdr:from>
    <xdr:ext cx="1905" cy="540385"/>
    <xdr:pic>
      <xdr:nvPicPr>
        <xdr:cNvPr id="1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64729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2766"/>
    <xdr:pic>
      <xdr:nvPicPr>
        <xdr:cNvPr id="1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0385"/>
    <xdr:pic>
      <xdr:nvPicPr>
        <xdr:cNvPr id="1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2766"/>
    <xdr:pic>
      <xdr:nvPicPr>
        <xdr:cNvPr id="1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0385"/>
    <xdr:pic>
      <xdr:nvPicPr>
        <xdr:cNvPr id="1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2766"/>
    <xdr:pic>
      <xdr:nvPicPr>
        <xdr:cNvPr id="1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44</xdr:row>
      <xdr:rowOff>0</xdr:rowOff>
    </xdr:from>
    <xdr:ext cx="1905" cy="540385"/>
    <xdr:pic>
      <xdr:nvPicPr>
        <xdr:cNvPr id="1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3970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2766"/>
    <xdr:pic>
      <xdr:nvPicPr>
        <xdr:cNvPr id="1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0385"/>
    <xdr:pic>
      <xdr:nvPicPr>
        <xdr:cNvPr id="1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2766"/>
    <xdr:pic>
      <xdr:nvPicPr>
        <xdr:cNvPr id="1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0385"/>
    <xdr:pic>
      <xdr:nvPicPr>
        <xdr:cNvPr id="1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2766"/>
    <xdr:pic>
      <xdr:nvPicPr>
        <xdr:cNvPr id="1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45</xdr:row>
      <xdr:rowOff>0</xdr:rowOff>
    </xdr:from>
    <xdr:ext cx="1905" cy="540385"/>
    <xdr:pic>
      <xdr:nvPicPr>
        <xdr:cNvPr id="1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03210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2766"/>
    <xdr:pic>
      <xdr:nvPicPr>
        <xdr:cNvPr id="1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0385"/>
    <xdr:pic>
      <xdr:nvPicPr>
        <xdr:cNvPr id="1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2766"/>
    <xdr:pic>
      <xdr:nvPicPr>
        <xdr:cNvPr id="1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0385"/>
    <xdr:pic>
      <xdr:nvPicPr>
        <xdr:cNvPr id="1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2766"/>
    <xdr:pic>
      <xdr:nvPicPr>
        <xdr:cNvPr id="1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46</xdr:row>
      <xdr:rowOff>0</xdr:rowOff>
    </xdr:from>
    <xdr:ext cx="1905" cy="540385"/>
    <xdr:pic>
      <xdr:nvPicPr>
        <xdr:cNvPr id="1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2451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2766"/>
    <xdr:pic>
      <xdr:nvPicPr>
        <xdr:cNvPr id="1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0385"/>
    <xdr:pic>
      <xdr:nvPicPr>
        <xdr:cNvPr id="1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2766"/>
    <xdr:pic>
      <xdr:nvPicPr>
        <xdr:cNvPr id="1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0385"/>
    <xdr:pic>
      <xdr:nvPicPr>
        <xdr:cNvPr id="1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2766"/>
    <xdr:pic>
      <xdr:nvPicPr>
        <xdr:cNvPr id="1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47</xdr:row>
      <xdr:rowOff>0</xdr:rowOff>
    </xdr:from>
    <xdr:ext cx="1905" cy="540385"/>
    <xdr:pic>
      <xdr:nvPicPr>
        <xdr:cNvPr id="1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41691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2766"/>
    <xdr:pic>
      <xdr:nvPicPr>
        <xdr:cNvPr id="1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0385"/>
    <xdr:pic>
      <xdr:nvPicPr>
        <xdr:cNvPr id="1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2766"/>
    <xdr:pic>
      <xdr:nvPicPr>
        <xdr:cNvPr id="1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0385"/>
    <xdr:pic>
      <xdr:nvPicPr>
        <xdr:cNvPr id="1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2766"/>
    <xdr:pic>
      <xdr:nvPicPr>
        <xdr:cNvPr id="1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48</xdr:row>
      <xdr:rowOff>0</xdr:rowOff>
    </xdr:from>
    <xdr:ext cx="1905" cy="540385"/>
    <xdr:pic>
      <xdr:nvPicPr>
        <xdr:cNvPr id="1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6093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2766"/>
    <xdr:pic>
      <xdr:nvPicPr>
        <xdr:cNvPr id="1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0385"/>
    <xdr:pic>
      <xdr:nvPicPr>
        <xdr:cNvPr id="1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2766"/>
    <xdr:pic>
      <xdr:nvPicPr>
        <xdr:cNvPr id="1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0385"/>
    <xdr:pic>
      <xdr:nvPicPr>
        <xdr:cNvPr id="1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2766"/>
    <xdr:pic>
      <xdr:nvPicPr>
        <xdr:cNvPr id="1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49</xdr:row>
      <xdr:rowOff>0</xdr:rowOff>
    </xdr:from>
    <xdr:ext cx="1905" cy="540385"/>
    <xdr:pic>
      <xdr:nvPicPr>
        <xdr:cNvPr id="1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80172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2766"/>
    <xdr:pic>
      <xdr:nvPicPr>
        <xdr:cNvPr id="1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0385"/>
    <xdr:pic>
      <xdr:nvPicPr>
        <xdr:cNvPr id="1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2766"/>
    <xdr:pic>
      <xdr:nvPicPr>
        <xdr:cNvPr id="1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0385"/>
    <xdr:pic>
      <xdr:nvPicPr>
        <xdr:cNvPr id="1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2766"/>
    <xdr:pic>
      <xdr:nvPicPr>
        <xdr:cNvPr id="1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50</xdr:row>
      <xdr:rowOff>0</xdr:rowOff>
    </xdr:from>
    <xdr:ext cx="1905" cy="540385"/>
    <xdr:pic>
      <xdr:nvPicPr>
        <xdr:cNvPr id="1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9413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2766"/>
    <xdr:pic>
      <xdr:nvPicPr>
        <xdr:cNvPr id="1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0385"/>
    <xdr:pic>
      <xdr:nvPicPr>
        <xdr:cNvPr id="1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2766"/>
    <xdr:pic>
      <xdr:nvPicPr>
        <xdr:cNvPr id="1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0385"/>
    <xdr:pic>
      <xdr:nvPicPr>
        <xdr:cNvPr id="1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2766"/>
    <xdr:pic>
      <xdr:nvPicPr>
        <xdr:cNvPr id="1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51</xdr:row>
      <xdr:rowOff>0</xdr:rowOff>
    </xdr:from>
    <xdr:ext cx="1905" cy="540385"/>
    <xdr:pic>
      <xdr:nvPicPr>
        <xdr:cNvPr id="1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18653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2766"/>
    <xdr:pic>
      <xdr:nvPicPr>
        <xdr:cNvPr id="1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0385"/>
    <xdr:pic>
      <xdr:nvPicPr>
        <xdr:cNvPr id="1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2766"/>
    <xdr:pic>
      <xdr:nvPicPr>
        <xdr:cNvPr id="1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0385"/>
    <xdr:pic>
      <xdr:nvPicPr>
        <xdr:cNvPr id="1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2766"/>
    <xdr:pic>
      <xdr:nvPicPr>
        <xdr:cNvPr id="1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52</xdr:row>
      <xdr:rowOff>0</xdr:rowOff>
    </xdr:from>
    <xdr:ext cx="1905" cy="540385"/>
    <xdr:pic>
      <xdr:nvPicPr>
        <xdr:cNvPr id="1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7894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2766"/>
    <xdr:pic>
      <xdr:nvPicPr>
        <xdr:cNvPr id="1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0385"/>
    <xdr:pic>
      <xdr:nvPicPr>
        <xdr:cNvPr id="1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2766"/>
    <xdr:pic>
      <xdr:nvPicPr>
        <xdr:cNvPr id="1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0385"/>
    <xdr:pic>
      <xdr:nvPicPr>
        <xdr:cNvPr id="1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2766"/>
    <xdr:pic>
      <xdr:nvPicPr>
        <xdr:cNvPr id="1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53</xdr:row>
      <xdr:rowOff>0</xdr:rowOff>
    </xdr:from>
    <xdr:ext cx="1905" cy="540385"/>
    <xdr:pic>
      <xdr:nvPicPr>
        <xdr:cNvPr id="1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57134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2766"/>
    <xdr:pic>
      <xdr:nvPicPr>
        <xdr:cNvPr id="1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0385"/>
    <xdr:pic>
      <xdr:nvPicPr>
        <xdr:cNvPr id="1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2766"/>
    <xdr:pic>
      <xdr:nvPicPr>
        <xdr:cNvPr id="1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0385"/>
    <xdr:pic>
      <xdr:nvPicPr>
        <xdr:cNvPr id="1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2766"/>
    <xdr:pic>
      <xdr:nvPicPr>
        <xdr:cNvPr id="1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54</xdr:row>
      <xdr:rowOff>0</xdr:rowOff>
    </xdr:from>
    <xdr:ext cx="1905" cy="540385"/>
    <xdr:pic>
      <xdr:nvPicPr>
        <xdr:cNvPr id="1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6375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2766"/>
    <xdr:pic>
      <xdr:nvPicPr>
        <xdr:cNvPr id="1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0385"/>
    <xdr:pic>
      <xdr:nvPicPr>
        <xdr:cNvPr id="1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2766"/>
    <xdr:pic>
      <xdr:nvPicPr>
        <xdr:cNvPr id="1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0385"/>
    <xdr:pic>
      <xdr:nvPicPr>
        <xdr:cNvPr id="1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2766"/>
    <xdr:pic>
      <xdr:nvPicPr>
        <xdr:cNvPr id="1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55</xdr:row>
      <xdr:rowOff>0</xdr:rowOff>
    </xdr:from>
    <xdr:ext cx="1905" cy="540385"/>
    <xdr:pic>
      <xdr:nvPicPr>
        <xdr:cNvPr id="1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95615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2766"/>
    <xdr:pic>
      <xdr:nvPicPr>
        <xdr:cNvPr id="1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0385"/>
    <xdr:pic>
      <xdr:nvPicPr>
        <xdr:cNvPr id="1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2766"/>
    <xdr:pic>
      <xdr:nvPicPr>
        <xdr:cNvPr id="1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0385"/>
    <xdr:pic>
      <xdr:nvPicPr>
        <xdr:cNvPr id="1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2766"/>
    <xdr:pic>
      <xdr:nvPicPr>
        <xdr:cNvPr id="1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229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56</xdr:row>
      <xdr:rowOff>0</xdr:rowOff>
    </xdr:from>
    <xdr:ext cx="1905" cy="540385"/>
    <xdr:pic>
      <xdr:nvPicPr>
        <xdr:cNvPr id="1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48560"/>
          <a:ext cx="1905" cy="540385"/>
        </a:xfrm>
        <a:prstGeom prst="rect">
          <a:avLst/>
        </a:prstGeom>
        <a:noFill/>
      </xdr:spPr>
    </xdr:pic>
    <xdr:clientData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5</xdr:row>
      <xdr:rowOff>35888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455136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455136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382746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404918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11</xdr:row>
      <xdr:rowOff>385338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921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40861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302896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302896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207646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302896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302896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207646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8480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175260</xdr:colOff>
      <xdr:row>4</xdr:row>
      <xdr:rowOff>228600</xdr:rowOff>
    </xdr:from>
    <xdr:ext cx="1552498" cy="822960"/>
    <xdr:pic>
      <xdr:nvPicPr>
        <xdr:cNvPr id="41" name="Рисунок 40" descr="497454f0.jpg"/>
        <xdr:cNvPicPr>
          <a:picLocks noChangeAspect="1"/>
        </xdr:cNvPicPr>
      </xdr:nvPicPr>
      <xdr:blipFill>
        <a:blip r:embed="rId3"/>
        <a:srcRect l="11012" t="37054" r="11310" b="31399"/>
        <a:stretch>
          <a:fillRect/>
        </a:stretch>
      </xdr:blipFill>
      <xdr:spPr>
        <a:xfrm>
          <a:off x="5059680" y="2066925"/>
          <a:ext cx="1551940" cy="822960"/>
        </a:xfrm>
        <a:prstGeom prst="rect">
          <a:avLst/>
        </a:prstGeom>
      </xdr:spPr>
    </xdr:pic>
    <xdr:clientData/>
  </xdr:oneCellAnchor>
  <xdr:twoCellAnchor editAs="oneCell">
    <xdr:from>
      <xdr:col>3</xdr:col>
      <xdr:colOff>129540</xdr:colOff>
      <xdr:row>7</xdr:row>
      <xdr:rowOff>99060</xdr:rowOff>
    </xdr:from>
    <xdr:to>
      <xdr:col>3</xdr:col>
      <xdr:colOff>1667478</xdr:colOff>
      <xdr:row>8</xdr:row>
      <xdr:rowOff>457200</xdr:rowOff>
    </xdr:to>
    <xdr:pic>
      <xdr:nvPicPr>
        <xdr:cNvPr id="42" name="Рисунок 49" descr="bcea71415f2faae410ef65e98b9406ca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13960" y="3880485"/>
          <a:ext cx="1537335" cy="1005840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9</xdr:row>
      <xdr:rowOff>68580</xdr:rowOff>
    </xdr:from>
    <xdr:to>
      <xdr:col>3</xdr:col>
      <xdr:colOff>1697958</xdr:colOff>
      <xdr:row>10</xdr:row>
      <xdr:rowOff>426720</xdr:rowOff>
    </xdr:to>
    <xdr:pic>
      <xdr:nvPicPr>
        <xdr:cNvPr id="43" name="Рисунок 49" descr="bcea71415f2faae410ef65e98b9406ca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44440" y="5145405"/>
          <a:ext cx="1537335" cy="100584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15</xdr:row>
      <xdr:rowOff>137159</xdr:rowOff>
    </xdr:from>
    <xdr:to>
      <xdr:col>3</xdr:col>
      <xdr:colOff>1714500</xdr:colOff>
      <xdr:row>16</xdr:row>
      <xdr:rowOff>476296</xdr:rowOff>
    </xdr:to>
    <xdr:pic>
      <xdr:nvPicPr>
        <xdr:cNvPr id="44" name="Рисунок 43"/>
        <xdr:cNvPicPr>
          <a:picLocks noChangeAspect="1"/>
        </xdr:cNvPicPr>
      </xdr:nvPicPr>
      <xdr:blipFill>
        <a:blip r:embed="rId5"/>
        <a:srcRect l="12760" t="34896" r="14843" b="19789"/>
        <a:stretch>
          <a:fillRect/>
        </a:stretch>
      </xdr:blipFill>
      <xdr:spPr>
        <a:xfrm>
          <a:off x="4998720" y="9099550"/>
          <a:ext cx="1600200" cy="987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19</xdr:row>
      <xdr:rowOff>137160</xdr:rowOff>
    </xdr:from>
    <xdr:to>
      <xdr:col>3</xdr:col>
      <xdr:colOff>1731060</xdr:colOff>
      <xdr:row>20</xdr:row>
      <xdr:rowOff>525780</xdr:rowOff>
    </xdr:to>
    <xdr:pic>
      <xdr:nvPicPr>
        <xdr:cNvPr id="45" name="Рисунок 44"/>
        <xdr:cNvPicPr>
          <a:picLocks noChangeAspect="1"/>
        </xdr:cNvPicPr>
      </xdr:nvPicPr>
      <xdr:blipFill>
        <a:blip r:embed="rId6"/>
        <a:srcRect l="15312" t="27500" r="11563" b="25156"/>
        <a:stretch>
          <a:fillRect/>
        </a:stretch>
      </xdr:blipFill>
      <xdr:spPr>
        <a:xfrm>
          <a:off x="5021580" y="11690985"/>
          <a:ext cx="1593850" cy="1036320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21</xdr:row>
      <xdr:rowOff>76199</xdr:rowOff>
    </xdr:from>
    <xdr:to>
      <xdr:col>3</xdr:col>
      <xdr:colOff>1699260</xdr:colOff>
      <xdr:row>22</xdr:row>
      <xdr:rowOff>625685</xdr:rowOff>
    </xdr:to>
    <xdr:pic>
      <xdr:nvPicPr>
        <xdr:cNvPr id="46" name="Рисунок 45"/>
        <xdr:cNvPicPr>
          <a:picLocks noChangeAspect="1"/>
        </xdr:cNvPicPr>
      </xdr:nvPicPr>
      <xdr:blipFill>
        <a:blip r:embed="rId7"/>
        <a:srcRect l="13021" t="26042" r="12760" b="16232"/>
        <a:stretch>
          <a:fillRect/>
        </a:stretch>
      </xdr:blipFill>
      <xdr:spPr>
        <a:xfrm>
          <a:off x="5044440" y="12924790"/>
          <a:ext cx="1539240" cy="119761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23</xdr:row>
      <xdr:rowOff>91440</xdr:rowOff>
    </xdr:from>
    <xdr:to>
      <xdr:col>3</xdr:col>
      <xdr:colOff>1816191</xdr:colOff>
      <xdr:row>24</xdr:row>
      <xdr:rowOff>640080</xdr:rowOff>
    </xdr:to>
    <xdr:pic>
      <xdr:nvPicPr>
        <xdr:cNvPr id="47" name="Рисунок 46" descr="https://downloader.disk.yandex.ru/preview/8d7e58b853bcbda839eaded0b383d94366f22ab5dc5d3c4b3ea9af615c384700/64d0d2c4/LoxVcqY_yJ3ykeotZ1yW6LNWv-MzmOh_AAoQbZx1gcagUlPOw9MANF_3ieHnCwXnuFnQouC8KKI7YA4Gt09aTA%3D%3D?uid=0&amp;filename=%D0%91%D0%B0%D0%BD%D0%BA%D0%B5%D1%82%D0%BA%D0%B0%20%D0%B3%D0%BD%D1%83%D1%82%D0%B0%D1%8F%202-%D1%85%20%D0%BC%D0%B5%D1%81%D1%82%2C%20%D1%81%20%D1%80%D0%B0%D0%B7%D0%B4%D0%B5%D0%BB%D1%8C%D0%BD%D1%8B%D0%BC%D0%B8%20%D1%81%D0%B8%D0%B4%D0%B5%D0%BD%D1%8C%D1%8F%D0%BC%D0%B8%20%D0%9C%D0%94%D0%A4.jpg&amp;disposition=inline&amp;hash=&amp;limit=0&amp;content_type=image%2Fjpeg&amp;owner_uid=0&amp;tknv=v2&amp;size=1865x937"/>
        <xdr:cNvPicPr>
          <a:picLocks noChangeAspect="1" noChangeArrowheads="1"/>
        </xdr:cNvPicPr>
      </xdr:nvPicPr>
      <xdr:blipFill>
        <a:blip r:embed="rId8"/>
        <a:stretch>
          <a:fillRect/>
        </a:stretch>
      </xdr:blipFill>
      <xdr:spPr>
        <a:xfrm>
          <a:off x="4914900" y="14236065"/>
          <a:ext cx="1785620" cy="11963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</xdr:colOff>
      <xdr:row>27</xdr:row>
      <xdr:rowOff>632460</xdr:rowOff>
    </xdr:from>
    <xdr:to>
      <xdr:col>3</xdr:col>
      <xdr:colOff>1875979</xdr:colOff>
      <xdr:row>28</xdr:row>
      <xdr:rowOff>640080</xdr:rowOff>
    </xdr:to>
    <xdr:pic>
      <xdr:nvPicPr>
        <xdr:cNvPr id="48" name="Рисунок 47"/>
        <xdr:cNvPicPr>
          <a:picLocks noChangeAspect="1"/>
        </xdr:cNvPicPr>
      </xdr:nvPicPr>
      <xdr:blipFill>
        <a:blip r:embed="rId9"/>
        <a:srcRect l="1657" t="27699" r="2578" b="21875"/>
        <a:stretch>
          <a:fillRect/>
        </a:stretch>
      </xdr:blipFill>
      <xdr:spPr>
        <a:xfrm>
          <a:off x="4914900" y="17367885"/>
          <a:ext cx="1845310" cy="65532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30</xdr:row>
      <xdr:rowOff>259080</xdr:rowOff>
    </xdr:from>
    <xdr:to>
      <xdr:col>3</xdr:col>
      <xdr:colOff>1819085</xdr:colOff>
      <xdr:row>32</xdr:row>
      <xdr:rowOff>312420</xdr:rowOff>
    </xdr:to>
    <xdr:pic>
      <xdr:nvPicPr>
        <xdr:cNvPr id="49" name="Рисунок 48"/>
        <xdr:cNvPicPr>
          <a:picLocks noChangeAspect="1"/>
        </xdr:cNvPicPr>
      </xdr:nvPicPr>
      <xdr:blipFill>
        <a:blip r:embed="rId10"/>
        <a:srcRect l="9706" t="3551" r="9329" b="3054"/>
        <a:stretch>
          <a:fillRect/>
        </a:stretch>
      </xdr:blipFill>
      <xdr:spPr>
        <a:xfrm>
          <a:off x="4968240" y="18937605"/>
          <a:ext cx="1734820" cy="1348740"/>
        </a:xfrm>
        <a:prstGeom prst="rect">
          <a:avLst/>
        </a:prstGeom>
      </xdr:spPr>
    </xdr:pic>
    <xdr:clientData/>
  </xdr:twoCellAnchor>
  <xdr:twoCellAnchor>
    <xdr:from>
      <xdr:col>3</xdr:col>
      <xdr:colOff>53339</xdr:colOff>
      <xdr:row>33</xdr:row>
      <xdr:rowOff>312420</xdr:rowOff>
    </xdr:from>
    <xdr:to>
      <xdr:col>3</xdr:col>
      <xdr:colOff>1838788</xdr:colOff>
      <xdr:row>35</xdr:row>
      <xdr:rowOff>396240</xdr:rowOff>
    </xdr:to>
    <xdr:pic>
      <xdr:nvPicPr>
        <xdr:cNvPr id="50" name="Picture 4" descr="1"/>
        <xdr:cNvPicPr>
          <a:picLocks noChangeAspect="1" noChangeArrowheads="1"/>
        </xdr:cNvPicPr>
      </xdr:nvPicPr>
      <xdr:blipFill>
        <a:blip r:embed="rId11"/>
        <a:stretch>
          <a:fillRect/>
        </a:stretch>
      </xdr:blipFill>
      <xdr:spPr>
        <a:xfrm>
          <a:off x="4937125" y="20934045"/>
          <a:ext cx="1785620" cy="1379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22860</xdr:colOff>
      <xdr:row>36</xdr:row>
      <xdr:rowOff>198120</xdr:rowOff>
    </xdr:from>
    <xdr:to>
      <xdr:col>3</xdr:col>
      <xdr:colOff>1836420</xdr:colOff>
      <xdr:row>37</xdr:row>
      <xdr:rowOff>388620</xdr:rowOff>
    </xdr:to>
    <xdr:pic>
      <xdr:nvPicPr>
        <xdr:cNvPr id="51" name="Рисунок 20" descr="Ожиданьчик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07280" y="22762845"/>
          <a:ext cx="181356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38</xdr:row>
      <xdr:rowOff>312420</xdr:rowOff>
    </xdr:from>
    <xdr:to>
      <xdr:col>3</xdr:col>
      <xdr:colOff>1880843</xdr:colOff>
      <xdr:row>40</xdr:row>
      <xdr:rowOff>259080</xdr:rowOff>
    </xdr:to>
    <xdr:pic>
      <xdr:nvPicPr>
        <xdr:cNvPr id="52" name="Изображение 22" descr="Банкетка Лофт"/>
        <xdr:cNvPicPr>
          <a:picLocks noChangeAspect="1"/>
        </xdr:cNvPicPr>
      </xdr:nvPicPr>
      <xdr:blipFill>
        <a:blip r:embed="rId13"/>
        <a:srcRect l="14321" t="25835" r="14495" b="26138"/>
        <a:stretch>
          <a:fillRect/>
        </a:stretch>
      </xdr:blipFill>
      <xdr:spPr>
        <a:xfrm>
          <a:off x="4914900" y="24172545"/>
          <a:ext cx="1849755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129539</xdr:colOff>
      <xdr:row>44</xdr:row>
      <xdr:rowOff>472440</xdr:rowOff>
    </xdr:from>
    <xdr:to>
      <xdr:col>3</xdr:col>
      <xdr:colOff>1771744</xdr:colOff>
      <xdr:row>47</xdr:row>
      <xdr:rowOff>160020</xdr:rowOff>
    </xdr:to>
    <xdr:pic>
      <xdr:nvPicPr>
        <xdr:cNvPr id="53" name="Рисунок 5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013325" y="28218765"/>
          <a:ext cx="1642745" cy="1630680"/>
        </a:xfrm>
        <a:prstGeom prst="rect">
          <a:avLst/>
        </a:prstGeom>
      </xdr:spPr>
    </xdr:pic>
    <xdr:clientData/>
  </xdr:twoCellAnchor>
  <xdr:oneCellAnchor>
    <xdr:from>
      <xdr:col>3</xdr:col>
      <xdr:colOff>175260</xdr:colOff>
      <xdr:row>49</xdr:row>
      <xdr:rowOff>22860</xdr:rowOff>
    </xdr:from>
    <xdr:ext cx="1460295" cy="1268590"/>
    <xdr:pic>
      <xdr:nvPicPr>
        <xdr:cNvPr id="54" name="Рисунок 32" descr="Скамья с ЛДСП со спинкой.png"/>
        <xdr:cNvPicPr>
          <a:picLocks noChangeAspect="1"/>
        </xdr:cNvPicPr>
      </xdr:nvPicPr>
      <xdr:blipFill>
        <a:blip r:embed="rId15"/>
        <a:srcRect l="28805" t="21805" r="29049" b="13090"/>
        <a:stretch>
          <a:fillRect/>
        </a:stretch>
      </xdr:blipFill>
      <xdr:spPr>
        <a:xfrm>
          <a:off x="5059680" y="31007685"/>
          <a:ext cx="1459865" cy="12680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486025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409268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180816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180816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108426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130598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13</xdr:row>
      <xdr:rowOff>286278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173356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173356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78106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173356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173356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78106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242196</xdr:colOff>
      <xdr:row>6</xdr:row>
      <xdr:rowOff>63870</xdr:rowOff>
    </xdr:from>
    <xdr:ext cx="1312283" cy="1374953"/>
    <xdr:pic>
      <xdr:nvPicPr>
        <xdr:cNvPr id="39" name="Picture 7" descr="OzidanieBig1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 flipH="1">
          <a:off x="4768215" y="3180080"/>
          <a:ext cx="1311910" cy="137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261276</xdr:colOff>
      <xdr:row>3</xdr:row>
      <xdr:rowOff>195050</xdr:rowOff>
    </xdr:from>
    <xdr:ext cx="1293204" cy="1263101"/>
    <xdr:pic>
      <xdr:nvPicPr>
        <xdr:cNvPr id="40" name="Рисунок 7" descr="bbe9dbf00c454a230a90d3e80226af3d.jpg"/>
        <xdr:cNvPicPr>
          <a:picLocks noChangeAspect="1"/>
        </xdr:cNvPicPr>
      </xdr:nvPicPr>
      <xdr:blipFill>
        <a:blip r:embed="rId4"/>
        <a:srcRect t="10543" b="6561"/>
        <a:stretch>
          <a:fillRect/>
        </a:stretch>
      </xdr:blipFill>
      <xdr:spPr>
        <a:xfrm>
          <a:off x="4787265" y="1802765"/>
          <a:ext cx="1293495" cy="1263015"/>
        </a:xfrm>
        <a:prstGeom prst="rect">
          <a:avLst/>
        </a:prstGeom>
      </xdr:spPr>
    </xdr:pic>
    <xdr:clientData/>
  </xdr:oneCellAnchor>
  <xdr:oneCellAnchor>
    <xdr:from>
      <xdr:col>3</xdr:col>
      <xdr:colOff>124302</xdr:colOff>
      <xdr:row>10</xdr:row>
      <xdr:rowOff>284800</xdr:rowOff>
    </xdr:from>
    <xdr:ext cx="1664469" cy="1086800"/>
    <xdr:pic>
      <xdr:nvPicPr>
        <xdr:cNvPr id="41" name="Picture 1" descr="http://www.mebela.ru/upload/resize_cache/iblock/b6d/849_572_1087ab14232a4d6f41c50d32a17c703ae/b6d81a025c98dc1e906cf29a6385f662.JPG"/>
        <xdr:cNvPicPr>
          <a:picLocks noChangeAspect="1" noChangeArrowheads="1"/>
        </xdr:cNvPicPr>
      </xdr:nvPicPr>
      <xdr:blipFill>
        <a:blip r:embed="rId5"/>
        <a:srcRect l="11553" t="18526" r="11733" b="13920"/>
        <a:stretch>
          <a:fillRect/>
        </a:stretch>
      </xdr:blipFill>
      <xdr:spPr>
        <a:xfrm>
          <a:off x="4650105" y="4925060"/>
          <a:ext cx="1664335" cy="10871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167640</xdr:colOff>
      <xdr:row>13</xdr:row>
      <xdr:rowOff>53340</xdr:rowOff>
    </xdr:from>
    <xdr:ext cx="1546860" cy="1520196"/>
    <xdr:pic>
      <xdr:nvPicPr>
        <xdr:cNvPr id="49" name="Рисунок 48" descr="https://artikul-mebel.ru/upload/resize_cache/iblock/aa6/1000_1000_13d5533b5eca74c9d3eb1af28743ca802/aa634243cc6ddb1dc91c5862694f1f9a.jpg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3920" y="6522720"/>
          <a:ext cx="1546860" cy="1520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213360</xdr:colOff>
      <xdr:row>15</xdr:row>
      <xdr:rowOff>34978</xdr:rowOff>
    </xdr:from>
    <xdr:to>
      <xdr:col>3</xdr:col>
      <xdr:colOff>1645920</xdr:colOff>
      <xdr:row>15</xdr:row>
      <xdr:rowOff>1257299</xdr:rowOff>
    </xdr:to>
    <xdr:pic>
      <xdr:nvPicPr>
        <xdr:cNvPr id="50" name="Рисунок 49" descr="https://viktoria-torg.ru/image/cache/catalog/product/Artikul/%20%D0%9B%D0%BE%D1%84%D1%82%20%D1%83%D0%B3%D0%BB%D0%BE%D0%B2%D0%BE%D0%B9-500x500.jpg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32" t="19856" r="15071" b="20335"/>
        <a:stretch>
          <a:fillRect/>
        </a:stretch>
      </xdr:blipFill>
      <xdr:spPr>
        <a:xfrm>
          <a:off x="4739640" y="8134985"/>
          <a:ext cx="1432560" cy="1221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</xdr:colOff>
      <xdr:row>16</xdr:row>
      <xdr:rowOff>38100</xdr:rowOff>
    </xdr:from>
    <xdr:ext cx="1706880" cy="1444262"/>
    <xdr:pic>
      <xdr:nvPicPr>
        <xdr:cNvPr id="51" name="Рисунок 50" descr="Диван.jpg"/>
        <xdr:cNvPicPr>
          <a:picLocks noChangeAspect="1"/>
        </xdr:cNvPicPr>
      </xdr:nvPicPr>
      <xdr:blipFill>
        <a:blip r:embed="rId8" cstate="print"/>
        <a:srcRect l="16650" t="21004" r="13219" b="20082"/>
        <a:stretch>
          <a:fillRect/>
        </a:stretch>
      </xdr:blipFill>
      <xdr:spPr>
        <a:xfrm>
          <a:off x="4579620" y="9448800"/>
          <a:ext cx="1706880" cy="1443990"/>
        </a:xfrm>
        <a:prstGeom prst="rect">
          <a:avLst/>
        </a:prstGeom>
      </xdr:spPr>
    </xdr:pic>
    <xdr:clientData/>
  </xdr:oneCellAnchor>
  <xdr:oneCellAnchor>
    <xdr:from>
      <xdr:col>3</xdr:col>
      <xdr:colOff>336083</xdr:colOff>
      <xdr:row>21</xdr:row>
      <xdr:rowOff>83820</xdr:rowOff>
    </xdr:from>
    <xdr:ext cx="1134577" cy="1150620"/>
    <xdr:pic>
      <xdr:nvPicPr>
        <xdr:cNvPr id="52" name="Рисунок 32" descr="куб-1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62195" y="11370945"/>
          <a:ext cx="1134745" cy="1150620"/>
        </a:xfrm>
        <a:prstGeom prst="rect">
          <a:avLst/>
        </a:prstGeom>
      </xdr:spPr>
    </xdr:pic>
    <xdr:clientData/>
  </xdr:oneCellAnchor>
  <xdr:oneCellAnchor>
    <xdr:from>
      <xdr:col>3</xdr:col>
      <xdr:colOff>411480</xdr:colOff>
      <xdr:row>22</xdr:row>
      <xdr:rowOff>121920</xdr:rowOff>
    </xdr:from>
    <xdr:ext cx="906780" cy="997676"/>
    <xdr:pic>
      <xdr:nvPicPr>
        <xdr:cNvPr id="53" name="Изображение 25" descr="пуф на ножках"/>
        <xdr:cNvPicPr>
          <a:picLocks noChangeAspect="1"/>
        </xdr:cNvPicPr>
      </xdr:nvPicPr>
      <xdr:blipFill>
        <a:blip r:embed="rId10"/>
        <a:srcRect l="15985" t="13737" r="17727" b="14057"/>
        <a:stretch>
          <a:fillRect/>
        </a:stretch>
      </xdr:blipFill>
      <xdr:spPr>
        <a:xfrm>
          <a:off x="4937760" y="12757785"/>
          <a:ext cx="906780" cy="997585"/>
        </a:xfrm>
        <a:prstGeom prst="rect">
          <a:avLst/>
        </a:prstGeom>
      </xdr:spPr>
    </xdr:pic>
    <xdr:clientData/>
  </xdr:oneCellAnchor>
  <xdr:oneCellAnchor>
    <xdr:from>
      <xdr:col>3</xdr:col>
      <xdr:colOff>457200</xdr:colOff>
      <xdr:row>23</xdr:row>
      <xdr:rowOff>45720</xdr:rowOff>
    </xdr:from>
    <xdr:ext cx="859691" cy="1046720"/>
    <xdr:pic>
      <xdr:nvPicPr>
        <xdr:cNvPr id="54" name="Рисунок 53"/>
        <xdr:cNvPicPr>
          <a:picLocks noChangeAspect="1"/>
        </xdr:cNvPicPr>
      </xdr:nvPicPr>
      <xdr:blipFill>
        <a:blip r:embed="rId11"/>
        <a:srcRect l="9260" t="6943" r="8224" b="4548"/>
        <a:stretch>
          <a:fillRect/>
        </a:stretch>
      </xdr:blipFill>
      <xdr:spPr>
        <a:xfrm>
          <a:off x="4983480" y="13969365"/>
          <a:ext cx="859155" cy="10464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4093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5641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5641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4001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942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4001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1107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3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116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497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78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59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640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250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597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693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2847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000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4107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22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33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4093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5641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5641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4001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8204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942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4001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45140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683588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455136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455136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382746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404918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13</xdr:row>
      <xdr:rowOff>126258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5112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40861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950596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950596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855346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950596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950596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855346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8480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twoCellAnchor>
    <xdr:from>
      <xdr:col>3</xdr:col>
      <xdr:colOff>489464</xdr:colOff>
      <xdr:row>4</xdr:row>
      <xdr:rowOff>50799</xdr:rowOff>
    </xdr:from>
    <xdr:to>
      <xdr:col>3</xdr:col>
      <xdr:colOff>1159454</xdr:colOff>
      <xdr:row>4</xdr:row>
      <xdr:rowOff>990600</xdr:rowOff>
    </xdr:to>
    <xdr:pic>
      <xdr:nvPicPr>
        <xdr:cNvPr id="34" name="Picture 10" descr="31-03"/>
        <xdr:cNvPicPr>
          <a:picLocks noChangeAspect="1" noChangeArrowheads="1"/>
        </xdr:cNvPicPr>
      </xdr:nvPicPr>
      <xdr:blipFill>
        <a:blip r:embed="rId3"/>
        <a:stretch>
          <a:fillRect/>
        </a:stretch>
      </xdr:blipFill>
      <xdr:spPr>
        <a:xfrm>
          <a:off x="5015230" y="1888490"/>
          <a:ext cx="669925" cy="940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195846</xdr:colOff>
      <xdr:row>7</xdr:row>
      <xdr:rowOff>5204</xdr:rowOff>
    </xdr:from>
    <xdr:to>
      <xdr:col>3</xdr:col>
      <xdr:colOff>1501140</xdr:colOff>
      <xdr:row>9</xdr:row>
      <xdr:rowOff>313720</xdr:rowOff>
    </xdr:to>
    <xdr:pic>
      <xdr:nvPicPr>
        <xdr:cNvPr id="36" name="Picture 11" descr="Image"/>
        <xdr:cNvPicPr>
          <a:picLocks noChangeAspect="1" noChangeArrowheads="1"/>
        </xdr:cNvPicPr>
      </xdr:nvPicPr>
      <xdr:blipFill>
        <a:blip r:embed="rId4"/>
        <a:srcRect l="6254"/>
        <a:stretch>
          <a:fillRect/>
        </a:stretch>
      </xdr:blipFill>
      <xdr:spPr>
        <a:xfrm>
          <a:off x="4721860" y="4443730"/>
          <a:ext cx="1305560" cy="1040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264052</xdr:colOff>
      <xdr:row>10</xdr:row>
      <xdr:rowOff>84033</xdr:rowOff>
    </xdr:from>
    <xdr:to>
      <xdr:col>3</xdr:col>
      <xdr:colOff>1502411</xdr:colOff>
      <xdr:row>12</xdr:row>
      <xdr:rowOff>328994</xdr:rowOff>
    </xdr:to>
    <xdr:pic>
      <xdr:nvPicPr>
        <xdr:cNvPr id="37" name="Picture 12" descr="112-023"/>
        <xdr:cNvPicPr>
          <a:picLocks noChangeAspect="1" noChangeArrowheads="1"/>
        </xdr:cNvPicPr>
      </xdr:nvPicPr>
      <xdr:blipFill>
        <a:blip r:embed="rId5"/>
        <a:stretch>
          <a:fillRect/>
        </a:stretch>
      </xdr:blipFill>
      <xdr:spPr>
        <a:xfrm>
          <a:off x="4789805" y="5619750"/>
          <a:ext cx="1238885" cy="976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283208</xdr:colOff>
      <xdr:row>22</xdr:row>
      <xdr:rowOff>22180</xdr:rowOff>
    </xdr:from>
    <xdr:to>
      <xdr:col>3</xdr:col>
      <xdr:colOff>1569720</xdr:colOff>
      <xdr:row>24</xdr:row>
      <xdr:rowOff>281450</xdr:rowOff>
    </xdr:to>
    <xdr:pic>
      <xdr:nvPicPr>
        <xdr:cNvPr id="38" name="Picture 2"/>
        <xdr:cNvPicPr>
          <a:picLocks noChangeAspect="1" noChangeArrowheads="1"/>
        </xdr:cNvPicPr>
      </xdr:nvPicPr>
      <xdr:blipFill>
        <a:blip r:embed="rId6"/>
        <a:stretch>
          <a:fillRect/>
        </a:stretch>
      </xdr:blipFill>
      <xdr:spPr>
        <a:xfrm flipH="1">
          <a:off x="4808855" y="9946640"/>
          <a:ext cx="1287145" cy="9912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297181</xdr:colOff>
      <xdr:row>34</xdr:row>
      <xdr:rowOff>53340</xdr:rowOff>
    </xdr:from>
    <xdr:to>
      <xdr:col>3</xdr:col>
      <xdr:colOff>1539241</xdr:colOff>
      <xdr:row>36</xdr:row>
      <xdr:rowOff>333854</xdr:rowOff>
    </xdr:to>
    <xdr:pic>
      <xdr:nvPicPr>
        <xdr:cNvPr id="39" name="Picture 8"/>
        <xdr:cNvPicPr>
          <a:picLocks noChangeAspect="1" noChangeArrowheads="1"/>
        </xdr:cNvPicPr>
      </xdr:nvPicPr>
      <xdr:blipFill>
        <a:blip r:embed="rId7"/>
        <a:stretch>
          <a:fillRect/>
        </a:stretch>
      </xdr:blipFill>
      <xdr:spPr>
        <a:xfrm>
          <a:off x="4823460" y="14367510"/>
          <a:ext cx="1242060" cy="10115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364742</xdr:colOff>
      <xdr:row>31</xdr:row>
      <xdr:rowOff>22437</xdr:rowOff>
    </xdr:from>
    <xdr:to>
      <xdr:col>3</xdr:col>
      <xdr:colOff>1483178</xdr:colOff>
      <xdr:row>33</xdr:row>
      <xdr:rowOff>304801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r:embed="rId8"/>
        <a:stretch>
          <a:fillRect/>
        </a:stretch>
      </xdr:blipFill>
      <xdr:spPr>
        <a:xfrm>
          <a:off x="4890770" y="13239115"/>
          <a:ext cx="1118235" cy="1014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331011</xdr:colOff>
      <xdr:row>50</xdr:row>
      <xdr:rowOff>74083</xdr:rowOff>
    </xdr:from>
    <xdr:to>
      <xdr:col>3</xdr:col>
      <xdr:colOff>1431748</xdr:colOff>
      <xdr:row>52</xdr:row>
      <xdr:rowOff>195579</xdr:rowOff>
    </xdr:to>
    <xdr:pic>
      <xdr:nvPicPr>
        <xdr:cNvPr id="48" name="Рисунок 53" descr="752e9316312384f2b41886fa0438af4c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57115" y="20287615"/>
          <a:ext cx="1100455" cy="883285"/>
        </a:xfrm>
        <a:prstGeom prst="rect">
          <a:avLst/>
        </a:prstGeom>
      </xdr:spPr>
    </xdr:pic>
    <xdr:clientData/>
  </xdr:twoCellAnchor>
  <xdr:twoCellAnchor editAs="oneCell">
    <xdr:from>
      <xdr:col>3</xdr:col>
      <xdr:colOff>358140</xdr:colOff>
      <xdr:row>61</xdr:row>
      <xdr:rowOff>106255</xdr:rowOff>
    </xdr:from>
    <xdr:to>
      <xdr:col>3</xdr:col>
      <xdr:colOff>1554640</xdr:colOff>
      <xdr:row>63</xdr:row>
      <xdr:rowOff>319027</xdr:rowOff>
    </xdr:to>
    <xdr:pic>
      <xdr:nvPicPr>
        <xdr:cNvPr id="49" name="Picture 1" descr="http://www.kvik.ru/upload/iblock/c18/343779_1.jpg"/>
        <xdr:cNvPicPr>
          <a:picLocks noChangeAspect="1" noChangeArrowheads="1"/>
        </xdr:cNvPicPr>
      </xdr:nvPicPr>
      <xdr:blipFill>
        <a:blip r:embed="rId10"/>
        <a:srcRect t="15755" b="16045"/>
        <a:stretch>
          <a:fillRect/>
        </a:stretch>
      </xdr:blipFill>
      <xdr:spPr>
        <a:xfrm flipH="1">
          <a:off x="4884420" y="25257760"/>
          <a:ext cx="1196340" cy="974725"/>
        </a:xfrm>
        <a:prstGeom prst="rect">
          <a:avLst/>
        </a:prstGeom>
        <a:noFill/>
      </xdr:spPr>
    </xdr:pic>
    <xdr:clientData/>
  </xdr:twoCellAnchor>
  <xdr:oneCellAnchor>
    <xdr:from>
      <xdr:col>3</xdr:col>
      <xdr:colOff>130624</xdr:colOff>
      <xdr:row>76</xdr:row>
      <xdr:rowOff>61233</xdr:rowOff>
    </xdr:from>
    <xdr:ext cx="1416235" cy="1400382"/>
    <xdr:pic>
      <xdr:nvPicPr>
        <xdr:cNvPr id="50" name="Рисунок 21" descr="c08b59414c9316f69d5848f30fc6cef2.jpg"/>
        <xdr:cNvPicPr>
          <a:picLocks noChangeAspect="1"/>
        </xdr:cNvPicPr>
      </xdr:nvPicPr>
      <xdr:blipFill>
        <a:blip r:embed="rId11"/>
        <a:srcRect t="4315"/>
        <a:stretch>
          <a:fillRect/>
        </a:stretch>
      </xdr:blipFill>
      <xdr:spPr>
        <a:xfrm>
          <a:off x="4656455" y="30777180"/>
          <a:ext cx="1416050" cy="1400175"/>
        </a:xfrm>
        <a:prstGeom prst="rect">
          <a:avLst/>
        </a:prstGeom>
      </xdr:spPr>
    </xdr:pic>
    <xdr:clientData/>
  </xdr:oneCellAnchor>
  <xdr:oneCellAnchor>
    <xdr:from>
      <xdr:col>3</xdr:col>
      <xdr:colOff>131979</xdr:colOff>
      <xdr:row>80</xdr:row>
      <xdr:rowOff>78827</xdr:rowOff>
    </xdr:from>
    <xdr:ext cx="1552041" cy="1501979"/>
    <xdr:pic>
      <xdr:nvPicPr>
        <xdr:cNvPr id="51" name="Рисунок 20" descr="6871b6eb962e17e203d436f1aa9f4b71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57725" y="32410400"/>
          <a:ext cx="1552575" cy="1501775"/>
        </a:xfrm>
        <a:prstGeom prst="rect">
          <a:avLst/>
        </a:prstGeom>
      </xdr:spPr>
    </xdr:pic>
    <xdr:clientData/>
  </xdr:oneCellAnchor>
  <xdr:twoCellAnchor editAs="oneCell">
    <xdr:from>
      <xdr:col>3</xdr:col>
      <xdr:colOff>385710</xdr:colOff>
      <xdr:row>25</xdr:row>
      <xdr:rowOff>73076</xdr:rowOff>
    </xdr:from>
    <xdr:to>
      <xdr:col>3</xdr:col>
      <xdr:colOff>1485900</xdr:colOff>
      <xdr:row>27</xdr:row>
      <xdr:rowOff>245272</xdr:rowOff>
    </xdr:to>
    <xdr:pic>
      <xdr:nvPicPr>
        <xdr:cNvPr id="53" name="Рисунок 52"/>
        <xdr:cNvPicPr>
          <a:picLocks noChangeAspect="1"/>
        </xdr:cNvPicPr>
      </xdr:nvPicPr>
      <xdr:blipFill>
        <a:blip r:embed="rId13"/>
        <a:srcRect l="11406" t="15468" r="11718" b="12343"/>
        <a:stretch>
          <a:fillRect/>
        </a:stretch>
      </xdr:blipFill>
      <xdr:spPr>
        <a:xfrm>
          <a:off x="4911725" y="11095355"/>
          <a:ext cx="1100455" cy="903605"/>
        </a:xfrm>
        <a:prstGeom prst="rect">
          <a:avLst/>
        </a:prstGeom>
      </xdr:spPr>
    </xdr:pic>
    <xdr:clientData/>
  </xdr:twoCellAnchor>
  <xdr:twoCellAnchor editAs="oneCell">
    <xdr:from>
      <xdr:col>3</xdr:col>
      <xdr:colOff>244793</xdr:colOff>
      <xdr:row>13</xdr:row>
      <xdr:rowOff>190023</xdr:rowOff>
    </xdr:from>
    <xdr:to>
      <xdr:col>3</xdr:col>
      <xdr:colOff>1630680</xdr:colOff>
      <xdr:row>15</xdr:row>
      <xdr:rowOff>205496</xdr:rowOff>
    </xdr:to>
    <xdr:pic>
      <xdr:nvPicPr>
        <xdr:cNvPr id="54" name="Рисунок 53"/>
        <xdr:cNvPicPr>
          <a:picLocks noChangeAspect="1"/>
        </xdr:cNvPicPr>
      </xdr:nvPicPr>
      <xdr:blipFill>
        <a:blip r:embed="rId14"/>
        <a:srcRect l="13750" t="41719" r="11561" b="21093"/>
        <a:stretch>
          <a:fillRect/>
        </a:stretch>
      </xdr:blipFill>
      <xdr:spPr>
        <a:xfrm>
          <a:off x="4770755" y="6823075"/>
          <a:ext cx="1386205" cy="746760"/>
        </a:xfrm>
        <a:prstGeom prst="rect">
          <a:avLst/>
        </a:prstGeom>
      </xdr:spPr>
    </xdr:pic>
    <xdr:clientData/>
  </xdr:twoCellAnchor>
  <xdr:twoCellAnchor editAs="oneCell">
    <xdr:from>
      <xdr:col>3</xdr:col>
      <xdr:colOff>212618</xdr:colOff>
      <xdr:row>16</xdr:row>
      <xdr:rowOff>191293</xdr:rowOff>
    </xdr:from>
    <xdr:to>
      <xdr:col>3</xdr:col>
      <xdr:colOff>1656059</xdr:colOff>
      <xdr:row>18</xdr:row>
      <xdr:rowOff>213994</xdr:rowOff>
    </xdr:to>
    <xdr:pic>
      <xdr:nvPicPr>
        <xdr:cNvPr id="55" name="Рисунок 54"/>
        <xdr:cNvPicPr>
          <a:picLocks noChangeAspect="1"/>
        </xdr:cNvPicPr>
      </xdr:nvPicPr>
      <xdr:blipFill>
        <a:blip r:embed="rId15"/>
        <a:srcRect l="13750" t="45000" r="11093" b="18123"/>
        <a:stretch>
          <a:fillRect/>
        </a:stretch>
      </xdr:blipFill>
      <xdr:spPr>
        <a:xfrm>
          <a:off x="4738370" y="7921625"/>
          <a:ext cx="1443355" cy="753745"/>
        </a:xfrm>
        <a:prstGeom prst="rect">
          <a:avLst/>
        </a:prstGeom>
      </xdr:spPr>
    </xdr:pic>
    <xdr:clientData/>
  </xdr:twoCellAnchor>
  <xdr:twoCellAnchor editAs="oneCell">
    <xdr:from>
      <xdr:col>3</xdr:col>
      <xdr:colOff>83220</xdr:colOff>
      <xdr:row>84</xdr:row>
      <xdr:rowOff>60961</xdr:rowOff>
    </xdr:from>
    <xdr:to>
      <xdr:col>3</xdr:col>
      <xdr:colOff>1614066</xdr:colOff>
      <xdr:row>86</xdr:row>
      <xdr:rowOff>381529</xdr:rowOff>
    </xdr:to>
    <xdr:pic>
      <xdr:nvPicPr>
        <xdr:cNvPr id="56" name="Рисунок 55"/>
        <xdr:cNvPicPr>
          <a:picLocks noChangeAspect="1"/>
        </xdr:cNvPicPr>
      </xdr:nvPicPr>
      <xdr:blipFill>
        <a:blip r:embed="rId16"/>
        <a:srcRect l="9278" t="23926" r="12108" b="22851"/>
        <a:stretch>
          <a:fillRect/>
        </a:stretch>
      </xdr:blipFill>
      <xdr:spPr>
        <a:xfrm>
          <a:off x="4609465" y="34008060"/>
          <a:ext cx="1530350" cy="1127760"/>
        </a:xfrm>
        <a:prstGeom prst="rect">
          <a:avLst/>
        </a:prstGeom>
      </xdr:spPr>
    </xdr:pic>
    <xdr:clientData/>
  </xdr:twoCellAnchor>
  <xdr:twoCellAnchor editAs="oneCell">
    <xdr:from>
      <xdr:col>3</xdr:col>
      <xdr:colOff>103060</xdr:colOff>
      <xdr:row>72</xdr:row>
      <xdr:rowOff>72364</xdr:rowOff>
    </xdr:from>
    <xdr:to>
      <xdr:col>3</xdr:col>
      <xdr:colOff>1722120</xdr:colOff>
      <xdr:row>74</xdr:row>
      <xdr:rowOff>327660</xdr:rowOff>
    </xdr:to>
    <xdr:pic>
      <xdr:nvPicPr>
        <xdr:cNvPr id="57" name="Рисунок 56" descr="https://downloader.disk.yandex.ru/preview/9fff91a45cf817190dbd3dbfd2a17c3569156807008e707863b5e8617d6112a1/64c8fca7/0MKu2zxbKMNKIbC2ZGpaPWJ7Mgh-cIIWN4zhXdqErn_z0-Q2k9C-fvMuo2AdOaWrVrI8YRBcVY3jSxBmcBzUNg%3D%3D?uid=0&amp;filename=%D0%98%D0%97%D0%9E_%D1%81%D0%BE_%D0%A1%D0%A2_3%D0%9C-2.jpg&amp;disposition=inline&amp;hash=&amp;limit=0&amp;content_type=image%2Fjpeg&amp;owner_uid=0&amp;tknv=v2&amp;size=1850x937"/>
        <xdr:cNvPicPr>
          <a:picLocks noChangeAspect="1" noChangeArrowheads="1"/>
        </xdr:cNvPicPr>
      </xdr:nvPicPr>
      <xdr:blipFill>
        <a:blip r:embed="rId17"/>
        <a:srcRect t="25495" b="21982"/>
        <a:stretch>
          <a:fillRect/>
        </a:stretch>
      </xdr:blipFill>
      <xdr:spPr>
        <a:xfrm rot="10800000" flipV="1">
          <a:off x="4629150" y="29414470"/>
          <a:ext cx="1619250" cy="10179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253153</xdr:colOff>
      <xdr:row>53</xdr:row>
      <xdr:rowOff>52917</xdr:rowOff>
    </xdr:from>
    <xdr:to>
      <xdr:col>3</xdr:col>
      <xdr:colOff>1577340</xdr:colOff>
      <xdr:row>55</xdr:row>
      <xdr:rowOff>332468</xdr:rowOff>
    </xdr:to>
    <xdr:pic>
      <xdr:nvPicPr>
        <xdr:cNvPr id="58" name="Изображение 40" descr="ИЗО_люкс2М-2_со ст"/>
        <xdr:cNvPicPr>
          <a:picLocks noChangeAspect="1"/>
        </xdr:cNvPicPr>
      </xdr:nvPicPr>
      <xdr:blipFill>
        <a:blip r:embed="rId18"/>
        <a:srcRect t="18866" b="10069"/>
        <a:stretch>
          <a:fillRect/>
        </a:stretch>
      </xdr:blipFill>
      <xdr:spPr>
        <a:xfrm>
          <a:off x="4779010" y="21409660"/>
          <a:ext cx="132461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439420</xdr:colOff>
      <xdr:row>56</xdr:row>
      <xdr:rowOff>25400</xdr:rowOff>
    </xdr:from>
    <xdr:to>
      <xdr:col>3</xdr:col>
      <xdr:colOff>1455420</xdr:colOff>
      <xdr:row>58</xdr:row>
      <xdr:rowOff>353771</xdr:rowOff>
    </xdr:to>
    <xdr:pic>
      <xdr:nvPicPr>
        <xdr:cNvPr id="59" name="Рисунок 58"/>
        <xdr:cNvPicPr>
          <a:picLocks noChangeAspect="1"/>
        </xdr:cNvPicPr>
      </xdr:nvPicPr>
      <xdr:blipFill>
        <a:blip r:embed="rId19"/>
        <a:srcRect l="11063" t="18180" r="10846" b="10793"/>
        <a:stretch>
          <a:fillRect/>
        </a:stretch>
      </xdr:blipFill>
      <xdr:spPr>
        <a:xfrm>
          <a:off x="4965700" y="22525355"/>
          <a:ext cx="1016000" cy="1090295"/>
        </a:xfrm>
        <a:prstGeom prst="rect">
          <a:avLst/>
        </a:prstGeom>
      </xdr:spPr>
    </xdr:pic>
    <xdr:clientData/>
  </xdr:twoCellAnchor>
  <xdr:twoCellAnchor editAs="oneCell">
    <xdr:from>
      <xdr:col>3</xdr:col>
      <xdr:colOff>306492</xdr:colOff>
      <xdr:row>59</xdr:row>
      <xdr:rowOff>62229</xdr:rowOff>
    </xdr:from>
    <xdr:to>
      <xdr:col>3</xdr:col>
      <xdr:colOff>1493519</xdr:colOff>
      <xdr:row>60</xdr:row>
      <xdr:rowOff>672308</xdr:rowOff>
    </xdr:to>
    <xdr:pic>
      <xdr:nvPicPr>
        <xdr:cNvPr id="60" name="Рисунок 59" descr="Секция  Mini-Люкс"/>
        <xdr:cNvPicPr>
          <a:picLocks noChangeAspect="1"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32350" y="23704550"/>
          <a:ext cx="1186815" cy="1364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502920</xdr:colOff>
      <xdr:row>5</xdr:row>
      <xdr:rowOff>60960</xdr:rowOff>
    </xdr:from>
    <xdr:to>
      <xdr:col>3</xdr:col>
      <xdr:colOff>1299943</xdr:colOff>
      <xdr:row>5</xdr:row>
      <xdr:rowOff>1013460</xdr:rowOff>
    </xdr:to>
    <xdr:pic>
      <xdr:nvPicPr>
        <xdr:cNvPr id="61" name="Рисунок 60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80" t="7738" r="11825" b="7299"/>
        <a:stretch>
          <a:fillRect/>
        </a:stretch>
      </xdr:blipFill>
      <xdr:spPr>
        <a:xfrm>
          <a:off x="5029200" y="3019425"/>
          <a:ext cx="79692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19</xdr:row>
      <xdr:rowOff>76200</xdr:rowOff>
    </xdr:from>
    <xdr:to>
      <xdr:col>3</xdr:col>
      <xdr:colOff>1620932</xdr:colOff>
      <xdr:row>21</xdr:row>
      <xdr:rowOff>297179</xdr:rowOff>
    </xdr:to>
    <xdr:pic>
      <xdr:nvPicPr>
        <xdr:cNvPr id="62" name="Рисунок 6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03" t="26225" r="8089" b="16667"/>
        <a:stretch>
          <a:fillRect/>
        </a:stretch>
      </xdr:blipFill>
      <xdr:spPr>
        <a:xfrm>
          <a:off x="4777740" y="8903970"/>
          <a:ext cx="1369060" cy="951865"/>
        </a:xfrm>
        <a:prstGeom prst="rect">
          <a:avLst/>
        </a:prstGeom>
      </xdr:spPr>
    </xdr:pic>
    <xdr:clientData/>
  </xdr:twoCellAnchor>
  <xdr:twoCellAnchor editAs="oneCell">
    <xdr:from>
      <xdr:col>3</xdr:col>
      <xdr:colOff>403859</xdr:colOff>
      <xdr:row>28</xdr:row>
      <xdr:rowOff>61635</xdr:rowOff>
    </xdr:from>
    <xdr:to>
      <xdr:col>3</xdr:col>
      <xdr:colOff>1539240</xdr:colOff>
      <xdr:row>30</xdr:row>
      <xdr:rowOff>312420</xdr:rowOff>
    </xdr:to>
    <xdr:pic>
      <xdr:nvPicPr>
        <xdr:cNvPr id="63" name="Рисунок 6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23" t="12089" r="7911" b="6844"/>
        <a:stretch>
          <a:fillRect/>
        </a:stretch>
      </xdr:blipFill>
      <xdr:spPr>
        <a:xfrm>
          <a:off x="4929505" y="12181205"/>
          <a:ext cx="1136015" cy="982345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47</xdr:row>
      <xdr:rowOff>69232</xdr:rowOff>
    </xdr:from>
    <xdr:to>
      <xdr:col>3</xdr:col>
      <xdr:colOff>1501140</xdr:colOff>
      <xdr:row>49</xdr:row>
      <xdr:rowOff>373380</xdr:rowOff>
    </xdr:to>
    <xdr:pic>
      <xdr:nvPicPr>
        <xdr:cNvPr id="64" name="Рисунок 6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24" t="13902" r="9726" b="8292"/>
        <a:stretch>
          <a:fillRect/>
        </a:stretch>
      </xdr:blipFill>
      <xdr:spPr>
        <a:xfrm>
          <a:off x="4861560" y="19140170"/>
          <a:ext cx="1165860" cy="1066165"/>
        </a:xfrm>
        <a:prstGeom prst="rect">
          <a:avLst/>
        </a:prstGeom>
      </xdr:spPr>
    </xdr:pic>
    <xdr:clientData/>
  </xdr:twoCellAnchor>
  <xdr:twoCellAnchor editAs="oneCell">
    <xdr:from>
      <xdr:col>3</xdr:col>
      <xdr:colOff>350520</xdr:colOff>
      <xdr:row>38</xdr:row>
      <xdr:rowOff>68580</xdr:rowOff>
    </xdr:from>
    <xdr:to>
      <xdr:col>3</xdr:col>
      <xdr:colOff>1394460</xdr:colOff>
      <xdr:row>40</xdr:row>
      <xdr:rowOff>309662</xdr:rowOff>
    </xdr:to>
    <xdr:pic>
      <xdr:nvPicPr>
        <xdr:cNvPr id="65" name="Рисунок 64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2" t="8421" r="10540" b="9605"/>
        <a:stretch>
          <a:fillRect/>
        </a:stretch>
      </xdr:blipFill>
      <xdr:spPr>
        <a:xfrm>
          <a:off x="4876800" y="15710535"/>
          <a:ext cx="1043940" cy="100266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41</xdr:row>
      <xdr:rowOff>60961</xdr:rowOff>
    </xdr:from>
    <xdr:to>
      <xdr:col>3</xdr:col>
      <xdr:colOff>1381874</xdr:colOff>
      <xdr:row>43</xdr:row>
      <xdr:rowOff>335280</xdr:rowOff>
    </xdr:to>
    <xdr:pic>
      <xdr:nvPicPr>
        <xdr:cNvPr id="66" name="Рисунок 65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95" t="11053" r="11579" b="8157"/>
        <a:stretch>
          <a:fillRect/>
        </a:stretch>
      </xdr:blipFill>
      <xdr:spPr>
        <a:xfrm>
          <a:off x="4906645" y="16845915"/>
          <a:ext cx="1001395" cy="1036320"/>
        </a:xfrm>
        <a:prstGeom prst="rect">
          <a:avLst/>
        </a:prstGeom>
      </xdr:spPr>
    </xdr:pic>
    <xdr:clientData/>
  </xdr:twoCellAnchor>
  <xdr:twoCellAnchor editAs="oneCell">
    <xdr:from>
      <xdr:col>3</xdr:col>
      <xdr:colOff>449580</xdr:colOff>
      <xdr:row>44</xdr:row>
      <xdr:rowOff>83191</xdr:rowOff>
    </xdr:from>
    <xdr:to>
      <xdr:col>3</xdr:col>
      <xdr:colOff>1394460</xdr:colOff>
      <xdr:row>46</xdr:row>
      <xdr:rowOff>304800</xdr:rowOff>
    </xdr:to>
    <xdr:pic>
      <xdr:nvPicPr>
        <xdr:cNvPr id="67" name="Рисунок 66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67" t="16000" r="19867" b="9866"/>
        <a:stretch>
          <a:fillRect/>
        </a:stretch>
      </xdr:blipFill>
      <xdr:spPr>
        <a:xfrm>
          <a:off x="4975860" y="18011140"/>
          <a:ext cx="944880" cy="983615"/>
        </a:xfrm>
        <a:prstGeom prst="rect">
          <a:avLst/>
        </a:prstGeom>
      </xdr:spPr>
    </xdr:pic>
    <xdr:clientData/>
  </xdr:twoCellAnchor>
  <xdr:twoCellAnchor editAs="oneCell">
    <xdr:from>
      <xdr:col>3</xdr:col>
      <xdr:colOff>91441</xdr:colOff>
      <xdr:row>87</xdr:row>
      <xdr:rowOff>175260</xdr:rowOff>
    </xdr:from>
    <xdr:to>
      <xdr:col>3</xdr:col>
      <xdr:colOff>1821181</xdr:colOff>
      <xdr:row>90</xdr:row>
      <xdr:rowOff>304799</xdr:rowOff>
    </xdr:to>
    <xdr:pic>
      <xdr:nvPicPr>
        <xdr:cNvPr id="68" name="Рисунок 6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2" t="20238" r="5714" b="19048"/>
        <a:stretch>
          <a:fillRect/>
        </a:stretch>
      </xdr:blipFill>
      <xdr:spPr>
        <a:xfrm>
          <a:off x="4617720" y="35333940"/>
          <a:ext cx="1729740" cy="134048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9584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861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480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4093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5641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3251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5423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8204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942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6108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40861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4001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480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328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4386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8044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701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359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016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2674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6332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989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3647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7304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0962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620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2188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2188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77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2188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2188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935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2188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2188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592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2188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2188"/>
    <xdr:pic>
      <xdr:nvPicPr>
        <xdr:cNvPr id="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9250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2188"/>
    <xdr:pic>
      <xdr:nvPicPr>
        <xdr:cNvPr id="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2188"/>
    <xdr:pic>
      <xdr:nvPicPr>
        <xdr:cNvPr id="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2908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2188"/>
    <xdr:pic>
      <xdr:nvPicPr>
        <xdr:cNvPr id="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2188"/>
    <xdr:pic>
      <xdr:nvPicPr>
        <xdr:cNvPr id="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6565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2188"/>
    <xdr:pic>
      <xdr:nvPicPr>
        <xdr:cNvPr id="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2188"/>
    <xdr:pic>
      <xdr:nvPicPr>
        <xdr:cNvPr id="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0223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2188"/>
    <xdr:pic>
      <xdr:nvPicPr>
        <xdr:cNvPr id="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2188"/>
    <xdr:pic>
      <xdr:nvPicPr>
        <xdr:cNvPr id="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3880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2188"/>
    <xdr:pic>
      <xdr:nvPicPr>
        <xdr:cNvPr id="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2188"/>
    <xdr:pic>
      <xdr:nvPicPr>
        <xdr:cNvPr id="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7538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2188"/>
    <xdr:pic>
      <xdr:nvPicPr>
        <xdr:cNvPr id="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2188"/>
    <xdr:pic>
      <xdr:nvPicPr>
        <xdr:cNvPr id="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1196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2188"/>
    <xdr:pic>
      <xdr:nvPicPr>
        <xdr:cNvPr id="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2188"/>
    <xdr:pic>
      <xdr:nvPicPr>
        <xdr:cNvPr id="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4853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2188"/>
    <xdr:pic>
      <xdr:nvPicPr>
        <xdr:cNvPr id="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2188"/>
    <xdr:pic>
      <xdr:nvPicPr>
        <xdr:cNvPr id="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511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2188"/>
    <xdr:pic>
      <xdr:nvPicPr>
        <xdr:cNvPr id="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2188"/>
    <xdr:pic>
      <xdr:nvPicPr>
        <xdr:cNvPr id="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21689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2188"/>
    <xdr:pic>
      <xdr:nvPicPr>
        <xdr:cNvPr id="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2188"/>
    <xdr:pic>
      <xdr:nvPicPr>
        <xdr:cNvPr id="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8265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2188"/>
    <xdr:pic>
      <xdr:nvPicPr>
        <xdr:cNvPr id="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9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9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9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9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2188"/>
    <xdr:pic>
      <xdr:nvPicPr>
        <xdr:cNvPr id="9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9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9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9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9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9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9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9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9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9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9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9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4841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2188"/>
    <xdr:pic>
      <xdr:nvPicPr>
        <xdr:cNvPr id="9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9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9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9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9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9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9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9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2188"/>
    <xdr:pic>
      <xdr:nvPicPr>
        <xdr:cNvPr id="9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9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9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9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9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9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9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9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9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9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9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1417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2188"/>
    <xdr:pic>
      <xdr:nvPicPr>
        <xdr:cNvPr id="9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9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9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9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9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9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9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9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2188"/>
    <xdr:pic>
      <xdr:nvPicPr>
        <xdr:cNvPr id="9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9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9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9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9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9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9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9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9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9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9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67993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914093"/>
    <xdr:pic>
      <xdr:nvPicPr>
        <xdr:cNvPr id="9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5641"/>
    <xdr:pic>
      <xdr:nvPicPr>
        <xdr:cNvPr id="9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85641"/>
    <xdr:pic>
      <xdr:nvPicPr>
        <xdr:cNvPr id="10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851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13251"/>
    <xdr:pic>
      <xdr:nvPicPr>
        <xdr:cNvPr id="10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127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10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635423"/>
    <xdr:pic>
      <xdr:nvPicPr>
        <xdr:cNvPr id="10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3500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10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10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8204"/>
    <xdr:pic>
      <xdr:nvPicPr>
        <xdr:cNvPr id="10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6942"/>
    <xdr:pic>
      <xdr:nvPicPr>
        <xdr:cNvPr id="10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6108"/>
    <xdr:pic>
      <xdr:nvPicPr>
        <xdr:cNvPr id="10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636108"/>
    <xdr:pic>
      <xdr:nvPicPr>
        <xdr:cNvPr id="10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8956"/>
    <xdr:pic>
      <xdr:nvPicPr>
        <xdr:cNvPr id="10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2383" cy="854001"/>
    <xdr:pic>
      <xdr:nvPicPr>
        <xdr:cNvPr id="10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36</xdr:row>
      <xdr:rowOff>0</xdr:rowOff>
    </xdr:from>
    <xdr:ext cx="1905" cy="536575"/>
    <xdr:pic>
      <xdr:nvPicPr>
        <xdr:cNvPr id="10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045690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5</xdr:row>
      <xdr:rowOff>294968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37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5</xdr:row>
      <xdr:rowOff>66516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5</xdr:row>
      <xdr:rowOff>66516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51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382746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27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4001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5</xdr:row>
      <xdr:rowOff>16298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00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8204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8204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788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16</xdr:row>
      <xdr:rowOff>255798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921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942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6108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56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40861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403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4001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344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173356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173356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78106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173356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173356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2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6</xdr:row>
      <xdr:rowOff>78106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68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8480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twoCellAnchor editAs="oneCell">
    <xdr:from>
      <xdr:col>3</xdr:col>
      <xdr:colOff>361370</xdr:colOff>
      <xdr:row>7</xdr:row>
      <xdr:rowOff>60176</xdr:rowOff>
    </xdr:from>
    <xdr:to>
      <xdr:col>3</xdr:col>
      <xdr:colOff>1554480</xdr:colOff>
      <xdr:row>9</xdr:row>
      <xdr:rowOff>381000</xdr:rowOff>
    </xdr:to>
    <xdr:pic>
      <xdr:nvPicPr>
        <xdr:cNvPr id="35" name="Рисунок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87595" y="3063875"/>
          <a:ext cx="1193165" cy="1098550"/>
        </a:xfrm>
        <a:prstGeom prst="rect">
          <a:avLst/>
        </a:prstGeom>
      </xdr:spPr>
    </xdr:pic>
    <xdr:clientData/>
  </xdr:twoCellAnchor>
  <xdr:twoCellAnchor editAs="oneCell">
    <xdr:from>
      <xdr:col>3</xdr:col>
      <xdr:colOff>433494</xdr:colOff>
      <xdr:row>10</xdr:row>
      <xdr:rowOff>36406</xdr:rowOff>
    </xdr:from>
    <xdr:to>
      <xdr:col>3</xdr:col>
      <xdr:colOff>1508759</xdr:colOff>
      <xdr:row>12</xdr:row>
      <xdr:rowOff>360468</xdr:rowOff>
    </xdr:to>
    <xdr:pic>
      <xdr:nvPicPr>
        <xdr:cNvPr id="36" name="Рисунок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59350" y="4206240"/>
          <a:ext cx="1075055" cy="1101090"/>
        </a:xfrm>
        <a:prstGeom prst="rect">
          <a:avLst/>
        </a:prstGeom>
      </xdr:spPr>
    </xdr:pic>
    <xdr:clientData/>
  </xdr:twoCellAnchor>
  <xdr:twoCellAnchor editAs="oneCell">
    <xdr:from>
      <xdr:col>3</xdr:col>
      <xdr:colOff>393278</xdr:colOff>
      <xdr:row>13</xdr:row>
      <xdr:rowOff>7620</xdr:rowOff>
    </xdr:from>
    <xdr:to>
      <xdr:col>3</xdr:col>
      <xdr:colOff>1478280</xdr:colOff>
      <xdr:row>15</xdr:row>
      <xdr:rowOff>373380</xdr:rowOff>
    </xdr:to>
    <xdr:pic>
      <xdr:nvPicPr>
        <xdr:cNvPr id="37" name="Рисунок 36"/>
        <xdr:cNvPicPr>
          <a:picLocks noChangeAspect="1"/>
        </xdr:cNvPicPr>
      </xdr:nvPicPr>
      <xdr:blipFill>
        <a:blip r:embed="rId5"/>
        <a:srcRect t="7009" b="5263"/>
        <a:stretch>
          <a:fillRect/>
        </a:stretch>
      </xdr:blipFill>
      <xdr:spPr>
        <a:xfrm>
          <a:off x="4919345" y="5343525"/>
          <a:ext cx="108521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388621</xdr:colOff>
      <xdr:row>4</xdr:row>
      <xdr:rowOff>47625</xdr:rowOff>
    </xdr:from>
    <xdr:to>
      <xdr:col>3</xdr:col>
      <xdr:colOff>1461136</xdr:colOff>
      <xdr:row>6</xdr:row>
      <xdr:rowOff>342900</xdr:rowOff>
    </xdr:to>
    <xdr:pic>
      <xdr:nvPicPr>
        <xdr:cNvPr id="38" name="Рисунок 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885950"/>
          <a:ext cx="1072515" cy="107251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8383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2269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155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041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3928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7814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1700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5866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94728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33590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72452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13145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424508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196056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196056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4</xdr:row>
      <xdr:rowOff>123666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4</xdr:row>
      <xdr:rowOff>145838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13</xdr:row>
      <xdr:rowOff>271038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203836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203836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108586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203836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203836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5</xdr:row>
      <xdr:rowOff>108586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twoCellAnchor editAs="oneCell">
    <xdr:from>
      <xdr:col>3</xdr:col>
      <xdr:colOff>190500</xdr:colOff>
      <xdr:row>6</xdr:row>
      <xdr:rowOff>53340</xdr:rowOff>
    </xdr:from>
    <xdr:to>
      <xdr:col>3</xdr:col>
      <xdr:colOff>1508760</xdr:colOff>
      <xdr:row>8</xdr:row>
      <xdr:rowOff>396240</xdr:rowOff>
    </xdr:to>
    <xdr:pic>
      <xdr:nvPicPr>
        <xdr:cNvPr id="41" name="Рисунок 4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0" y="3124200"/>
          <a:ext cx="1318260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220979</xdr:colOff>
      <xdr:row>3</xdr:row>
      <xdr:rowOff>137161</xdr:rowOff>
    </xdr:from>
    <xdr:to>
      <xdr:col>3</xdr:col>
      <xdr:colOff>1493520</xdr:colOff>
      <xdr:row>5</xdr:row>
      <xdr:rowOff>250962</xdr:rowOff>
    </xdr:to>
    <xdr:pic>
      <xdr:nvPicPr>
        <xdr:cNvPr id="56" name="Рисунок 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44" t="19556" r="7555" b="10756"/>
        <a:stretch>
          <a:fillRect/>
        </a:stretch>
      </xdr:blipFill>
      <xdr:spPr>
        <a:xfrm>
          <a:off x="4746625" y="1744980"/>
          <a:ext cx="1273175" cy="10890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9</xdr:row>
      <xdr:rowOff>83820</xdr:rowOff>
    </xdr:from>
    <xdr:to>
      <xdr:col>3</xdr:col>
      <xdr:colOff>1615115</xdr:colOff>
      <xdr:row>11</xdr:row>
      <xdr:rowOff>426720</xdr:rowOff>
    </xdr:to>
    <xdr:pic>
      <xdr:nvPicPr>
        <xdr:cNvPr id="57" name="Рисунок 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85" b="5863"/>
        <a:stretch>
          <a:fillRect/>
        </a:stretch>
      </xdr:blipFill>
      <xdr:spPr>
        <a:xfrm>
          <a:off x="4716780" y="4617720"/>
          <a:ext cx="1424305" cy="1318260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</xdr:colOff>
      <xdr:row>12</xdr:row>
      <xdr:rowOff>30480</xdr:rowOff>
    </xdr:from>
    <xdr:to>
      <xdr:col>3</xdr:col>
      <xdr:colOff>1602105</xdr:colOff>
      <xdr:row>14</xdr:row>
      <xdr:rowOff>451485</xdr:rowOff>
    </xdr:to>
    <xdr:pic>
      <xdr:nvPicPr>
        <xdr:cNvPr id="58" name="Рисунок 5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020" y="6027420"/>
          <a:ext cx="1396365" cy="139636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4093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4001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942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4001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912188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0955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583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0708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5585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046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533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021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9969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8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9723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4093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91376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4001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8204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788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942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661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4001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85344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59980"/>
          <a:ext cx="1905" cy="536575"/>
        </a:xfrm>
        <a:prstGeom prst="rect">
          <a:avLst/>
        </a:prstGeom>
        <a:noFill/>
      </xdr:spPr>
    </xdr:pic>
    <xdr:clientData/>
  </xdr:one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144779</xdr:colOff>
      <xdr:row>0</xdr:row>
      <xdr:rowOff>106680</xdr:rowOff>
    </xdr:from>
    <xdr:to>
      <xdr:col>1</xdr:col>
      <xdr:colOff>480060</xdr:colOff>
      <xdr:row>1</xdr:row>
      <xdr:rowOff>381000</xdr:rowOff>
    </xdr:to>
    <xdr:pic>
      <xdr:nvPicPr>
        <xdr:cNvPr id="2" name="Рисунок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6572"/>
        <a:stretch>
          <a:fillRect/>
        </a:stretch>
      </xdr:blipFill>
      <xdr:spPr>
        <a:xfrm>
          <a:off x="144145" y="106680"/>
          <a:ext cx="152463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912188</xdr:rowOff>
    </xdr:to>
    <xdr:pic>
      <xdr:nvPicPr>
        <xdr:cNvPr id="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9118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683736</xdr:rowOff>
    </xdr:to>
    <xdr:pic>
      <xdr:nvPicPr>
        <xdr:cNvPr id="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832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</xdr:colOff>
      <xdr:row>3</xdr:row>
      <xdr:rowOff>611346</xdr:rowOff>
    </xdr:to>
    <xdr:pic>
      <xdr:nvPicPr>
        <xdr:cNvPr id="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1087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2096"/>
    <xdr:pic>
      <xdr:nvPicPr>
        <xdr:cNvPr id="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3</xdr:row>
      <xdr:rowOff>633518</xdr:rowOff>
    </xdr:to>
    <xdr:pic>
      <xdr:nvPicPr>
        <xdr:cNvPr id="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09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6299"/>
    <xdr:pic>
      <xdr:nvPicPr>
        <xdr:cNvPr id="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6299"/>
    <xdr:pic>
      <xdr:nvPicPr>
        <xdr:cNvPr id="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5980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3</xdr:row>
      <xdr:rowOff>0</xdr:rowOff>
    </xdr:from>
    <xdr:to>
      <xdr:col>0</xdr:col>
      <xdr:colOff>2383</xdr:colOff>
      <xdr:row>12</xdr:row>
      <xdr:rowOff>263418</xdr:rowOff>
    </xdr:to>
    <xdr:pic>
      <xdr:nvPicPr>
        <xdr:cNvPr id="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14731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2383" cy="855037"/>
    <xdr:pic>
      <xdr:nvPicPr>
        <xdr:cNvPr id="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634203"/>
    <xdr:pic>
      <xdr:nvPicPr>
        <xdr:cNvPr id="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1905" cy="538956"/>
    <xdr:pic>
      <xdr:nvPicPr>
        <xdr:cNvPr id="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852096"/>
    <xdr:pic>
      <xdr:nvPicPr>
        <xdr:cNvPr id="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851535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112396</xdr:rowOff>
    </xdr:to>
    <xdr:pic>
      <xdr:nvPicPr>
        <xdr:cNvPr id="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112396</xdr:rowOff>
    </xdr:to>
    <xdr:pic>
      <xdr:nvPicPr>
        <xdr:cNvPr id="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17146</xdr:rowOff>
    </xdr:to>
    <xdr:pic>
      <xdr:nvPicPr>
        <xdr:cNvPr id="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112396</xdr:rowOff>
    </xdr:to>
    <xdr:pic>
      <xdr:nvPicPr>
        <xdr:cNvPr id="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112396</xdr:rowOff>
    </xdr:to>
    <xdr:pic>
      <xdr:nvPicPr>
        <xdr:cNvPr id="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5601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2383</xdr:colOff>
      <xdr:row>4</xdr:row>
      <xdr:rowOff>17146</xdr:rowOff>
    </xdr:to>
    <xdr:pic>
      <xdr:nvPicPr>
        <xdr:cNvPr id="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26820"/>
          <a:ext cx="1905" cy="146494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</xdr:row>
      <xdr:rowOff>0</xdr:rowOff>
    </xdr:from>
    <xdr:ext cx="1905" cy="536575"/>
    <xdr:pic>
      <xdr:nvPicPr>
        <xdr:cNvPr id="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536575"/>
        </a:xfrm>
        <a:prstGeom prst="rect">
          <a:avLst/>
        </a:prstGeom>
        <a:noFill/>
      </xdr:spPr>
    </xdr:pic>
    <xdr:clientData/>
  </xdr:oneCellAnchor>
  <xdr:twoCellAnchor editAs="oneCell">
    <xdr:from>
      <xdr:col>3</xdr:col>
      <xdr:colOff>470534</xdr:colOff>
      <xdr:row>5</xdr:row>
      <xdr:rowOff>173355</xdr:rowOff>
    </xdr:from>
    <xdr:to>
      <xdr:col>3</xdr:col>
      <xdr:colOff>1309705</xdr:colOff>
      <xdr:row>7</xdr:row>
      <xdr:rowOff>289560</xdr:rowOff>
    </xdr:to>
    <xdr:pic>
      <xdr:nvPicPr>
        <xdr:cNvPr id="29" name="Рисунок 24" descr="Вешалка цельн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48680" y="3983355"/>
          <a:ext cx="839470" cy="10306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390516</xdr:rowOff>
    </xdr:to>
    <xdr:pic>
      <xdr:nvPicPr>
        <xdr:cNvPr id="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390524</xdr:rowOff>
    </xdr:to>
    <xdr:pic>
      <xdr:nvPicPr>
        <xdr:cNvPr id="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390516</xdr:rowOff>
    </xdr:to>
    <xdr:pic>
      <xdr:nvPicPr>
        <xdr:cNvPr id="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382897</xdr:rowOff>
    </xdr:to>
    <xdr:pic>
      <xdr:nvPicPr>
        <xdr:cNvPr id="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22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390516</xdr:rowOff>
    </xdr:to>
    <xdr:pic>
      <xdr:nvPicPr>
        <xdr:cNvPr id="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390524</xdr:rowOff>
    </xdr:to>
    <xdr:pic>
      <xdr:nvPicPr>
        <xdr:cNvPr id="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390516</xdr:rowOff>
    </xdr:to>
    <xdr:pic>
      <xdr:nvPicPr>
        <xdr:cNvPr id="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9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382897</xdr:rowOff>
    </xdr:to>
    <xdr:pic>
      <xdr:nvPicPr>
        <xdr:cNvPr id="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822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2383</xdr:colOff>
      <xdr:row>22</xdr:row>
      <xdr:rowOff>390526</xdr:rowOff>
    </xdr:to>
    <xdr:pic>
      <xdr:nvPicPr>
        <xdr:cNvPr id="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3905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191770</xdr:colOff>
      <xdr:row>35</xdr:row>
      <xdr:rowOff>47201</xdr:rowOff>
    </xdr:from>
    <xdr:to>
      <xdr:col>3</xdr:col>
      <xdr:colOff>1584960</xdr:colOff>
      <xdr:row>35</xdr:row>
      <xdr:rowOff>724970</xdr:rowOff>
    </xdr:to>
    <xdr:pic>
      <xdr:nvPicPr>
        <xdr:cNvPr id="49" name="Picture 247" descr="&amp;Vcy;&amp;iecy;&amp;shcy;&amp;acy;&amp;lcy;&amp;kcy;&amp;acy; &amp;ncy;&amp;acy;&amp;scy;&amp;tcy;&amp;iecy;&amp;ncy;&amp;ncy;&amp;acy;&amp;yacy; &amp;Vcy;-11"/>
        <xdr:cNvPicPr>
          <a:picLocks noChangeAspect="1" noChangeArrowheads="1"/>
        </xdr:cNvPicPr>
      </xdr:nvPicPr>
      <xdr:blipFill>
        <a:blip r:embed="rId4"/>
        <a:stretch>
          <a:fillRect/>
        </a:stretch>
      </xdr:blipFill>
      <xdr:spPr>
        <a:xfrm>
          <a:off x="5670550" y="16765270"/>
          <a:ext cx="1393190" cy="677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3</xdr:col>
      <xdr:colOff>151553</xdr:colOff>
      <xdr:row>22</xdr:row>
      <xdr:rowOff>83820</xdr:rowOff>
    </xdr:from>
    <xdr:ext cx="1367444" cy="1272539"/>
    <xdr:pic>
      <xdr:nvPicPr>
        <xdr:cNvPr id="55" name="Рисунок 28" descr="Вешалка Напольная 1925h с Пов-ми Кронштейнами 4х.ств-я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29910" y="9982200"/>
          <a:ext cx="1367790" cy="1271905"/>
        </a:xfrm>
        <a:prstGeom prst="rect">
          <a:avLst/>
        </a:prstGeom>
      </xdr:spPr>
    </xdr:pic>
    <xdr:clientData/>
  </xdr:oneCellAnchor>
  <xdr:twoCellAnchor editAs="oneCell">
    <xdr:from>
      <xdr:col>3</xdr:col>
      <xdr:colOff>739140</xdr:colOff>
      <xdr:row>3</xdr:row>
      <xdr:rowOff>76200</xdr:rowOff>
    </xdr:from>
    <xdr:to>
      <xdr:col>3</xdr:col>
      <xdr:colOff>1051560</xdr:colOff>
      <xdr:row>3</xdr:row>
      <xdr:rowOff>1010414</xdr:rowOff>
    </xdr:to>
    <xdr:pic>
      <xdr:nvPicPr>
        <xdr:cNvPr id="56" name="Рисунок 55"/>
        <xdr:cNvPicPr>
          <a:picLocks noChangeAspect="1"/>
        </xdr:cNvPicPr>
      </xdr:nvPicPr>
      <xdr:blipFill>
        <a:blip r:embed="rId6"/>
        <a:srcRect l="35901" t="2163" r="34544" b="9456"/>
        <a:stretch>
          <a:fillRect/>
        </a:stretch>
      </xdr:blipFill>
      <xdr:spPr>
        <a:xfrm>
          <a:off x="6217920" y="1684020"/>
          <a:ext cx="312420" cy="934085"/>
        </a:xfrm>
        <a:prstGeom prst="rect">
          <a:avLst/>
        </a:prstGeom>
      </xdr:spPr>
    </xdr:pic>
    <xdr:clientData/>
  </xdr:twoCellAnchor>
  <xdr:twoCellAnchor editAs="oneCell">
    <xdr:from>
      <xdr:col>3</xdr:col>
      <xdr:colOff>746760</xdr:colOff>
      <xdr:row>4</xdr:row>
      <xdr:rowOff>144780</xdr:rowOff>
    </xdr:from>
    <xdr:to>
      <xdr:col>3</xdr:col>
      <xdr:colOff>1036320</xdr:colOff>
      <xdr:row>4</xdr:row>
      <xdr:rowOff>1104720</xdr:rowOff>
    </xdr:to>
    <xdr:pic>
      <xdr:nvPicPr>
        <xdr:cNvPr id="57" name="Рисунок 56"/>
        <xdr:cNvPicPr>
          <a:picLocks noChangeAspect="1"/>
        </xdr:cNvPicPr>
      </xdr:nvPicPr>
      <xdr:blipFill>
        <a:blip r:embed="rId7"/>
        <a:srcRect l="36315" t="1733" r="34738" b="3468"/>
        <a:stretch>
          <a:fillRect/>
        </a:stretch>
      </xdr:blipFill>
      <xdr:spPr>
        <a:xfrm>
          <a:off x="6225540" y="2819400"/>
          <a:ext cx="289560" cy="959485"/>
        </a:xfrm>
        <a:prstGeom prst="rect">
          <a:avLst/>
        </a:prstGeom>
      </xdr:spPr>
    </xdr:pic>
    <xdr:clientData/>
  </xdr:twoCellAnchor>
  <xdr:twoCellAnchor editAs="oneCell">
    <xdr:from>
      <xdr:col>3</xdr:col>
      <xdr:colOff>60961</xdr:colOff>
      <xdr:row>8</xdr:row>
      <xdr:rowOff>60961</xdr:rowOff>
    </xdr:from>
    <xdr:to>
      <xdr:col>3</xdr:col>
      <xdr:colOff>1729741</xdr:colOff>
      <xdr:row>13</xdr:row>
      <xdr:rowOff>91441</xdr:rowOff>
    </xdr:to>
    <xdr:pic>
      <xdr:nvPicPr>
        <xdr:cNvPr id="58" name="Рисунок 5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40" y="5242560"/>
          <a:ext cx="1668780" cy="166878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14</xdr:row>
      <xdr:rowOff>60961</xdr:rowOff>
    </xdr:from>
    <xdr:to>
      <xdr:col>3</xdr:col>
      <xdr:colOff>1821181</xdr:colOff>
      <xdr:row>19</xdr:row>
      <xdr:rowOff>121921</xdr:rowOff>
    </xdr:to>
    <xdr:pic>
      <xdr:nvPicPr>
        <xdr:cNvPr id="59" name="Рисунок 5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208520"/>
          <a:ext cx="1737360" cy="17373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25</xdr:row>
      <xdr:rowOff>167641</xdr:rowOff>
    </xdr:from>
    <xdr:to>
      <xdr:col>3</xdr:col>
      <xdr:colOff>1805941</xdr:colOff>
      <xdr:row>27</xdr:row>
      <xdr:rowOff>365761</xdr:rowOff>
    </xdr:to>
    <xdr:pic>
      <xdr:nvPicPr>
        <xdr:cNvPr id="60" name="Рисунок 5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11460480"/>
          <a:ext cx="1722120" cy="17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160021</xdr:colOff>
      <xdr:row>29</xdr:row>
      <xdr:rowOff>89782</xdr:rowOff>
    </xdr:from>
    <xdr:to>
      <xdr:col>3</xdr:col>
      <xdr:colOff>1722120</xdr:colOff>
      <xdr:row>31</xdr:row>
      <xdr:rowOff>327660</xdr:rowOff>
    </xdr:to>
    <xdr:pic>
      <xdr:nvPicPr>
        <xdr:cNvPr id="62" name="Рисунок 6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45" b="16445"/>
        <a:stretch>
          <a:fillRect/>
        </a:stretch>
      </xdr:blipFill>
      <xdr:spPr>
        <a:xfrm>
          <a:off x="5638800" y="14041755"/>
          <a:ext cx="1562100" cy="106108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2383" cy="912188"/>
    <xdr:pic>
      <xdr:nvPicPr>
        <xdr:cNvPr id="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83736"/>
    <xdr:pic>
      <xdr:nvPicPr>
        <xdr:cNvPr id="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11346"/>
    <xdr:pic>
      <xdr:nvPicPr>
        <xdr:cNvPr id="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633518"/>
    <xdr:pic>
      <xdr:nvPicPr>
        <xdr:cNvPr id="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6299"/>
    <xdr:pic>
      <xdr:nvPicPr>
        <xdr:cNvPr id="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5037"/>
    <xdr:pic>
      <xdr:nvPicPr>
        <xdr:cNvPr id="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634203"/>
    <xdr:pic>
      <xdr:nvPicPr>
        <xdr:cNvPr id="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8956"/>
    <xdr:pic>
      <xdr:nvPicPr>
        <xdr:cNvPr id="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852096"/>
    <xdr:pic>
      <xdr:nvPicPr>
        <xdr:cNvPr id="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560196"/>
    <xdr:pic>
      <xdr:nvPicPr>
        <xdr:cNvPr id="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</xdr:row>
      <xdr:rowOff>0</xdr:rowOff>
    </xdr:from>
    <xdr:ext cx="2383" cy="1464946"/>
    <xdr:pic>
      <xdr:nvPicPr>
        <xdr:cNvPr id="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078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1905" cy="536575"/>
    <xdr:pic>
      <xdr:nvPicPr>
        <xdr:cNvPr id="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912188"/>
    <xdr:pic>
      <xdr:nvPicPr>
        <xdr:cNvPr id="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83736"/>
    <xdr:pic>
      <xdr:nvPicPr>
        <xdr:cNvPr id="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11346"/>
    <xdr:pic>
      <xdr:nvPicPr>
        <xdr:cNvPr id="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633518"/>
    <xdr:pic>
      <xdr:nvPicPr>
        <xdr:cNvPr id="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6299"/>
    <xdr:pic>
      <xdr:nvPicPr>
        <xdr:cNvPr id="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5037"/>
    <xdr:pic>
      <xdr:nvPicPr>
        <xdr:cNvPr id="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634203"/>
    <xdr:pic>
      <xdr:nvPicPr>
        <xdr:cNvPr id="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8956"/>
    <xdr:pic>
      <xdr:nvPicPr>
        <xdr:cNvPr id="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852096"/>
    <xdr:pic>
      <xdr:nvPicPr>
        <xdr:cNvPr id="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560196"/>
    <xdr:pic>
      <xdr:nvPicPr>
        <xdr:cNvPr id="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4</xdr:row>
      <xdr:rowOff>0</xdr:rowOff>
    </xdr:from>
    <xdr:ext cx="2383" cy="1464946"/>
    <xdr:pic>
      <xdr:nvPicPr>
        <xdr:cNvPr id="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26746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1905" cy="536575"/>
    <xdr:pic>
      <xdr:nvPicPr>
        <xdr:cNvPr id="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1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1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912188"/>
    <xdr:pic>
      <xdr:nvPicPr>
        <xdr:cNvPr id="1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83736"/>
    <xdr:pic>
      <xdr:nvPicPr>
        <xdr:cNvPr id="1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11346"/>
    <xdr:pic>
      <xdr:nvPicPr>
        <xdr:cNvPr id="1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633518"/>
    <xdr:pic>
      <xdr:nvPicPr>
        <xdr:cNvPr id="1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6299"/>
    <xdr:pic>
      <xdr:nvPicPr>
        <xdr:cNvPr id="1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5037"/>
    <xdr:pic>
      <xdr:nvPicPr>
        <xdr:cNvPr id="1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634203"/>
    <xdr:pic>
      <xdr:nvPicPr>
        <xdr:cNvPr id="1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8956"/>
    <xdr:pic>
      <xdr:nvPicPr>
        <xdr:cNvPr id="1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852096"/>
    <xdr:pic>
      <xdr:nvPicPr>
        <xdr:cNvPr id="1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1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560196"/>
    <xdr:pic>
      <xdr:nvPicPr>
        <xdr:cNvPr id="1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5</xdr:row>
      <xdr:rowOff>0</xdr:rowOff>
    </xdr:from>
    <xdr:ext cx="2383" cy="1464946"/>
    <xdr:pic>
      <xdr:nvPicPr>
        <xdr:cNvPr id="1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38100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1905" cy="536575"/>
    <xdr:pic>
      <xdr:nvPicPr>
        <xdr:cNvPr id="1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912188"/>
    <xdr:pic>
      <xdr:nvPicPr>
        <xdr:cNvPr id="1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83736"/>
    <xdr:pic>
      <xdr:nvPicPr>
        <xdr:cNvPr id="1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11346"/>
    <xdr:pic>
      <xdr:nvPicPr>
        <xdr:cNvPr id="1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633518"/>
    <xdr:pic>
      <xdr:nvPicPr>
        <xdr:cNvPr id="1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6299"/>
    <xdr:pic>
      <xdr:nvPicPr>
        <xdr:cNvPr id="1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5037"/>
    <xdr:pic>
      <xdr:nvPicPr>
        <xdr:cNvPr id="1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634203"/>
    <xdr:pic>
      <xdr:nvPicPr>
        <xdr:cNvPr id="1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8956"/>
    <xdr:pic>
      <xdr:nvPicPr>
        <xdr:cNvPr id="1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852096"/>
    <xdr:pic>
      <xdr:nvPicPr>
        <xdr:cNvPr id="1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560196"/>
    <xdr:pic>
      <xdr:nvPicPr>
        <xdr:cNvPr id="1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6</xdr:row>
      <xdr:rowOff>0</xdr:rowOff>
    </xdr:from>
    <xdr:ext cx="2383" cy="1464946"/>
    <xdr:pic>
      <xdr:nvPicPr>
        <xdr:cNvPr id="1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267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1905" cy="536575"/>
    <xdr:pic>
      <xdr:nvPicPr>
        <xdr:cNvPr id="1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912188"/>
    <xdr:pic>
      <xdr:nvPicPr>
        <xdr:cNvPr id="1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83736"/>
    <xdr:pic>
      <xdr:nvPicPr>
        <xdr:cNvPr id="1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11346"/>
    <xdr:pic>
      <xdr:nvPicPr>
        <xdr:cNvPr id="1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633518"/>
    <xdr:pic>
      <xdr:nvPicPr>
        <xdr:cNvPr id="1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6299"/>
    <xdr:pic>
      <xdr:nvPicPr>
        <xdr:cNvPr id="1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5037"/>
    <xdr:pic>
      <xdr:nvPicPr>
        <xdr:cNvPr id="1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634203"/>
    <xdr:pic>
      <xdr:nvPicPr>
        <xdr:cNvPr id="1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8956"/>
    <xdr:pic>
      <xdr:nvPicPr>
        <xdr:cNvPr id="1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852096"/>
    <xdr:pic>
      <xdr:nvPicPr>
        <xdr:cNvPr id="1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560196"/>
    <xdr:pic>
      <xdr:nvPicPr>
        <xdr:cNvPr id="1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7</xdr:row>
      <xdr:rowOff>0</xdr:rowOff>
    </xdr:from>
    <xdr:ext cx="2383" cy="1464946"/>
    <xdr:pic>
      <xdr:nvPicPr>
        <xdr:cNvPr id="1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4724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1905" cy="536575"/>
    <xdr:pic>
      <xdr:nvPicPr>
        <xdr:cNvPr id="1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1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912188"/>
    <xdr:pic>
      <xdr:nvPicPr>
        <xdr:cNvPr id="1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83736"/>
    <xdr:pic>
      <xdr:nvPicPr>
        <xdr:cNvPr id="1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11346"/>
    <xdr:pic>
      <xdr:nvPicPr>
        <xdr:cNvPr id="1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633518"/>
    <xdr:pic>
      <xdr:nvPicPr>
        <xdr:cNvPr id="1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6299"/>
    <xdr:pic>
      <xdr:nvPicPr>
        <xdr:cNvPr id="1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5037"/>
    <xdr:pic>
      <xdr:nvPicPr>
        <xdr:cNvPr id="1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634203"/>
    <xdr:pic>
      <xdr:nvPicPr>
        <xdr:cNvPr id="1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8956"/>
    <xdr:pic>
      <xdr:nvPicPr>
        <xdr:cNvPr id="1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852096"/>
    <xdr:pic>
      <xdr:nvPicPr>
        <xdr:cNvPr id="1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1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2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2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2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560196"/>
    <xdr:pic>
      <xdr:nvPicPr>
        <xdr:cNvPr id="2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8</xdr:row>
      <xdr:rowOff>0</xdr:rowOff>
    </xdr:from>
    <xdr:ext cx="2383" cy="1464946"/>
    <xdr:pic>
      <xdr:nvPicPr>
        <xdr:cNvPr id="2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1816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1905" cy="536575"/>
    <xdr:pic>
      <xdr:nvPicPr>
        <xdr:cNvPr id="2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2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2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912188"/>
    <xdr:pic>
      <xdr:nvPicPr>
        <xdr:cNvPr id="2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83736"/>
    <xdr:pic>
      <xdr:nvPicPr>
        <xdr:cNvPr id="2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11346"/>
    <xdr:pic>
      <xdr:nvPicPr>
        <xdr:cNvPr id="2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633518"/>
    <xdr:pic>
      <xdr:nvPicPr>
        <xdr:cNvPr id="2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6299"/>
    <xdr:pic>
      <xdr:nvPicPr>
        <xdr:cNvPr id="2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5037"/>
    <xdr:pic>
      <xdr:nvPicPr>
        <xdr:cNvPr id="2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634203"/>
    <xdr:pic>
      <xdr:nvPicPr>
        <xdr:cNvPr id="2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8956"/>
    <xdr:pic>
      <xdr:nvPicPr>
        <xdr:cNvPr id="2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852096"/>
    <xdr:pic>
      <xdr:nvPicPr>
        <xdr:cNvPr id="2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2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560196"/>
    <xdr:pic>
      <xdr:nvPicPr>
        <xdr:cNvPr id="2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9</xdr:row>
      <xdr:rowOff>0</xdr:rowOff>
    </xdr:from>
    <xdr:ext cx="2383" cy="1464946"/>
    <xdr:pic>
      <xdr:nvPicPr>
        <xdr:cNvPr id="2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5092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1905" cy="536575"/>
    <xdr:pic>
      <xdr:nvPicPr>
        <xdr:cNvPr id="2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4946"/>
    <xdr:pic>
      <xdr:nvPicPr>
        <xdr:cNvPr id="2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4946"/>
    <xdr:pic>
      <xdr:nvPicPr>
        <xdr:cNvPr id="2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912188"/>
    <xdr:pic>
      <xdr:nvPicPr>
        <xdr:cNvPr id="2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83736"/>
    <xdr:pic>
      <xdr:nvPicPr>
        <xdr:cNvPr id="2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11346"/>
    <xdr:pic>
      <xdr:nvPicPr>
        <xdr:cNvPr id="2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633518"/>
    <xdr:pic>
      <xdr:nvPicPr>
        <xdr:cNvPr id="2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6299"/>
    <xdr:pic>
      <xdr:nvPicPr>
        <xdr:cNvPr id="2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5037"/>
    <xdr:pic>
      <xdr:nvPicPr>
        <xdr:cNvPr id="2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634203"/>
    <xdr:pic>
      <xdr:nvPicPr>
        <xdr:cNvPr id="2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8956"/>
    <xdr:pic>
      <xdr:nvPicPr>
        <xdr:cNvPr id="2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852096"/>
    <xdr:pic>
      <xdr:nvPicPr>
        <xdr:cNvPr id="2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4946"/>
    <xdr:pic>
      <xdr:nvPicPr>
        <xdr:cNvPr id="2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560196"/>
    <xdr:pic>
      <xdr:nvPicPr>
        <xdr:cNvPr id="2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10</xdr:row>
      <xdr:rowOff>0</xdr:rowOff>
    </xdr:from>
    <xdr:ext cx="2383" cy="1464946"/>
    <xdr:pic>
      <xdr:nvPicPr>
        <xdr:cNvPr id="2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58369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1905" cy="536575"/>
    <xdr:pic>
      <xdr:nvPicPr>
        <xdr:cNvPr id="2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4946"/>
    <xdr:pic>
      <xdr:nvPicPr>
        <xdr:cNvPr id="2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4946"/>
    <xdr:pic>
      <xdr:nvPicPr>
        <xdr:cNvPr id="2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912188"/>
    <xdr:pic>
      <xdr:nvPicPr>
        <xdr:cNvPr id="2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83736"/>
    <xdr:pic>
      <xdr:nvPicPr>
        <xdr:cNvPr id="2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11346"/>
    <xdr:pic>
      <xdr:nvPicPr>
        <xdr:cNvPr id="2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633518"/>
    <xdr:pic>
      <xdr:nvPicPr>
        <xdr:cNvPr id="2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6299"/>
    <xdr:pic>
      <xdr:nvPicPr>
        <xdr:cNvPr id="2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5037"/>
    <xdr:pic>
      <xdr:nvPicPr>
        <xdr:cNvPr id="2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634203"/>
    <xdr:pic>
      <xdr:nvPicPr>
        <xdr:cNvPr id="2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8956"/>
    <xdr:pic>
      <xdr:nvPicPr>
        <xdr:cNvPr id="2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852096"/>
    <xdr:pic>
      <xdr:nvPicPr>
        <xdr:cNvPr id="2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4946"/>
    <xdr:pic>
      <xdr:nvPicPr>
        <xdr:cNvPr id="2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560196"/>
    <xdr:pic>
      <xdr:nvPicPr>
        <xdr:cNvPr id="2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11</xdr:row>
      <xdr:rowOff>0</xdr:rowOff>
    </xdr:from>
    <xdr:ext cx="2383" cy="1464946"/>
    <xdr:pic>
      <xdr:nvPicPr>
        <xdr:cNvPr id="2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1645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1905" cy="536575"/>
    <xdr:pic>
      <xdr:nvPicPr>
        <xdr:cNvPr id="2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2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2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2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912188"/>
    <xdr:pic>
      <xdr:nvPicPr>
        <xdr:cNvPr id="2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83736"/>
    <xdr:pic>
      <xdr:nvPicPr>
        <xdr:cNvPr id="2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11346"/>
    <xdr:pic>
      <xdr:nvPicPr>
        <xdr:cNvPr id="2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2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633518"/>
    <xdr:pic>
      <xdr:nvPicPr>
        <xdr:cNvPr id="2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2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6299"/>
    <xdr:pic>
      <xdr:nvPicPr>
        <xdr:cNvPr id="3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5037"/>
    <xdr:pic>
      <xdr:nvPicPr>
        <xdr:cNvPr id="3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634203"/>
    <xdr:pic>
      <xdr:nvPicPr>
        <xdr:cNvPr id="3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8956"/>
    <xdr:pic>
      <xdr:nvPicPr>
        <xdr:cNvPr id="3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852096"/>
    <xdr:pic>
      <xdr:nvPicPr>
        <xdr:cNvPr id="3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3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3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3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3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560196"/>
    <xdr:pic>
      <xdr:nvPicPr>
        <xdr:cNvPr id="3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12</xdr:row>
      <xdr:rowOff>0</xdr:rowOff>
    </xdr:from>
    <xdr:ext cx="2383" cy="1464946"/>
    <xdr:pic>
      <xdr:nvPicPr>
        <xdr:cNvPr id="3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492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1905" cy="536575"/>
    <xdr:pic>
      <xdr:nvPicPr>
        <xdr:cNvPr id="3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3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3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912188"/>
    <xdr:pic>
      <xdr:nvPicPr>
        <xdr:cNvPr id="3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83736"/>
    <xdr:pic>
      <xdr:nvPicPr>
        <xdr:cNvPr id="3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11346"/>
    <xdr:pic>
      <xdr:nvPicPr>
        <xdr:cNvPr id="3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633518"/>
    <xdr:pic>
      <xdr:nvPicPr>
        <xdr:cNvPr id="3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6299"/>
    <xdr:pic>
      <xdr:nvPicPr>
        <xdr:cNvPr id="3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5037"/>
    <xdr:pic>
      <xdr:nvPicPr>
        <xdr:cNvPr id="3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634203"/>
    <xdr:pic>
      <xdr:nvPicPr>
        <xdr:cNvPr id="3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8956"/>
    <xdr:pic>
      <xdr:nvPicPr>
        <xdr:cNvPr id="3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852096"/>
    <xdr:pic>
      <xdr:nvPicPr>
        <xdr:cNvPr id="3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3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560196"/>
    <xdr:pic>
      <xdr:nvPicPr>
        <xdr:cNvPr id="3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13</xdr:row>
      <xdr:rowOff>0</xdr:rowOff>
    </xdr:from>
    <xdr:ext cx="2383" cy="1464946"/>
    <xdr:pic>
      <xdr:nvPicPr>
        <xdr:cNvPr id="3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68199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1905" cy="536575"/>
    <xdr:pic>
      <xdr:nvPicPr>
        <xdr:cNvPr id="3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3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3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912188"/>
    <xdr:pic>
      <xdr:nvPicPr>
        <xdr:cNvPr id="3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83736"/>
    <xdr:pic>
      <xdr:nvPicPr>
        <xdr:cNvPr id="3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11346"/>
    <xdr:pic>
      <xdr:nvPicPr>
        <xdr:cNvPr id="3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633518"/>
    <xdr:pic>
      <xdr:nvPicPr>
        <xdr:cNvPr id="3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6299"/>
    <xdr:pic>
      <xdr:nvPicPr>
        <xdr:cNvPr id="3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5037"/>
    <xdr:pic>
      <xdr:nvPicPr>
        <xdr:cNvPr id="3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634203"/>
    <xdr:pic>
      <xdr:nvPicPr>
        <xdr:cNvPr id="3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8956"/>
    <xdr:pic>
      <xdr:nvPicPr>
        <xdr:cNvPr id="3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852096"/>
    <xdr:pic>
      <xdr:nvPicPr>
        <xdr:cNvPr id="3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3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560196"/>
    <xdr:pic>
      <xdr:nvPicPr>
        <xdr:cNvPr id="3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14</xdr:row>
      <xdr:rowOff>0</xdr:rowOff>
    </xdr:from>
    <xdr:ext cx="2383" cy="1464946"/>
    <xdr:pic>
      <xdr:nvPicPr>
        <xdr:cNvPr id="3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147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1905" cy="536575"/>
    <xdr:pic>
      <xdr:nvPicPr>
        <xdr:cNvPr id="3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912188"/>
    <xdr:pic>
      <xdr:nvPicPr>
        <xdr:cNvPr id="3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83736"/>
    <xdr:pic>
      <xdr:nvPicPr>
        <xdr:cNvPr id="3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11346"/>
    <xdr:pic>
      <xdr:nvPicPr>
        <xdr:cNvPr id="3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633518"/>
    <xdr:pic>
      <xdr:nvPicPr>
        <xdr:cNvPr id="3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6299"/>
    <xdr:pic>
      <xdr:nvPicPr>
        <xdr:cNvPr id="3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5037"/>
    <xdr:pic>
      <xdr:nvPicPr>
        <xdr:cNvPr id="3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634203"/>
    <xdr:pic>
      <xdr:nvPicPr>
        <xdr:cNvPr id="3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8956"/>
    <xdr:pic>
      <xdr:nvPicPr>
        <xdr:cNvPr id="3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852096"/>
    <xdr:pic>
      <xdr:nvPicPr>
        <xdr:cNvPr id="3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560196"/>
    <xdr:pic>
      <xdr:nvPicPr>
        <xdr:cNvPr id="3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15</xdr:row>
      <xdr:rowOff>0</xdr:rowOff>
    </xdr:from>
    <xdr:ext cx="2383" cy="1464946"/>
    <xdr:pic>
      <xdr:nvPicPr>
        <xdr:cNvPr id="3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48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1905" cy="536575"/>
    <xdr:pic>
      <xdr:nvPicPr>
        <xdr:cNvPr id="3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3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3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4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912188"/>
    <xdr:pic>
      <xdr:nvPicPr>
        <xdr:cNvPr id="4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83736"/>
    <xdr:pic>
      <xdr:nvPicPr>
        <xdr:cNvPr id="4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11346"/>
    <xdr:pic>
      <xdr:nvPicPr>
        <xdr:cNvPr id="4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633518"/>
    <xdr:pic>
      <xdr:nvPicPr>
        <xdr:cNvPr id="4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6299"/>
    <xdr:pic>
      <xdr:nvPicPr>
        <xdr:cNvPr id="4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5037"/>
    <xdr:pic>
      <xdr:nvPicPr>
        <xdr:cNvPr id="4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634203"/>
    <xdr:pic>
      <xdr:nvPicPr>
        <xdr:cNvPr id="4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8956"/>
    <xdr:pic>
      <xdr:nvPicPr>
        <xdr:cNvPr id="4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852096"/>
    <xdr:pic>
      <xdr:nvPicPr>
        <xdr:cNvPr id="4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4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4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4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4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560196"/>
    <xdr:pic>
      <xdr:nvPicPr>
        <xdr:cNvPr id="4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16</xdr:row>
      <xdr:rowOff>0</xdr:rowOff>
    </xdr:from>
    <xdr:ext cx="2383" cy="1464946"/>
    <xdr:pic>
      <xdr:nvPicPr>
        <xdr:cNvPr id="4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78181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1905" cy="536575"/>
    <xdr:pic>
      <xdr:nvPicPr>
        <xdr:cNvPr id="4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4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4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912188"/>
    <xdr:pic>
      <xdr:nvPicPr>
        <xdr:cNvPr id="4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83736"/>
    <xdr:pic>
      <xdr:nvPicPr>
        <xdr:cNvPr id="4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11346"/>
    <xdr:pic>
      <xdr:nvPicPr>
        <xdr:cNvPr id="4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633518"/>
    <xdr:pic>
      <xdr:nvPicPr>
        <xdr:cNvPr id="4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6299"/>
    <xdr:pic>
      <xdr:nvPicPr>
        <xdr:cNvPr id="4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5037"/>
    <xdr:pic>
      <xdr:nvPicPr>
        <xdr:cNvPr id="4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634203"/>
    <xdr:pic>
      <xdr:nvPicPr>
        <xdr:cNvPr id="4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8956"/>
    <xdr:pic>
      <xdr:nvPicPr>
        <xdr:cNvPr id="4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852096"/>
    <xdr:pic>
      <xdr:nvPicPr>
        <xdr:cNvPr id="4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4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560196"/>
    <xdr:pic>
      <xdr:nvPicPr>
        <xdr:cNvPr id="4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17</xdr:row>
      <xdr:rowOff>0</xdr:rowOff>
    </xdr:from>
    <xdr:ext cx="2383" cy="1464946"/>
    <xdr:pic>
      <xdr:nvPicPr>
        <xdr:cNvPr id="4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1534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1905" cy="536575"/>
    <xdr:pic>
      <xdr:nvPicPr>
        <xdr:cNvPr id="4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4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4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912188"/>
    <xdr:pic>
      <xdr:nvPicPr>
        <xdr:cNvPr id="4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83736"/>
    <xdr:pic>
      <xdr:nvPicPr>
        <xdr:cNvPr id="4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11346"/>
    <xdr:pic>
      <xdr:nvPicPr>
        <xdr:cNvPr id="4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4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633518"/>
    <xdr:pic>
      <xdr:nvPicPr>
        <xdr:cNvPr id="4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6299"/>
    <xdr:pic>
      <xdr:nvPicPr>
        <xdr:cNvPr id="4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5037"/>
    <xdr:pic>
      <xdr:nvPicPr>
        <xdr:cNvPr id="4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634203"/>
    <xdr:pic>
      <xdr:nvPicPr>
        <xdr:cNvPr id="4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8956"/>
    <xdr:pic>
      <xdr:nvPicPr>
        <xdr:cNvPr id="4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852096"/>
    <xdr:pic>
      <xdr:nvPicPr>
        <xdr:cNvPr id="4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4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560196"/>
    <xdr:pic>
      <xdr:nvPicPr>
        <xdr:cNvPr id="4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18</xdr:row>
      <xdr:rowOff>0</xdr:rowOff>
    </xdr:from>
    <xdr:ext cx="2383" cy="1464946"/>
    <xdr:pic>
      <xdr:nvPicPr>
        <xdr:cNvPr id="4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4886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1905" cy="536575"/>
    <xdr:pic>
      <xdr:nvPicPr>
        <xdr:cNvPr id="4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4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4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912188"/>
    <xdr:pic>
      <xdr:nvPicPr>
        <xdr:cNvPr id="4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83736"/>
    <xdr:pic>
      <xdr:nvPicPr>
        <xdr:cNvPr id="4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11346"/>
    <xdr:pic>
      <xdr:nvPicPr>
        <xdr:cNvPr id="4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4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633518"/>
    <xdr:pic>
      <xdr:nvPicPr>
        <xdr:cNvPr id="4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6299"/>
    <xdr:pic>
      <xdr:nvPicPr>
        <xdr:cNvPr id="4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5037"/>
    <xdr:pic>
      <xdr:nvPicPr>
        <xdr:cNvPr id="4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634203"/>
    <xdr:pic>
      <xdr:nvPicPr>
        <xdr:cNvPr id="4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8956"/>
    <xdr:pic>
      <xdr:nvPicPr>
        <xdr:cNvPr id="4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852096"/>
    <xdr:pic>
      <xdr:nvPicPr>
        <xdr:cNvPr id="4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4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4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560196"/>
    <xdr:pic>
      <xdr:nvPicPr>
        <xdr:cNvPr id="5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19</xdr:row>
      <xdr:rowOff>0</xdr:rowOff>
    </xdr:from>
    <xdr:ext cx="2383" cy="1464946"/>
    <xdr:pic>
      <xdr:nvPicPr>
        <xdr:cNvPr id="5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88239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1905" cy="536575"/>
    <xdr:pic>
      <xdr:nvPicPr>
        <xdr:cNvPr id="5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4946"/>
    <xdr:pic>
      <xdr:nvPicPr>
        <xdr:cNvPr id="5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4946"/>
    <xdr:pic>
      <xdr:nvPicPr>
        <xdr:cNvPr id="5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912188"/>
    <xdr:pic>
      <xdr:nvPicPr>
        <xdr:cNvPr id="5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83736"/>
    <xdr:pic>
      <xdr:nvPicPr>
        <xdr:cNvPr id="5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11346"/>
    <xdr:pic>
      <xdr:nvPicPr>
        <xdr:cNvPr id="5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633518"/>
    <xdr:pic>
      <xdr:nvPicPr>
        <xdr:cNvPr id="5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6299"/>
    <xdr:pic>
      <xdr:nvPicPr>
        <xdr:cNvPr id="5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5037"/>
    <xdr:pic>
      <xdr:nvPicPr>
        <xdr:cNvPr id="5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634203"/>
    <xdr:pic>
      <xdr:nvPicPr>
        <xdr:cNvPr id="5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8956"/>
    <xdr:pic>
      <xdr:nvPicPr>
        <xdr:cNvPr id="5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852096"/>
    <xdr:pic>
      <xdr:nvPicPr>
        <xdr:cNvPr id="5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4946"/>
    <xdr:pic>
      <xdr:nvPicPr>
        <xdr:cNvPr id="5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560196"/>
    <xdr:pic>
      <xdr:nvPicPr>
        <xdr:cNvPr id="5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20</xdr:row>
      <xdr:rowOff>0</xdr:rowOff>
    </xdr:from>
    <xdr:ext cx="2383" cy="1464946"/>
    <xdr:pic>
      <xdr:nvPicPr>
        <xdr:cNvPr id="5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1592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1905" cy="536575"/>
    <xdr:pic>
      <xdr:nvPicPr>
        <xdr:cNvPr id="5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64946"/>
    <xdr:pic>
      <xdr:nvPicPr>
        <xdr:cNvPr id="5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64946"/>
    <xdr:pic>
      <xdr:nvPicPr>
        <xdr:cNvPr id="5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912188"/>
    <xdr:pic>
      <xdr:nvPicPr>
        <xdr:cNvPr id="5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83736"/>
    <xdr:pic>
      <xdr:nvPicPr>
        <xdr:cNvPr id="5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11346"/>
    <xdr:pic>
      <xdr:nvPicPr>
        <xdr:cNvPr id="5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633518"/>
    <xdr:pic>
      <xdr:nvPicPr>
        <xdr:cNvPr id="5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6299"/>
    <xdr:pic>
      <xdr:nvPicPr>
        <xdr:cNvPr id="5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5037"/>
    <xdr:pic>
      <xdr:nvPicPr>
        <xdr:cNvPr id="5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634203"/>
    <xdr:pic>
      <xdr:nvPicPr>
        <xdr:cNvPr id="5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8956"/>
    <xdr:pic>
      <xdr:nvPicPr>
        <xdr:cNvPr id="5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852096"/>
    <xdr:pic>
      <xdr:nvPicPr>
        <xdr:cNvPr id="5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64946"/>
    <xdr:pic>
      <xdr:nvPicPr>
        <xdr:cNvPr id="5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560196"/>
    <xdr:pic>
      <xdr:nvPicPr>
        <xdr:cNvPr id="5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21</xdr:row>
      <xdr:rowOff>0</xdr:rowOff>
    </xdr:from>
    <xdr:ext cx="2383" cy="1464946"/>
    <xdr:pic>
      <xdr:nvPicPr>
        <xdr:cNvPr id="5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517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1905" cy="536575"/>
    <xdr:pic>
      <xdr:nvPicPr>
        <xdr:cNvPr id="5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64946"/>
    <xdr:pic>
      <xdr:nvPicPr>
        <xdr:cNvPr id="5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64946"/>
    <xdr:pic>
      <xdr:nvPicPr>
        <xdr:cNvPr id="5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912188"/>
    <xdr:pic>
      <xdr:nvPicPr>
        <xdr:cNvPr id="5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83736"/>
    <xdr:pic>
      <xdr:nvPicPr>
        <xdr:cNvPr id="5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11346"/>
    <xdr:pic>
      <xdr:nvPicPr>
        <xdr:cNvPr id="5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5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633518"/>
    <xdr:pic>
      <xdr:nvPicPr>
        <xdr:cNvPr id="5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5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5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6299"/>
    <xdr:pic>
      <xdr:nvPicPr>
        <xdr:cNvPr id="5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5037"/>
    <xdr:pic>
      <xdr:nvPicPr>
        <xdr:cNvPr id="5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634203"/>
    <xdr:pic>
      <xdr:nvPicPr>
        <xdr:cNvPr id="5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8956"/>
    <xdr:pic>
      <xdr:nvPicPr>
        <xdr:cNvPr id="5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852096"/>
    <xdr:pic>
      <xdr:nvPicPr>
        <xdr:cNvPr id="5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64946"/>
    <xdr:pic>
      <xdr:nvPicPr>
        <xdr:cNvPr id="5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560196"/>
    <xdr:pic>
      <xdr:nvPicPr>
        <xdr:cNvPr id="5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22</xdr:row>
      <xdr:rowOff>0</xdr:rowOff>
    </xdr:from>
    <xdr:ext cx="2383" cy="1464946"/>
    <xdr:pic>
      <xdr:nvPicPr>
        <xdr:cNvPr id="5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98983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1905" cy="536575"/>
    <xdr:pic>
      <xdr:nvPicPr>
        <xdr:cNvPr id="5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5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5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64946"/>
    <xdr:pic>
      <xdr:nvPicPr>
        <xdr:cNvPr id="5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5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5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64946"/>
    <xdr:pic>
      <xdr:nvPicPr>
        <xdr:cNvPr id="5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912188"/>
    <xdr:pic>
      <xdr:nvPicPr>
        <xdr:cNvPr id="5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5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83736"/>
    <xdr:pic>
      <xdr:nvPicPr>
        <xdr:cNvPr id="5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11346"/>
    <xdr:pic>
      <xdr:nvPicPr>
        <xdr:cNvPr id="5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5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633518"/>
    <xdr:pic>
      <xdr:nvPicPr>
        <xdr:cNvPr id="5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5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5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6299"/>
    <xdr:pic>
      <xdr:nvPicPr>
        <xdr:cNvPr id="5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5037"/>
    <xdr:pic>
      <xdr:nvPicPr>
        <xdr:cNvPr id="5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634203"/>
    <xdr:pic>
      <xdr:nvPicPr>
        <xdr:cNvPr id="6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8956"/>
    <xdr:pic>
      <xdr:nvPicPr>
        <xdr:cNvPr id="6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852096"/>
    <xdr:pic>
      <xdr:nvPicPr>
        <xdr:cNvPr id="6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6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6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64946"/>
    <xdr:pic>
      <xdr:nvPicPr>
        <xdr:cNvPr id="6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6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560196"/>
    <xdr:pic>
      <xdr:nvPicPr>
        <xdr:cNvPr id="6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23</xdr:row>
      <xdr:rowOff>0</xdr:rowOff>
    </xdr:from>
    <xdr:ext cx="2383" cy="1464946"/>
    <xdr:pic>
      <xdr:nvPicPr>
        <xdr:cNvPr id="6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3632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1905" cy="536575"/>
    <xdr:pic>
      <xdr:nvPicPr>
        <xdr:cNvPr id="6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64946"/>
    <xdr:pic>
      <xdr:nvPicPr>
        <xdr:cNvPr id="6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64946"/>
    <xdr:pic>
      <xdr:nvPicPr>
        <xdr:cNvPr id="6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912188"/>
    <xdr:pic>
      <xdr:nvPicPr>
        <xdr:cNvPr id="6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83736"/>
    <xdr:pic>
      <xdr:nvPicPr>
        <xdr:cNvPr id="6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11346"/>
    <xdr:pic>
      <xdr:nvPicPr>
        <xdr:cNvPr id="6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633518"/>
    <xdr:pic>
      <xdr:nvPicPr>
        <xdr:cNvPr id="6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6299"/>
    <xdr:pic>
      <xdr:nvPicPr>
        <xdr:cNvPr id="6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5037"/>
    <xdr:pic>
      <xdr:nvPicPr>
        <xdr:cNvPr id="6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634203"/>
    <xdr:pic>
      <xdr:nvPicPr>
        <xdr:cNvPr id="6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8956"/>
    <xdr:pic>
      <xdr:nvPicPr>
        <xdr:cNvPr id="6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852096"/>
    <xdr:pic>
      <xdr:nvPicPr>
        <xdr:cNvPr id="6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64946"/>
    <xdr:pic>
      <xdr:nvPicPr>
        <xdr:cNvPr id="6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560196"/>
    <xdr:pic>
      <xdr:nvPicPr>
        <xdr:cNvPr id="6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24</xdr:row>
      <xdr:rowOff>0</xdr:rowOff>
    </xdr:from>
    <xdr:ext cx="2383" cy="1464946"/>
    <xdr:pic>
      <xdr:nvPicPr>
        <xdr:cNvPr id="6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08280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1905" cy="536575"/>
    <xdr:pic>
      <xdr:nvPicPr>
        <xdr:cNvPr id="6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64946"/>
    <xdr:pic>
      <xdr:nvPicPr>
        <xdr:cNvPr id="6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64946"/>
    <xdr:pic>
      <xdr:nvPicPr>
        <xdr:cNvPr id="6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912188"/>
    <xdr:pic>
      <xdr:nvPicPr>
        <xdr:cNvPr id="6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83736"/>
    <xdr:pic>
      <xdr:nvPicPr>
        <xdr:cNvPr id="6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11346"/>
    <xdr:pic>
      <xdr:nvPicPr>
        <xdr:cNvPr id="6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6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633518"/>
    <xdr:pic>
      <xdr:nvPicPr>
        <xdr:cNvPr id="6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6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6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6299"/>
    <xdr:pic>
      <xdr:nvPicPr>
        <xdr:cNvPr id="6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5037"/>
    <xdr:pic>
      <xdr:nvPicPr>
        <xdr:cNvPr id="6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634203"/>
    <xdr:pic>
      <xdr:nvPicPr>
        <xdr:cNvPr id="6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8956"/>
    <xdr:pic>
      <xdr:nvPicPr>
        <xdr:cNvPr id="6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852096"/>
    <xdr:pic>
      <xdr:nvPicPr>
        <xdr:cNvPr id="6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64946"/>
    <xdr:pic>
      <xdr:nvPicPr>
        <xdr:cNvPr id="6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560196"/>
    <xdr:pic>
      <xdr:nvPicPr>
        <xdr:cNvPr id="6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25</xdr:row>
      <xdr:rowOff>0</xdr:rowOff>
    </xdr:from>
    <xdr:ext cx="2383" cy="1464946"/>
    <xdr:pic>
      <xdr:nvPicPr>
        <xdr:cNvPr id="6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1292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1905" cy="536575"/>
    <xdr:pic>
      <xdr:nvPicPr>
        <xdr:cNvPr id="6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64946"/>
    <xdr:pic>
      <xdr:nvPicPr>
        <xdr:cNvPr id="6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64946"/>
    <xdr:pic>
      <xdr:nvPicPr>
        <xdr:cNvPr id="6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912188"/>
    <xdr:pic>
      <xdr:nvPicPr>
        <xdr:cNvPr id="6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6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83736"/>
    <xdr:pic>
      <xdr:nvPicPr>
        <xdr:cNvPr id="6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11346"/>
    <xdr:pic>
      <xdr:nvPicPr>
        <xdr:cNvPr id="6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6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633518"/>
    <xdr:pic>
      <xdr:nvPicPr>
        <xdr:cNvPr id="6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6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6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6299"/>
    <xdr:pic>
      <xdr:nvPicPr>
        <xdr:cNvPr id="6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5037"/>
    <xdr:pic>
      <xdr:nvPicPr>
        <xdr:cNvPr id="6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6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634203"/>
    <xdr:pic>
      <xdr:nvPicPr>
        <xdr:cNvPr id="6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8956"/>
    <xdr:pic>
      <xdr:nvPicPr>
        <xdr:cNvPr id="6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852096"/>
    <xdr:pic>
      <xdr:nvPicPr>
        <xdr:cNvPr id="6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64946"/>
    <xdr:pic>
      <xdr:nvPicPr>
        <xdr:cNvPr id="6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560196"/>
    <xdr:pic>
      <xdr:nvPicPr>
        <xdr:cNvPr id="6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26</xdr:row>
      <xdr:rowOff>0</xdr:rowOff>
    </xdr:from>
    <xdr:ext cx="2383" cy="1464946"/>
    <xdr:pic>
      <xdr:nvPicPr>
        <xdr:cNvPr id="6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054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1905" cy="536575"/>
    <xdr:pic>
      <xdr:nvPicPr>
        <xdr:cNvPr id="6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6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6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64946"/>
    <xdr:pic>
      <xdr:nvPicPr>
        <xdr:cNvPr id="6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6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6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64946"/>
    <xdr:pic>
      <xdr:nvPicPr>
        <xdr:cNvPr id="6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912188"/>
    <xdr:pic>
      <xdr:nvPicPr>
        <xdr:cNvPr id="6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6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83736"/>
    <xdr:pic>
      <xdr:nvPicPr>
        <xdr:cNvPr id="7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11346"/>
    <xdr:pic>
      <xdr:nvPicPr>
        <xdr:cNvPr id="7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633518"/>
    <xdr:pic>
      <xdr:nvPicPr>
        <xdr:cNvPr id="7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6299"/>
    <xdr:pic>
      <xdr:nvPicPr>
        <xdr:cNvPr id="7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5037"/>
    <xdr:pic>
      <xdr:nvPicPr>
        <xdr:cNvPr id="7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634203"/>
    <xdr:pic>
      <xdr:nvPicPr>
        <xdr:cNvPr id="7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8956"/>
    <xdr:pic>
      <xdr:nvPicPr>
        <xdr:cNvPr id="7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852096"/>
    <xdr:pic>
      <xdr:nvPicPr>
        <xdr:cNvPr id="7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7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7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64946"/>
    <xdr:pic>
      <xdr:nvPicPr>
        <xdr:cNvPr id="7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7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560196"/>
    <xdr:pic>
      <xdr:nvPicPr>
        <xdr:cNvPr id="7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27</xdr:row>
      <xdr:rowOff>0</xdr:rowOff>
    </xdr:from>
    <xdr:ext cx="2383" cy="1464946"/>
    <xdr:pic>
      <xdr:nvPicPr>
        <xdr:cNvPr id="7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2816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1905" cy="536575"/>
    <xdr:pic>
      <xdr:nvPicPr>
        <xdr:cNvPr id="7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64946"/>
    <xdr:pic>
      <xdr:nvPicPr>
        <xdr:cNvPr id="7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64946"/>
    <xdr:pic>
      <xdr:nvPicPr>
        <xdr:cNvPr id="7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912188"/>
    <xdr:pic>
      <xdr:nvPicPr>
        <xdr:cNvPr id="7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83736"/>
    <xdr:pic>
      <xdr:nvPicPr>
        <xdr:cNvPr id="7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11346"/>
    <xdr:pic>
      <xdr:nvPicPr>
        <xdr:cNvPr id="7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7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633518"/>
    <xdr:pic>
      <xdr:nvPicPr>
        <xdr:cNvPr id="7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6299"/>
    <xdr:pic>
      <xdr:nvPicPr>
        <xdr:cNvPr id="7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5037"/>
    <xdr:pic>
      <xdr:nvPicPr>
        <xdr:cNvPr id="7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634203"/>
    <xdr:pic>
      <xdr:nvPicPr>
        <xdr:cNvPr id="7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8956"/>
    <xdr:pic>
      <xdr:nvPicPr>
        <xdr:cNvPr id="7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852096"/>
    <xdr:pic>
      <xdr:nvPicPr>
        <xdr:cNvPr id="7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64946"/>
    <xdr:pic>
      <xdr:nvPicPr>
        <xdr:cNvPr id="7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560196"/>
    <xdr:pic>
      <xdr:nvPicPr>
        <xdr:cNvPr id="7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28</xdr:row>
      <xdr:rowOff>0</xdr:rowOff>
    </xdr:from>
    <xdr:ext cx="2383" cy="1464946"/>
    <xdr:pic>
      <xdr:nvPicPr>
        <xdr:cNvPr id="7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57884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1905" cy="536575"/>
    <xdr:pic>
      <xdr:nvPicPr>
        <xdr:cNvPr id="7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64946"/>
    <xdr:pic>
      <xdr:nvPicPr>
        <xdr:cNvPr id="7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64946"/>
    <xdr:pic>
      <xdr:nvPicPr>
        <xdr:cNvPr id="7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912188"/>
    <xdr:pic>
      <xdr:nvPicPr>
        <xdr:cNvPr id="7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7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83736"/>
    <xdr:pic>
      <xdr:nvPicPr>
        <xdr:cNvPr id="7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11346"/>
    <xdr:pic>
      <xdr:nvPicPr>
        <xdr:cNvPr id="7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7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633518"/>
    <xdr:pic>
      <xdr:nvPicPr>
        <xdr:cNvPr id="7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7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7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6299"/>
    <xdr:pic>
      <xdr:nvPicPr>
        <xdr:cNvPr id="7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5037"/>
    <xdr:pic>
      <xdr:nvPicPr>
        <xdr:cNvPr id="7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7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634203"/>
    <xdr:pic>
      <xdr:nvPicPr>
        <xdr:cNvPr id="7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8956"/>
    <xdr:pic>
      <xdr:nvPicPr>
        <xdr:cNvPr id="7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852096"/>
    <xdr:pic>
      <xdr:nvPicPr>
        <xdr:cNvPr id="7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64946"/>
    <xdr:pic>
      <xdr:nvPicPr>
        <xdr:cNvPr id="7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560196"/>
    <xdr:pic>
      <xdr:nvPicPr>
        <xdr:cNvPr id="7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29</xdr:row>
      <xdr:rowOff>0</xdr:rowOff>
    </xdr:from>
    <xdr:ext cx="2383" cy="1464946"/>
    <xdr:pic>
      <xdr:nvPicPr>
        <xdr:cNvPr id="7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39522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1905" cy="536575"/>
    <xdr:pic>
      <xdr:nvPicPr>
        <xdr:cNvPr id="7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4946"/>
    <xdr:pic>
      <xdr:nvPicPr>
        <xdr:cNvPr id="7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4946"/>
    <xdr:pic>
      <xdr:nvPicPr>
        <xdr:cNvPr id="7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912188"/>
    <xdr:pic>
      <xdr:nvPicPr>
        <xdr:cNvPr id="7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7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83736"/>
    <xdr:pic>
      <xdr:nvPicPr>
        <xdr:cNvPr id="7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11346"/>
    <xdr:pic>
      <xdr:nvPicPr>
        <xdr:cNvPr id="7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7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633518"/>
    <xdr:pic>
      <xdr:nvPicPr>
        <xdr:cNvPr id="7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7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7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6299"/>
    <xdr:pic>
      <xdr:nvPicPr>
        <xdr:cNvPr id="7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5037"/>
    <xdr:pic>
      <xdr:nvPicPr>
        <xdr:cNvPr id="7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7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634203"/>
    <xdr:pic>
      <xdr:nvPicPr>
        <xdr:cNvPr id="7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8956"/>
    <xdr:pic>
      <xdr:nvPicPr>
        <xdr:cNvPr id="7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852096"/>
    <xdr:pic>
      <xdr:nvPicPr>
        <xdr:cNvPr id="7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4946"/>
    <xdr:pic>
      <xdr:nvPicPr>
        <xdr:cNvPr id="7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560196"/>
    <xdr:pic>
      <xdr:nvPicPr>
        <xdr:cNvPr id="7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30</xdr:row>
      <xdr:rowOff>0</xdr:rowOff>
    </xdr:from>
    <xdr:ext cx="2383" cy="1464946"/>
    <xdr:pic>
      <xdr:nvPicPr>
        <xdr:cNvPr id="7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36370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1905" cy="536575"/>
    <xdr:pic>
      <xdr:nvPicPr>
        <xdr:cNvPr id="7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4946"/>
    <xdr:pic>
      <xdr:nvPicPr>
        <xdr:cNvPr id="8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4946"/>
    <xdr:pic>
      <xdr:nvPicPr>
        <xdr:cNvPr id="8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912188"/>
    <xdr:pic>
      <xdr:nvPicPr>
        <xdr:cNvPr id="8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83736"/>
    <xdr:pic>
      <xdr:nvPicPr>
        <xdr:cNvPr id="8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11346"/>
    <xdr:pic>
      <xdr:nvPicPr>
        <xdr:cNvPr id="8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8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633518"/>
    <xdr:pic>
      <xdr:nvPicPr>
        <xdr:cNvPr id="8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6299"/>
    <xdr:pic>
      <xdr:nvPicPr>
        <xdr:cNvPr id="81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5037"/>
    <xdr:pic>
      <xdr:nvPicPr>
        <xdr:cNvPr id="81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1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634203"/>
    <xdr:pic>
      <xdr:nvPicPr>
        <xdr:cNvPr id="81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8956"/>
    <xdr:pic>
      <xdr:nvPicPr>
        <xdr:cNvPr id="81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852096"/>
    <xdr:pic>
      <xdr:nvPicPr>
        <xdr:cNvPr id="81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2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2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4946"/>
    <xdr:pic>
      <xdr:nvPicPr>
        <xdr:cNvPr id="82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2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560196"/>
    <xdr:pic>
      <xdr:nvPicPr>
        <xdr:cNvPr id="82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31</xdr:row>
      <xdr:rowOff>0</xdr:rowOff>
    </xdr:from>
    <xdr:ext cx="2383" cy="1464946"/>
    <xdr:pic>
      <xdr:nvPicPr>
        <xdr:cNvPr id="82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47751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1905" cy="536575"/>
    <xdr:pic>
      <xdr:nvPicPr>
        <xdr:cNvPr id="82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2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2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82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3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3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83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912188"/>
    <xdr:pic>
      <xdr:nvPicPr>
        <xdr:cNvPr id="83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3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83736"/>
    <xdr:pic>
      <xdr:nvPicPr>
        <xdr:cNvPr id="83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11346"/>
    <xdr:pic>
      <xdr:nvPicPr>
        <xdr:cNvPr id="83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83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633518"/>
    <xdr:pic>
      <xdr:nvPicPr>
        <xdr:cNvPr id="83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83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84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6299"/>
    <xdr:pic>
      <xdr:nvPicPr>
        <xdr:cNvPr id="84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5037"/>
    <xdr:pic>
      <xdr:nvPicPr>
        <xdr:cNvPr id="84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84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634203"/>
    <xdr:pic>
      <xdr:nvPicPr>
        <xdr:cNvPr id="84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8956"/>
    <xdr:pic>
      <xdr:nvPicPr>
        <xdr:cNvPr id="84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852096"/>
    <xdr:pic>
      <xdr:nvPicPr>
        <xdr:cNvPr id="84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4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4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84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5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560196"/>
    <xdr:pic>
      <xdr:nvPicPr>
        <xdr:cNvPr id="85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32</xdr:row>
      <xdr:rowOff>0</xdr:rowOff>
    </xdr:from>
    <xdr:ext cx="2383" cy="1464946"/>
    <xdr:pic>
      <xdr:nvPicPr>
        <xdr:cNvPr id="85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1866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1905" cy="536575"/>
    <xdr:pic>
      <xdr:nvPicPr>
        <xdr:cNvPr id="85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5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5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85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5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5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85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912188"/>
    <xdr:pic>
      <xdr:nvPicPr>
        <xdr:cNvPr id="86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86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83736"/>
    <xdr:pic>
      <xdr:nvPicPr>
        <xdr:cNvPr id="86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11346"/>
    <xdr:pic>
      <xdr:nvPicPr>
        <xdr:cNvPr id="86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86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633518"/>
    <xdr:pic>
      <xdr:nvPicPr>
        <xdr:cNvPr id="86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86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86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6299"/>
    <xdr:pic>
      <xdr:nvPicPr>
        <xdr:cNvPr id="86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5037"/>
    <xdr:pic>
      <xdr:nvPicPr>
        <xdr:cNvPr id="86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87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634203"/>
    <xdr:pic>
      <xdr:nvPicPr>
        <xdr:cNvPr id="87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8956"/>
    <xdr:pic>
      <xdr:nvPicPr>
        <xdr:cNvPr id="87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852096"/>
    <xdr:pic>
      <xdr:nvPicPr>
        <xdr:cNvPr id="87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7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7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87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7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560196"/>
    <xdr:pic>
      <xdr:nvPicPr>
        <xdr:cNvPr id="87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33</xdr:row>
      <xdr:rowOff>0</xdr:rowOff>
    </xdr:from>
    <xdr:ext cx="2383" cy="1464946"/>
    <xdr:pic>
      <xdr:nvPicPr>
        <xdr:cNvPr id="87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591056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1905" cy="536575"/>
    <xdr:pic>
      <xdr:nvPicPr>
        <xdr:cNvPr id="88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88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88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88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88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88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88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912188"/>
    <xdr:pic>
      <xdr:nvPicPr>
        <xdr:cNvPr id="88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9118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88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83736"/>
    <xdr:pic>
      <xdr:nvPicPr>
        <xdr:cNvPr id="88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8326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11346"/>
    <xdr:pic>
      <xdr:nvPicPr>
        <xdr:cNvPr id="89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1087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89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633518"/>
    <xdr:pic>
      <xdr:nvPicPr>
        <xdr:cNvPr id="89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330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89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89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6299"/>
    <xdr:pic>
      <xdr:nvPicPr>
        <xdr:cNvPr id="89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59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5037"/>
    <xdr:pic>
      <xdr:nvPicPr>
        <xdr:cNvPr id="89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471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89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634203"/>
    <xdr:pic>
      <xdr:nvPicPr>
        <xdr:cNvPr id="89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63373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8956"/>
    <xdr:pic>
      <xdr:nvPicPr>
        <xdr:cNvPr id="89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538480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852096"/>
    <xdr:pic>
      <xdr:nvPicPr>
        <xdr:cNvPr id="90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85153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90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90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90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904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560196"/>
    <xdr:pic>
      <xdr:nvPicPr>
        <xdr:cNvPr id="905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34</xdr:row>
      <xdr:rowOff>0</xdr:rowOff>
    </xdr:from>
    <xdr:ext cx="2383" cy="1464946"/>
    <xdr:pic>
      <xdr:nvPicPr>
        <xdr:cNvPr id="906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31442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1905" cy="536575"/>
    <xdr:pic>
      <xdr:nvPicPr>
        <xdr:cNvPr id="907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53657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0196"/>
    <xdr:pic>
      <xdr:nvPicPr>
        <xdr:cNvPr id="908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0196"/>
    <xdr:pic>
      <xdr:nvPicPr>
        <xdr:cNvPr id="909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464946"/>
    <xdr:pic>
      <xdr:nvPicPr>
        <xdr:cNvPr id="910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46494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0196"/>
    <xdr:pic>
      <xdr:nvPicPr>
        <xdr:cNvPr id="911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560196"/>
    <xdr:pic>
      <xdr:nvPicPr>
        <xdr:cNvPr id="912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560195"/>
        </a:xfrm>
        <a:prstGeom prst="rect">
          <a:avLst/>
        </a:prstGeom>
        <a:noFill/>
      </xdr:spPr>
    </xdr:pic>
    <xdr:clientData/>
  </xdr:oneCellAnchor>
  <xdr:oneCellAnchor>
    <xdr:from>
      <xdr:col>0</xdr:col>
      <xdr:colOff>0</xdr:colOff>
      <xdr:row>35</xdr:row>
      <xdr:rowOff>0</xdr:rowOff>
    </xdr:from>
    <xdr:ext cx="2383" cy="1464946"/>
    <xdr:pic>
      <xdr:nvPicPr>
        <xdr:cNvPr id="913" name="Picture 2" descr="Лилия"/>
        <xdr:cNvPicPr>
          <a:picLocks noChangeAspect="1" noChangeArrowheads="1"/>
        </xdr:cNvPicPr>
      </xdr:nvPicPr>
      <xdr:blipFill>
        <a:blip r:embed="rId2"/>
        <a:stretch>
          <a:fillRect/>
        </a:stretch>
      </xdr:blipFill>
      <xdr:spPr>
        <a:xfrm>
          <a:off x="0" y="16718280"/>
          <a:ext cx="1905" cy="1464945"/>
        </a:xfrm>
        <a:prstGeom prst="rect">
          <a:avLst/>
        </a:prstGeom>
        <a:noFill/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Professional\Downloads\&#1040;&#1056;&#1058;&#1048;&#1050;&#1059;&#1051;_01.01.2023_&#1050;&#1088;&#1091;&#1087;&#1085;&#1099;&#1081;%20&#1086;&#1087;&#1090;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Доставка"/>
      <sheetName val="Упаковка"/>
      <sheetName val="Стулья "/>
      <sheetName val="Банкетные стулья"/>
      <sheetName val="Барные стулья"/>
      <sheetName val="Стулья Кассира, Лаб и Армейск"/>
      <sheetName val="Подстолье кафе"/>
      <sheetName val="Медицина"/>
      <sheetName val="Банкетки, пуфики"/>
      <sheetName val="Диваны"/>
      <sheetName val="Секции, Театр.кресла, Троя"/>
      <sheetName val="Скамьи с досками"/>
      <sheetName val="Вешалки"/>
      <sheetName val="Школьная мебель"/>
      <sheetName val="Обвязки, Телескопы, Трапеции"/>
      <sheetName val="Подстолья офисные Лофт"/>
      <sheetName val="Бенч-системы"/>
      <sheetName val="Прайм, Оптима, Омега, Эко"/>
      <sheetName val="Экраны, перегородки для ЛОФТ-П"/>
      <sheetName val="Стеллажи"/>
      <sheetName val="Данны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">
          <cell r="A3">
            <v>500</v>
          </cell>
          <cell r="B3">
            <v>599</v>
          </cell>
          <cell r="C3">
            <v>600</v>
          </cell>
        </row>
        <row r="3">
          <cell r="E3">
            <v>699</v>
          </cell>
          <cell r="F3">
            <v>700</v>
          </cell>
        </row>
        <row r="3">
          <cell r="H3">
            <v>799</v>
          </cell>
          <cell r="I3">
            <v>800</v>
          </cell>
        </row>
        <row r="3">
          <cell r="K3">
            <v>899</v>
          </cell>
        </row>
        <row r="3">
          <cell r="M3">
            <v>999</v>
          </cell>
          <cell r="N3">
            <v>1000</v>
          </cell>
        </row>
        <row r="3">
          <cell r="P3">
            <v>1199</v>
          </cell>
          <cell r="Q3">
            <v>1200</v>
          </cell>
        </row>
        <row r="3">
          <cell r="S3">
            <v>1399</v>
          </cell>
          <cell r="T3">
            <v>1400</v>
          </cell>
        </row>
        <row r="3">
          <cell r="V3">
            <v>1599</v>
          </cell>
          <cell r="W3">
            <v>1600</v>
          </cell>
        </row>
        <row r="4">
          <cell r="A4">
            <v>1225.8800060724</v>
          </cell>
        </row>
        <row r="4">
          <cell r="C4">
            <v>1065.982613976</v>
          </cell>
          <cell r="D4">
            <v>1263.9942638568</v>
          </cell>
        </row>
        <row r="4">
          <cell r="F4">
            <v>1099.125446832</v>
          </cell>
          <cell r="G4">
            <v>1302.0571304412</v>
          </cell>
        </row>
        <row r="4">
          <cell r="I4">
            <v>1132.223591688</v>
          </cell>
          <cell r="J4">
            <v>1341.11884435444</v>
          </cell>
        </row>
        <row r="4">
          <cell r="L4">
            <v>1420.63531848</v>
          </cell>
        </row>
        <row r="4">
          <cell r="N4">
            <v>1183.8627654</v>
          </cell>
          <cell r="O4">
            <v>1539.7079233788</v>
          </cell>
        </row>
        <row r="4">
          <cell r="Q4">
            <v>1338.876455112</v>
          </cell>
          <cell r="R4">
            <v>1599.0929731476</v>
          </cell>
        </row>
        <row r="4">
          <cell r="T4">
            <v>1390.515628824</v>
          </cell>
          <cell r="U4">
            <v>1658.4780229164</v>
          </cell>
        </row>
        <row r="4">
          <cell r="W4">
            <v>1442.154802536</v>
          </cell>
        </row>
        <row r="6">
          <cell r="A6">
            <v>500</v>
          </cell>
          <cell r="B6">
            <v>599</v>
          </cell>
          <cell r="C6">
            <v>600</v>
          </cell>
        </row>
        <row r="6">
          <cell r="E6">
            <v>699</v>
          </cell>
          <cell r="F6">
            <v>700</v>
          </cell>
        </row>
        <row r="6">
          <cell r="H6">
            <v>799</v>
          </cell>
          <cell r="I6">
            <v>800</v>
          </cell>
        </row>
        <row r="6">
          <cell r="K6">
            <v>899</v>
          </cell>
        </row>
        <row r="6">
          <cell r="M6">
            <v>999</v>
          </cell>
          <cell r="N6">
            <v>1000</v>
          </cell>
        </row>
        <row r="6">
          <cell r="P6">
            <v>1199</v>
          </cell>
          <cell r="Q6">
            <v>1200</v>
          </cell>
        </row>
        <row r="6">
          <cell r="S6">
            <v>1399</v>
          </cell>
          <cell r="T6">
            <v>1400</v>
          </cell>
        </row>
        <row r="6">
          <cell r="V6">
            <v>1599</v>
          </cell>
          <cell r="W6">
            <v>1600</v>
          </cell>
        </row>
        <row r="7">
          <cell r="A7">
            <v>1802.5610635788</v>
          </cell>
        </row>
        <row r="7">
          <cell r="C7">
            <v>1567.444403112</v>
          </cell>
          <cell r="D7">
            <v>1861.9332655476</v>
          </cell>
        </row>
        <row r="7">
          <cell r="F7">
            <v>1619.072404824</v>
          </cell>
          <cell r="G7">
            <v>1960.9537783164</v>
          </cell>
        </row>
        <row r="7">
          <cell r="I7">
            <v>1705.177198536</v>
          </cell>
          <cell r="J7">
            <v>2019.78239166589</v>
          </cell>
        </row>
        <row r="7">
          <cell r="L7">
            <v>2170.146655152</v>
          </cell>
        </row>
        <row r="7">
          <cell r="N7">
            <v>1808.45554596</v>
          </cell>
          <cell r="O7">
            <v>2317.3746707916</v>
          </cell>
        </row>
        <row r="7">
          <cell r="Q7">
            <v>2015.108409384</v>
          </cell>
          <cell r="R7">
            <v>2436.1447703292</v>
          </cell>
        </row>
        <row r="7">
          <cell r="T7">
            <v>2118.386756808</v>
          </cell>
          <cell r="U7">
            <v>2554.9148698668</v>
          </cell>
        </row>
        <row r="7">
          <cell r="W7">
            <v>2221.665104232</v>
          </cell>
        </row>
        <row r="10">
          <cell r="A10">
            <v>600</v>
          </cell>
          <cell r="B10">
            <v>799</v>
          </cell>
        </row>
        <row r="10">
          <cell r="D10">
            <v>999</v>
          </cell>
          <cell r="E10">
            <v>1000</v>
          </cell>
        </row>
        <row r="10">
          <cell r="G10">
            <v>1199</v>
          </cell>
          <cell r="H10">
            <v>1200</v>
          </cell>
        </row>
        <row r="10">
          <cell r="J10">
            <v>1399</v>
          </cell>
          <cell r="K10">
            <v>1400</v>
          </cell>
        </row>
        <row r="10">
          <cell r="M10">
            <v>1599</v>
          </cell>
          <cell r="N10">
            <v>1600</v>
          </cell>
        </row>
        <row r="10">
          <cell r="P10">
            <v>1799</v>
          </cell>
          <cell r="Q10">
            <v>1800</v>
          </cell>
        </row>
        <row r="11">
          <cell r="A11">
            <v>1492.323763392</v>
          </cell>
        </row>
        <row r="11">
          <cell r="C11">
            <v>1634.449836096</v>
          </cell>
        </row>
        <row r="11">
          <cell r="E11">
            <v>1421.26072704</v>
          </cell>
          <cell r="F11">
            <v>1813.7185813152</v>
          </cell>
        </row>
        <row r="11">
          <cell r="H11">
            <v>1577.146592448</v>
          </cell>
          <cell r="I11">
            <v>1902.4103365344</v>
          </cell>
        </row>
        <row r="11">
          <cell r="K11">
            <v>1654.269857856</v>
          </cell>
          <cell r="L11">
            <v>1991.1020917536</v>
          </cell>
        </row>
        <row r="11">
          <cell r="N11">
            <v>1731.393123264</v>
          </cell>
          <cell r="O11">
            <v>2079.7938469728</v>
          </cell>
        </row>
        <row r="11">
          <cell r="Q11">
            <v>1808.516388672</v>
          </cell>
        </row>
        <row r="15">
          <cell r="T15">
            <v>480</v>
          </cell>
          <cell r="U15">
            <v>600</v>
          </cell>
        </row>
        <row r="15">
          <cell r="W15">
            <v>734</v>
          </cell>
          <cell r="X15">
            <v>735</v>
          </cell>
        </row>
        <row r="15">
          <cell r="Z15">
            <v>800</v>
          </cell>
        </row>
        <row r="16">
          <cell r="T16">
            <v>1.1</v>
          </cell>
        </row>
        <row r="16">
          <cell r="V16">
            <v>1.13</v>
          </cell>
        </row>
        <row r="16">
          <cell r="X16">
            <v>1</v>
          </cell>
          <cell r="Y16">
            <v>1.15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2"/>
  <sheetViews>
    <sheetView topLeftCell="A46" workbookViewId="0">
      <selection activeCell="A52" sqref="A52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43.2" customHeight="1" spans="1:5">
      <c r="A4" s="873" t="s">
        <v>6</v>
      </c>
      <c r="B4" s="874" t="s">
        <v>7</v>
      </c>
      <c r="C4" s="875"/>
      <c r="D4" s="876"/>
      <c r="E4" s="877">
        <v>1815</v>
      </c>
    </row>
    <row r="5" ht="39" customHeight="1" spans="1:5">
      <c r="A5" s="873" t="s">
        <v>8</v>
      </c>
      <c r="B5" s="878" t="s">
        <v>9</v>
      </c>
      <c r="C5" s="879"/>
      <c r="D5" s="880" t="s">
        <v>10</v>
      </c>
      <c r="E5" s="881">
        <v>2620</v>
      </c>
    </row>
    <row r="6" ht="15.15" spans="1:5">
      <c r="A6" s="882" t="s">
        <v>11</v>
      </c>
      <c r="B6" s="883" t="s">
        <v>12</v>
      </c>
      <c r="C6" s="879"/>
      <c r="D6" s="880" t="s">
        <v>13</v>
      </c>
      <c r="E6" s="884">
        <v>1380</v>
      </c>
    </row>
    <row r="7" ht="15.15" spans="1:5">
      <c r="A7" s="882" t="s">
        <v>14</v>
      </c>
      <c r="B7" s="883"/>
      <c r="C7" s="879"/>
      <c r="D7" s="880"/>
      <c r="E7" s="884"/>
    </row>
    <row r="8" ht="16.35" spans="1:5">
      <c r="A8" s="885" t="s">
        <v>15</v>
      </c>
      <c r="B8" s="886" t="s">
        <v>16</v>
      </c>
      <c r="C8" s="887"/>
      <c r="D8" s="888" t="s">
        <v>17</v>
      </c>
      <c r="E8" s="889">
        <v>1240</v>
      </c>
    </row>
    <row r="9" ht="47.4" customHeight="1" spans="1:5">
      <c r="A9" s="873" t="s">
        <v>18</v>
      </c>
      <c r="B9" s="890" t="s">
        <v>19</v>
      </c>
      <c r="C9" s="891"/>
      <c r="D9" s="892"/>
      <c r="E9" s="877">
        <v>2225</v>
      </c>
    </row>
    <row r="10" ht="40.2" customHeight="1" spans="1:5">
      <c r="A10" s="882" t="s">
        <v>20</v>
      </c>
      <c r="B10" s="854" t="s">
        <v>21</v>
      </c>
      <c r="C10" s="893"/>
      <c r="D10" s="894" t="s">
        <v>13</v>
      </c>
      <c r="E10" s="895">
        <v>1690</v>
      </c>
    </row>
    <row r="11" ht="36" customHeight="1" spans="1:5">
      <c r="A11" s="873" t="s">
        <v>22</v>
      </c>
      <c r="B11" s="896" t="s">
        <v>23</v>
      </c>
      <c r="C11" s="863"/>
      <c r="D11" s="897"/>
      <c r="E11" s="898">
        <v>2090</v>
      </c>
    </row>
    <row r="12" ht="42" customHeight="1" spans="1:5">
      <c r="A12" s="873" t="s">
        <v>24</v>
      </c>
      <c r="B12" s="899" t="s">
        <v>25</v>
      </c>
      <c r="C12" s="865"/>
      <c r="D12" s="900" t="s">
        <v>10</v>
      </c>
      <c r="E12" s="901">
        <v>2820</v>
      </c>
    </row>
    <row r="13" ht="16.35" spans="1:5">
      <c r="A13" s="882" t="s">
        <v>26</v>
      </c>
      <c r="B13" s="883" t="s">
        <v>27</v>
      </c>
      <c r="C13" s="865"/>
      <c r="D13" s="900" t="s">
        <v>13</v>
      </c>
      <c r="E13" s="902">
        <v>1585</v>
      </c>
    </row>
    <row r="14" ht="16.35" spans="1:5">
      <c r="A14" s="885" t="s">
        <v>28</v>
      </c>
      <c r="B14" s="903" t="s">
        <v>29</v>
      </c>
      <c r="C14" s="867"/>
      <c r="D14" s="894" t="s">
        <v>30</v>
      </c>
      <c r="E14" s="904">
        <v>1230</v>
      </c>
    </row>
    <row r="15" ht="93.6" customHeight="1" spans="1:5">
      <c r="A15" s="873" t="s">
        <v>31</v>
      </c>
      <c r="B15" s="890" t="s">
        <v>32</v>
      </c>
      <c r="C15" s="905"/>
      <c r="D15" s="256"/>
      <c r="E15" s="906">
        <v>2515</v>
      </c>
    </row>
    <row r="16" ht="40.2" customHeight="1" spans="1:5">
      <c r="A16" s="873" t="s">
        <v>33</v>
      </c>
      <c r="B16" s="890" t="s">
        <v>34</v>
      </c>
      <c r="C16" s="863"/>
      <c r="D16" s="90"/>
      <c r="E16" s="906">
        <v>2180</v>
      </c>
    </row>
    <row r="17" ht="39.6" customHeight="1" spans="1:5">
      <c r="A17" s="873" t="s">
        <v>35</v>
      </c>
      <c r="B17" s="899" t="s">
        <v>36</v>
      </c>
      <c r="C17" s="865"/>
      <c r="D17" s="900" t="s">
        <v>10</v>
      </c>
      <c r="E17" s="902">
        <v>2985</v>
      </c>
    </row>
    <row r="18" ht="16.35" spans="1:5">
      <c r="A18" s="882" t="s">
        <v>37</v>
      </c>
      <c r="B18" s="883" t="s">
        <v>38</v>
      </c>
      <c r="C18" s="865"/>
      <c r="D18" s="900" t="s">
        <v>13</v>
      </c>
      <c r="E18" s="902">
        <v>1705</v>
      </c>
    </row>
    <row r="19" ht="16.35" spans="1:5">
      <c r="A19" s="885" t="s">
        <v>39</v>
      </c>
      <c r="B19" s="903" t="s">
        <v>40</v>
      </c>
      <c r="C19" s="867"/>
      <c r="D19" s="907" t="s">
        <v>41</v>
      </c>
      <c r="E19" s="904">
        <v>1280</v>
      </c>
    </row>
    <row r="20" ht="37.2" customHeight="1" spans="1:5">
      <c r="A20" s="873" t="s">
        <v>42</v>
      </c>
      <c r="B20" s="890" t="s">
        <v>43</v>
      </c>
      <c r="C20" s="908"/>
      <c r="D20" s="909"/>
      <c r="E20" s="906">
        <v>2020</v>
      </c>
    </row>
    <row r="21" ht="31.2" customHeight="1" spans="1:5">
      <c r="A21" s="873" t="s">
        <v>44</v>
      </c>
      <c r="B21" s="899" t="s">
        <v>45</v>
      </c>
      <c r="C21" s="910"/>
      <c r="D21" s="900" t="s">
        <v>10</v>
      </c>
      <c r="E21" s="902">
        <v>2840</v>
      </c>
    </row>
    <row r="22" customHeight="1" spans="1:5">
      <c r="A22" s="882" t="s">
        <v>46</v>
      </c>
      <c r="B22" s="883" t="s">
        <v>47</v>
      </c>
      <c r="C22" s="910"/>
      <c r="D22" s="900" t="s">
        <v>13</v>
      </c>
      <c r="E22" s="902">
        <v>1560</v>
      </c>
    </row>
    <row r="23" customHeight="1" spans="1:5">
      <c r="A23" s="882" t="s">
        <v>48</v>
      </c>
      <c r="B23" s="883"/>
      <c r="C23" s="910"/>
      <c r="D23" s="900"/>
      <c r="E23" s="902"/>
    </row>
    <row r="24" ht="16.35" spans="1:5">
      <c r="A24" s="885" t="s">
        <v>49</v>
      </c>
      <c r="B24" s="903" t="s">
        <v>40</v>
      </c>
      <c r="C24" s="911"/>
      <c r="D24" s="894" t="s">
        <v>50</v>
      </c>
      <c r="E24" s="904">
        <v>1280</v>
      </c>
    </row>
    <row r="25" ht="44.4" customHeight="1" spans="1:5">
      <c r="A25" s="873" t="s">
        <v>51</v>
      </c>
      <c r="B25" s="890" t="s">
        <v>52</v>
      </c>
      <c r="C25" s="863"/>
      <c r="D25" s="912" t="s">
        <v>53</v>
      </c>
      <c r="E25" s="906">
        <v>2515</v>
      </c>
    </row>
    <row r="26" ht="46.8" customHeight="1" spans="1:5">
      <c r="A26" s="882" t="s">
        <v>54</v>
      </c>
      <c r="B26" s="883" t="s">
        <v>55</v>
      </c>
      <c r="C26" s="865"/>
      <c r="D26" s="880" t="s">
        <v>56</v>
      </c>
      <c r="E26" s="902">
        <v>1630</v>
      </c>
    </row>
    <row r="27" ht="31.2" customHeight="1" spans="1:5">
      <c r="A27" s="885" t="s">
        <v>57</v>
      </c>
      <c r="B27" s="913" t="s">
        <v>58</v>
      </c>
      <c r="C27" s="867"/>
      <c r="D27" s="894" t="s">
        <v>59</v>
      </c>
      <c r="E27" s="904">
        <v>885</v>
      </c>
    </row>
    <row r="28" ht="109.8" customHeight="1" spans="1:5">
      <c r="A28" s="873" t="s">
        <v>60</v>
      </c>
      <c r="B28" s="914" t="s">
        <v>61</v>
      </c>
      <c r="C28" s="490"/>
      <c r="D28" s="915"/>
      <c r="E28" s="916">
        <v>2515</v>
      </c>
    </row>
    <row r="29" ht="64.8" customHeight="1" spans="1:5">
      <c r="A29" s="873" t="s">
        <v>62</v>
      </c>
      <c r="B29" s="890" t="s">
        <v>63</v>
      </c>
      <c r="C29" s="875"/>
      <c r="D29" s="187"/>
      <c r="E29" s="906">
        <v>2760</v>
      </c>
    </row>
    <row r="30" ht="55.2" customHeight="1" spans="1:5">
      <c r="A30" s="882" t="s">
        <v>64</v>
      </c>
      <c r="B30" s="854" t="s">
        <v>65</v>
      </c>
      <c r="C30" s="887"/>
      <c r="D30" s="894" t="s">
        <v>13</v>
      </c>
      <c r="E30" s="904">
        <v>1775</v>
      </c>
    </row>
    <row r="31" ht="96" customHeight="1" spans="1:5">
      <c r="A31" s="873" t="s">
        <v>66</v>
      </c>
      <c r="B31" s="890" t="s">
        <v>67</v>
      </c>
      <c r="C31" s="90"/>
      <c r="D31" s="880" t="s">
        <v>68</v>
      </c>
      <c r="E31" s="463">
        <v>1810</v>
      </c>
    </row>
    <row r="32" ht="95.4" customHeight="1" spans="1:5">
      <c r="A32" s="873" t="s">
        <v>69</v>
      </c>
      <c r="B32" s="899" t="s">
        <v>70</v>
      </c>
      <c r="C32" s="94"/>
      <c r="D32" s="880" t="s">
        <v>68</v>
      </c>
      <c r="E32" s="884">
        <v>2270</v>
      </c>
    </row>
    <row r="33" ht="16.35" spans="1:5">
      <c r="A33" s="882" t="s">
        <v>71</v>
      </c>
      <c r="B33" s="917" t="s">
        <v>72</v>
      </c>
      <c r="C33" s="279"/>
      <c r="D33" s="918" t="s">
        <v>13</v>
      </c>
      <c r="E33" s="889">
        <v>1345</v>
      </c>
    </row>
    <row r="34" ht="55.2" customHeight="1" spans="1:5">
      <c r="A34" s="873" t="s">
        <v>73</v>
      </c>
      <c r="B34" s="890" t="s">
        <v>74</v>
      </c>
      <c r="C34" s="473"/>
      <c r="D34" s="919"/>
      <c r="E34" s="920">
        <v>3540</v>
      </c>
    </row>
    <row r="35" ht="48" customHeight="1" spans="1:5">
      <c r="A35" s="873" t="s">
        <v>75</v>
      </c>
      <c r="B35" s="921" t="s">
        <v>76</v>
      </c>
      <c r="C35" s="478"/>
      <c r="D35" s="922"/>
      <c r="E35" s="923">
        <v>5070</v>
      </c>
    </row>
    <row r="36" ht="99" customHeight="1" spans="1:5">
      <c r="A36" s="873" t="s">
        <v>77</v>
      </c>
      <c r="B36" s="924" t="s">
        <v>78</v>
      </c>
      <c r="C36" s="925"/>
      <c r="D36" s="926"/>
      <c r="E36" s="927">
        <v>3720</v>
      </c>
    </row>
    <row r="37" ht="37.8" customHeight="1" spans="1:5">
      <c r="A37" s="110" t="s">
        <v>79</v>
      </c>
      <c r="B37" s="111"/>
      <c r="C37" s="111"/>
      <c r="D37" s="111"/>
      <c r="E37" s="112"/>
    </row>
    <row r="38" ht="89.4" customHeight="1" spans="1:5">
      <c r="A38" s="825" t="s">
        <v>80</v>
      </c>
      <c r="B38" s="928" t="s">
        <v>81</v>
      </c>
      <c r="C38" s="473"/>
      <c r="D38" s="929" t="s">
        <v>82</v>
      </c>
      <c r="E38" s="91">
        <v>4825</v>
      </c>
    </row>
    <row r="39" ht="87" customHeight="1" spans="1:5">
      <c r="A39" s="825" t="s">
        <v>83</v>
      </c>
      <c r="B39" s="930" t="s">
        <v>84</v>
      </c>
      <c r="C39" s="476"/>
      <c r="D39" s="143" t="s">
        <v>85</v>
      </c>
      <c r="E39" s="95">
        <v>4885</v>
      </c>
    </row>
    <row r="40" ht="30" customHeight="1" spans="1:5">
      <c r="A40" s="110" t="s">
        <v>86</v>
      </c>
      <c r="B40" s="111"/>
      <c r="C40" s="111"/>
      <c r="D40" s="111"/>
      <c r="E40" s="112"/>
    </row>
    <row r="41" ht="57" customHeight="1" spans="1:5">
      <c r="A41" s="873" t="s">
        <v>87</v>
      </c>
      <c r="B41" s="890" t="s">
        <v>88</v>
      </c>
      <c r="C41" s="908"/>
      <c r="D41" s="912" t="s">
        <v>89</v>
      </c>
      <c r="E41" s="463">
        <v>1485</v>
      </c>
    </row>
    <row r="42" ht="46.2" customHeight="1" spans="1:5">
      <c r="A42" s="873" t="s">
        <v>90</v>
      </c>
      <c r="B42" s="899" t="s">
        <v>91</v>
      </c>
      <c r="C42" s="931"/>
      <c r="D42" s="170" t="s">
        <v>92</v>
      </c>
      <c r="E42" s="884">
        <v>3695</v>
      </c>
    </row>
    <row r="43" ht="18.75" spans="1:5">
      <c r="A43" s="882" t="s">
        <v>93</v>
      </c>
      <c r="B43" s="917" t="s">
        <v>94</v>
      </c>
      <c r="C43" s="932"/>
      <c r="D43" s="918" t="s">
        <v>13</v>
      </c>
      <c r="E43" s="889">
        <v>990</v>
      </c>
    </row>
    <row r="44" ht="49.8" customHeight="1" spans="1:5">
      <c r="A44" s="873" t="s">
        <v>95</v>
      </c>
      <c r="B44" s="890" t="s">
        <v>96</v>
      </c>
      <c r="C44" s="473"/>
      <c r="D44" s="933"/>
      <c r="E44" s="463">
        <v>1545</v>
      </c>
    </row>
    <row r="45" ht="43.8" customHeight="1" spans="1:5">
      <c r="A45" s="873" t="s">
        <v>97</v>
      </c>
      <c r="B45" s="899" t="s">
        <v>98</v>
      </c>
      <c r="C45" s="476"/>
      <c r="D45" s="934"/>
      <c r="E45" s="901">
        <v>2390</v>
      </c>
    </row>
    <row r="46" ht="18.75" spans="1:5">
      <c r="A46" s="882" t="s">
        <v>99</v>
      </c>
      <c r="B46" s="883" t="s">
        <v>100</v>
      </c>
      <c r="C46" s="935"/>
      <c r="D46" s="900" t="s">
        <v>13</v>
      </c>
      <c r="E46" s="884">
        <v>1050</v>
      </c>
    </row>
    <row r="47" ht="18.75" spans="1:5">
      <c r="A47" s="885" t="s">
        <v>101</v>
      </c>
      <c r="B47" s="886" t="s">
        <v>102</v>
      </c>
      <c r="C47" s="936"/>
      <c r="D47" s="937"/>
      <c r="E47" s="889">
        <v>1340</v>
      </c>
    </row>
    <row r="48" ht="46.2" customHeight="1" spans="1:5">
      <c r="A48" s="873" t="s">
        <v>103</v>
      </c>
      <c r="B48" s="890" t="s">
        <v>104</v>
      </c>
      <c r="C48" s="473"/>
      <c r="D48" s="938"/>
      <c r="E48" s="463">
        <v>1355</v>
      </c>
    </row>
    <row r="49" ht="48.6" customHeight="1" spans="1:5">
      <c r="A49" s="873" t="s">
        <v>105</v>
      </c>
      <c r="B49" s="899" t="s">
        <v>106</v>
      </c>
      <c r="C49" s="476"/>
      <c r="D49" s="939"/>
      <c r="E49" s="901">
        <v>1670</v>
      </c>
    </row>
    <row r="50" ht="18.75" spans="1:5">
      <c r="A50" s="882" t="s">
        <v>107</v>
      </c>
      <c r="B50" s="883" t="s">
        <v>108</v>
      </c>
      <c r="C50" s="935"/>
      <c r="D50" s="900" t="s">
        <v>13</v>
      </c>
      <c r="E50" s="884">
        <v>945</v>
      </c>
    </row>
    <row r="51" ht="18.75" spans="1:5">
      <c r="A51" s="885" t="s">
        <v>109</v>
      </c>
      <c r="B51" s="903" t="s">
        <v>110</v>
      </c>
      <c r="C51" s="940"/>
      <c r="D51" s="941"/>
      <c r="E51" s="942">
        <v>725</v>
      </c>
    </row>
    <row r="52" ht="95.4" customHeight="1" spans="1:5">
      <c r="A52" s="873" t="s">
        <v>111</v>
      </c>
      <c r="B52" s="943" t="s">
        <v>112</v>
      </c>
      <c r="C52" s="867"/>
      <c r="D52" s="944" t="s">
        <v>113</v>
      </c>
      <c r="E52" s="945">
        <v>1450</v>
      </c>
    </row>
  </sheetData>
  <mergeCells count="21">
    <mergeCell ref="A37:E37"/>
    <mergeCell ref="A40:E40"/>
    <mergeCell ref="B6:B7"/>
    <mergeCell ref="B22:B23"/>
    <mergeCell ref="C4:C8"/>
    <mergeCell ref="C9:C10"/>
    <mergeCell ref="C11:C14"/>
    <mergeCell ref="C16:C19"/>
    <mergeCell ref="C20:C24"/>
    <mergeCell ref="C25:C27"/>
    <mergeCell ref="C29:C30"/>
    <mergeCell ref="C34:C35"/>
    <mergeCell ref="C41:C42"/>
    <mergeCell ref="C44:C45"/>
    <mergeCell ref="C48:C49"/>
    <mergeCell ref="D6:D7"/>
    <mergeCell ref="D22:D23"/>
    <mergeCell ref="D34:D35"/>
    <mergeCell ref="E6:E7"/>
    <mergeCell ref="E22:E23"/>
    <mergeCell ref="A1:E2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topLeftCell="A10" workbookViewId="0">
      <selection activeCell="A15" sqref="A15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29.4" customHeight="1" spans="1:5">
      <c r="A4" s="825" t="s">
        <v>114</v>
      </c>
      <c r="B4" s="826" t="s">
        <v>115</v>
      </c>
      <c r="C4" s="857"/>
      <c r="D4" s="858" t="s">
        <v>116</v>
      </c>
      <c r="E4" s="91">
        <v>3220</v>
      </c>
    </row>
    <row r="5" ht="47.55" spans="1:5">
      <c r="A5" s="825" t="s">
        <v>117</v>
      </c>
      <c r="B5" s="847" t="s">
        <v>118</v>
      </c>
      <c r="C5" s="859"/>
      <c r="D5" s="860"/>
      <c r="E5" s="95">
        <v>3340</v>
      </c>
    </row>
    <row r="6" ht="43.8" customHeight="1" spans="1:5">
      <c r="A6" s="825" t="s">
        <v>119</v>
      </c>
      <c r="B6" s="842" t="s">
        <v>120</v>
      </c>
      <c r="C6" s="861"/>
      <c r="D6" s="862"/>
      <c r="E6" s="99">
        <v>3510</v>
      </c>
    </row>
    <row r="7" ht="52.2" customHeight="1" spans="1:5">
      <c r="A7" s="825" t="s">
        <v>121</v>
      </c>
      <c r="B7" s="474" t="s">
        <v>122</v>
      </c>
      <c r="C7" s="863"/>
      <c r="D7" s="864" t="s">
        <v>123</v>
      </c>
      <c r="E7" s="91">
        <v>3705</v>
      </c>
    </row>
    <row r="8" ht="37.8" customHeight="1" spans="1:5">
      <c r="A8" s="825" t="s">
        <v>124</v>
      </c>
      <c r="B8" s="339" t="s">
        <v>125</v>
      </c>
      <c r="C8" s="865"/>
      <c r="D8" s="866"/>
      <c r="E8" s="95">
        <v>3965</v>
      </c>
    </row>
    <row r="9" ht="32.4" customHeight="1" spans="1:5">
      <c r="A9" s="825" t="s">
        <v>126</v>
      </c>
      <c r="B9" s="342" t="s">
        <v>127</v>
      </c>
      <c r="C9" s="867"/>
      <c r="D9" s="868"/>
      <c r="E9" s="99">
        <v>4020</v>
      </c>
    </row>
    <row r="10" ht="52.2" customHeight="1" spans="1:5">
      <c r="A10" s="825" t="s">
        <v>128</v>
      </c>
      <c r="B10" s="826" t="s">
        <v>129</v>
      </c>
      <c r="C10" s="857"/>
      <c r="D10" s="858" t="s">
        <v>116</v>
      </c>
      <c r="E10" s="91">
        <v>3665</v>
      </c>
    </row>
    <row r="11" ht="47.55" spans="1:5">
      <c r="A11" s="825" t="s">
        <v>130</v>
      </c>
      <c r="B11" s="847" t="s">
        <v>131</v>
      </c>
      <c r="C11" s="859"/>
      <c r="D11" s="860"/>
      <c r="E11" s="95">
        <v>3840</v>
      </c>
    </row>
    <row r="12" ht="31.95" spans="1:5">
      <c r="A12" s="825" t="s">
        <v>132</v>
      </c>
      <c r="B12" s="842" t="s">
        <v>133</v>
      </c>
      <c r="C12" s="861"/>
      <c r="D12" s="862"/>
      <c r="E12" s="99">
        <v>3945</v>
      </c>
    </row>
    <row r="13" ht="46.8" customHeight="1" spans="1:5">
      <c r="A13" s="825" t="s">
        <v>134</v>
      </c>
      <c r="B13" s="474" t="s">
        <v>135</v>
      </c>
      <c r="C13" s="863"/>
      <c r="D13" s="864" t="s">
        <v>123</v>
      </c>
      <c r="E13" s="91">
        <v>4295</v>
      </c>
    </row>
    <row r="14" ht="45.6" customHeight="1" spans="1:5">
      <c r="A14" s="825" t="s">
        <v>136</v>
      </c>
      <c r="B14" s="339" t="s">
        <v>137</v>
      </c>
      <c r="C14" s="865"/>
      <c r="D14" s="866"/>
      <c r="E14" s="95">
        <v>4480</v>
      </c>
    </row>
    <row r="15" ht="39" customHeight="1" spans="1:5">
      <c r="A15" s="825" t="s">
        <v>138</v>
      </c>
      <c r="B15" s="342" t="s">
        <v>139</v>
      </c>
      <c r="C15" s="867"/>
      <c r="D15" s="868"/>
      <c r="E15" s="99">
        <v>4645</v>
      </c>
    </row>
    <row r="16" ht="31.95" spans="1:5">
      <c r="A16" s="869"/>
      <c r="B16" s="870" t="s">
        <v>140</v>
      </c>
      <c r="C16" s="867"/>
      <c r="D16" s="871"/>
      <c r="E16" s="872" t="s">
        <v>141</v>
      </c>
    </row>
  </sheetData>
  <mergeCells count="9">
    <mergeCell ref="C4:C6"/>
    <mergeCell ref="C7:C9"/>
    <mergeCell ref="C10:C12"/>
    <mergeCell ref="C13:C15"/>
    <mergeCell ref="D4:D6"/>
    <mergeCell ref="D7:D9"/>
    <mergeCell ref="D10:D12"/>
    <mergeCell ref="D13:D15"/>
    <mergeCell ref="A1:E2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topLeftCell="A16" workbookViewId="0">
      <selection activeCell="A6" sqref="A6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106.8" customHeight="1" spans="1:5">
      <c r="A4" s="825" t="s">
        <v>142</v>
      </c>
      <c r="B4" s="300" t="s">
        <v>143</v>
      </c>
      <c r="C4" s="187"/>
      <c r="D4" s="281"/>
      <c r="E4" s="91">
        <v>2105</v>
      </c>
    </row>
    <row r="5" ht="109.8" customHeight="1" spans="1:5">
      <c r="A5" s="825" t="s">
        <v>144</v>
      </c>
      <c r="B5" s="302" t="s">
        <v>145</v>
      </c>
      <c r="C5" s="100"/>
      <c r="D5" s="483" t="s">
        <v>146</v>
      </c>
      <c r="E5" s="95">
        <v>2440</v>
      </c>
    </row>
    <row r="6" ht="16.35" spans="1:5">
      <c r="A6" s="853" t="s">
        <v>147</v>
      </c>
      <c r="B6" s="854" t="s">
        <v>148</v>
      </c>
      <c r="C6" s="101"/>
      <c r="D6" s="484" t="s">
        <v>13</v>
      </c>
      <c r="E6" s="99">
        <v>1595</v>
      </c>
    </row>
    <row r="7" ht="105.6" customHeight="1" spans="1:5">
      <c r="A7" s="825" t="s">
        <v>149</v>
      </c>
      <c r="B7" s="300" t="s">
        <v>150</v>
      </c>
      <c r="C7" s="187"/>
      <c r="D7" s="89"/>
      <c r="E7" s="91">
        <v>2780</v>
      </c>
    </row>
    <row r="8" ht="105.6" customHeight="1" spans="1:5">
      <c r="A8" s="825" t="s">
        <v>151</v>
      </c>
      <c r="B8" s="302" t="s">
        <v>152</v>
      </c>
      <c r="C8" s="100"/>
      <c r="D8" s="483" t="s">
        <v>146</v>
      </c>
      <c r="E8" s="95">
        <v>3210</v>
      </c>
    </row>
    <row r="9" ht="16.35" spans="1:5">
      <c r="A9" s="853" t="s">
        <v>153</v>
      </c>
      <c r="B9" s="854" t="s">
        <v>154</v>
      </c>
      <c r="C9" s="101"/>
      <c r="D9" s="484" t="s">
        <v>13</v>
      </c>
      <c r="E9" s="99">
        <v>2220</v>
      </c>
    </row>
    <row r="10" ht="105.6" customHeight="1" spans="1:5">
      <c r="A10" s="825" t="s">
        <v>155</v>
      </c>
      <c r="B10" s="826" t="s">
        <v>156</v>
      </c>
      <c r="C10" s="473"/>
      <c r="D10" s="89" t="s">
        <v>157</v>
      </c>
      <c r="E10" s="91">
        <v>3340</v>
      </c>
    </row>
    <row r="11" ht="105" customHeight="1" spans="1:5">
      <c r="A11" s="825" t="s">
        <v>158</v>
      </c>
      <c r="B11" s="842" t="s">
        <v>159</v>
      </c>
      <c r="C11" s="855"/>
      <c r="D11" s="856" t="s">
        <v>160</v>
      </c>
      <c r="E11" s="99">
        <v>5385</v>
      </c>
    </row>
    <row r="12" ht="131.4" customHeight="1" spans="1:5">
      <c r="A12" s="825" t="s">
        <v>161</v>
      </c>
      <c r="B12" s="826" t="s">
        <v>162</v>
      </c>
      <c r="C12" s="473"/>
      <c r="D12" s="89" t="s">
        <v>163</v>
      </c>
      <c r="E12" s="91">
        <v>3210</v>
      </c>
    </row>
    <row r="13" ht="136.8" customHeight="1" spans="1:5">
      <c r="A13" s="825" t="s">
        <v>164</v>
      </c>
      <c r="B13" s="842" t="s">
        <v>165</v>
      </c>
      <c r="C13" s="855"/>
      <c r="D13" s="856" t="s">
        <v>166</v>
      </c>
      <c r="E13" s="99">
        <v>5295</v>
      </c>
    </row>
    <row r="14" ht="112.8" customHeight="1" spans="1:5">
      <c r="A14" s="825" t="s">
        <v>167</v>
      </c>
      <c r="B14" s="826" t="s">
        <v>168</v>
      </c>
      <c r="C14" s="473"/>
      <c r="D14" s="89" t="s">
        <v>169</v>
      </c>
      <c r="E14" s="91">
        <v>3945</v>
      </c>
    </row>
    <row r="15" ht="113.4" customHeight="1" spans="1:5">
      <c r="A15" s="825" t="s">
        <v>170</v>
      </c>
      <c r="B15" s="842" t="s">
        <v>171</v>
      </c>
      <c r="C15" s="855"/>
      <c r="D15" s="856" t="s">
        <v>172</v>
      </c>
      <c r="E15" s="99">
        <v>5995</v>
      </c>
    </row>
    <row r="16" ht="133.8" customHeight="1" spans="1:5">
      <c r="A16" s="825" t="s">
        <v>173</v>
      </c>
      <c r="B16" s="300" t="s">
        <v>174</v>
      </c>
      <c r="C16" s="473"/>
      <c r="D16" s="89" t="s">
        <v>175</v>
      </c>
      <c r="E16" s="91">
        <v>3920</v>
      </c>
    </row>
    <row r="17" ht="133.8" customHeight="1" spans="1:5">
      <c r="A17" s="825" t="s">
        <v>176</v>
      </c>
      <c r="B17" s="828" t="s">
        <v>177</v>
      </c>
      <c r="C17" s="478"/>
      <c r="D17" s="856" t="s">
        <v>178</v>
      </c>
      <c r="E17" s="99">
        <v>6005</v>
      </c>
    </row>
  </sheetData>
  <mergeCells count="1">
    <mergeCell ref="A1:E2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topLeftCell="A16" workbookViewId="0">
      <selection activeCell="A17" sqref="A17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30" customHeight="1" spans="1:5">
      <c r="A4" s="110" t="s">
        <v>179</v>
      </c>
      <c r="B4" s="111"/>
      <c r="C4" s="111"/>
      <c r="D4" s="111"/>
      <c r="E4" s="112"/>
    </row>
    <row r="5" ht="100.8" customHeight="1" spans="1:5">
      <c r="A5" s="825" t="s">
        <v>180</v>
      </c>
      <c r="B5" s="826" t="s">
        <v>181</v>
      </c>
      <c r="C5" s="90"/>
      <c r="D5" s="90" t="s">
        <v>182</v>
      </c>
      <c r="E5" s="91">
        <v>2090</v>
      </c>
    </row>
    <row r="6" ht="100.2" customHeight="1" spans="1:5">
      <c r="A6" s="841" t="s">
        <v>183</v>
      </c>
      <c r="B6" s="842" t="s">
        <v>184</v>
      </c>
      <c r="C6" s="98"/>
      <c r="D6" s="98" t="s">
        <v>182</v>
      </c>
      <c r="E6" s="99">
        <v>3240</v>
      </c>
    </row>
    <row r="7" ht="18.15" spans="1:5">
      <c r="A7" s="110" t="s">
        <v>185</v>
      </c>
      <c r="B7" s="111"/>
      <c r="C7" s="111"/>
      <c r="D7" s="111"/>
      <c r="E7" s="112"/>
    </row>
    <row r="8" ht="84" customHeight="1" spans="1:5">
      <c r="A8" s="825" t="s">
        <v>186</v>
      </c>
      <c r="B8" s="300" t="s">
        <v>187</v>
      </c>
      <c r="C8" s="416"/>
      <c r="D8" s="843" t="s">
        <v>188</v>
      </c>
      <c r="E8" s="119">
        <v>5675</v>
      </c>
    </row>
    <row r="9" ht="84" customHeight="1" spans="1:5">
      <c r="A9" s="825" t="s">
        <v>189</v>
      </c>
      <c r="B9" s="842"/>
      <c r="C9" s="418"/>
      <c r="D9" s="291" t="s">
        <v>190</v>
      </c>
      <c r="E9" s="121">
        <v>7235</v>
      </c>
    </row>
    <row r="10" ht="101.4" customHeight="1" spans="1:5">
      <c r="A10" s="825" t="s">
        <v>191</v>
      </c>
      <c r="B10" s="844" t="s">
        <v>192</v>
      </c>
      <c r="C10" s="845"/>
      <c r="D10" s="846" t="s">
        <v>193</v>
      </c>
      <c r="E10" s="184">
        <v>6625</v>
      </c>
    </row>
    <row r="11" ht="100.8" customHeight="1" spans="1:5">
      <c r="A11" s="825" t="s">
        <v>194</v>
      </c>
      <c r="B11" s="847" t="s">
        <v>195</v>
      </c>
      <c r="C11" s="100"/>
      <c r="D11" s="483" t="s">
        <v>193</v>
      </c>
      <c r="E11" s="95">
        <v>4245</v>
      </c>
    </row>
    <row r="12" ht="28.2" customHeight="1" spans="1:5">
      <c r="A12" s="825" t="s">
        <v>196</v>
      </c>
      <c r="B12" s="842"/>
      <c r="C12" s="101"/>
      <c r="D12" s="484" t="s">
        <v>197</v>
      </c>
      <c r="E12" s="99" t="s">
        <v>198</v>
      </c>
    </row>
    <row r="13" ht="24.6" customHeight="1" spans="1:5">
      <c r="A13" s="825" t="s">
        <v>199</v>
      </c>
      <c r="B13" s="848" t="s">
        <v>200</v>
      </c>
      <c r="C13" s="849"/>
      <c r="D13" s="850" t="s">
        <v>201</v>
      </c>
      <c r="E13" s="343">
        <v>715</v>
      </c>
    </row>
    <row r="14" ht="100.2" customHeight="1" spans="1:5">
      <c r="A14" s="825" t="s">
        <v>202</v>
      </c>
      <c r="B14" s="826" t="s">
        <v>203</v>
      </c>
      <c r="C14" s="187"/>
      <c r="D14" s="482" t="s">
        <v>204</v>
      </c>
      <c r="E14" s="91">
        <v>4160</v>
      </c>
    </row>
    <row r="15" ht="100.2" customHeight="1" spans="1:5">
      <c r="A15" s="825" t="s">
        <v>205</v>
      </c>
      <c r="B15" s="842" t="s">
        <v>206</v>
      </c>
      <c r="C15" s="101"/>
      <c r="D15" s="401" t="s">
        <v>204</v>
      </c>
      <c r="E15" s="99">
        <v>3265</v>
      </c>
    </row>
    <row r="16" ht="100.2" customHeight="1" spans="1:5">
      <c r="A16" s="825" t="s">
        <v>207</v>
      </c>
      <c r="B16" s="828" t="s">
        <v>208</v>
      </c>
      <c r="C16" s="178"/>
      <c r="D16" s="851" t="s">
        <v>209</v>
      </c>
      <c r="E16" s="99">
        <v>5390</v>
      </c>
    </row>
    <row r="17" ht="105" customHeight="1" spans="1:5">
      <c r="A17" s="825" t="s">
        <v>210</v>
      </c>
      <c r="B17" s="828" t="s">
        <v>211</v>
      </c>
      <c r="C17" s="31"/>
      <c r="D17" s="852" t="s">
        <v>209</v>
      </c>
      <c r="E17" s="99">
        <v>6045</v>
      </c>
    </row>
  </sheetData>
  <mergeCells count="4">
    <mergeCell ref="A4:E4"/>
    <mergeCell ref="A7:E7"/>
    <mergeCell ref="C8:C9"/>
    <mergeCell ref="A1:E2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topLeftCell="A7" workbookViewId="0">
      <selection activeCell="A11" sqref="A11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50.4" customHeight="1" spans="1:5">
      <c r="A4" s="825" t="s">
        <v>212</v>
      </c>
      <c r="B4" s="826" t="s">
        <v>213</v>
      </c>
      <c r="C4" s="90" t="s">
        <v>214</v>
      </c>
      <c r="D4" s="827" t="s">
        <v>215</v>
      </c>
      <c r="E4" s="91">
        <v>1690</v>
      </c>
    </row>
    <row r="5" ht="50.4" customHeight="1" spans="1:5">
      <c r="A5" s="825" t="s">
        <v>216</v>
      </c>
      <c r="B5" s="828" t="s">
        <v>217</v>
      </c>
      <c r="C5" s="98"/>
      <c r="D5" s="829"/>
      <c r="E5" s="99"/>
    </row>
    <row r="6" ht="50.4" customHeight="1" spans="1:5">
      <c r="A6" s="825" t="s">
        <v>218</v>
      </c>
      <c r="B6" s="830" t="s">
        <v>219</v>
      </c>
      <c r="C6" s="831"/>
      <c r="D6" s="832" t="s">
        <v>220</v>
      </c>
      <c r="E6" s="184">
        <v>1910</v>
      </c>
    </row>
    <row r="7" ht="50.4" customHeight="1" spans="1:5">
      <c r="A7" s="825" t="s">
        <v>221</v>
      </c>
      <c r="B7" s="69" t="s">
        <v>222</v>
      </c>
      <c r="C7" s="833"/>
      <c r="D7" s="834"/>
      <c r="E7" s="174"/>
    </row>
    <row r="8" ht="50.4" customHeight="1" spans="1:5">
      <c r="A8" s="825" t="s">
        <v>223</v>
      </c>
      <c r="B8" s="835" t="s">
        <v>224</v>
      </c>
      <c r="C8" s="836"/>
      <c r="D8" s="827" t="s">
        <v>225</v>
      </c>
      <c r="E8" s="91">
        <v>2110</v>
      </c>
    </row>
    <row r="9" ht="50.4" customHeight="1" spans="1:5">
      <c r="A9" s="825" t="s">
        <v>226</v>
      </c>
      <c r="B9" s="837" t="s">
        <v>227</v>
      </c>
      <c r="C9" s="838"/>
      <c r="D9" s="829"/>
      <c r="E9" s="99"/>
    </row>
    <row r="10" ht="50.4" customHeight="1" spans="1:5">
      <c r="A10" s="825" t="s">
        <v>228</v>
      </c>
      <c r="B10" s="839" t="s">
        <v>229</v>
      </c>
      <c r="C10" s="840"/>
      <c r="D10" s="832" t="s">
        <v>230</v>
      </c>
      <c r="E10" s="184">
        <v>2580</v>
      </c>
    </row>
    <row r="11" ht="50.4" customHeight="1" spans="1:5">
      <c r="A11" s="825" t="s">
        <v>231</v>
      </c>
      <c r="B11" s="837" t="s">
        <v>232</v>
      </c>
      <c r="C11" s="838"/>
      <c r="D11" s="834"/>
      <c r="E11" s="99"/>
    </row>
  </sheetData>
  <mergeCells count="13">
    <mergeCell ref="C4:C5"/>
    <mergeCell ref="C6:C7"/>
    <mergeCell ref="C8:C9"/>
    <mergeCell ref="C10:C11"/>
    <mergeCell ref="D4:D5"/>
    <mergeCell ref="D6:D7"/>
    <mergeCell ref="D8:D9"/>
    <mergeCell ref="D10:D11"/>
    <mergeCell ref="E4:E5"/>
    <mergeCell ref="E6:E7"/>
    <mergeCell ref="E8:E9"/>
    <mergeCell ref="E10:E11"/>
    <mergeCell ref="A1:E2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16" workbookViewId="0">
      <selection activeCell="A22" sqref="A22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28.8" customHeight="1" spans="1:5">
      <c r="A4" s="110" t="s">
        <v>233</v>
      </c>
      <c r="B4" s="111"/>
      <c r="C4" s="111"/>
      <c r="D4" s="111"/>
      <c r="E4" s="112"/>
    </row>
    <row r="5" ht="90.6" customHeight="1" spans="1:5">
      <c r="A5" s="800" t="s">
        <v>234</v>
      </c>
      <c r="B5" s="753" t="s">
        <v>235</v>
      </c>
      <c r="C5" s="801"/>
      <c r="D5" s="802" t="s">
        <v>236</v>
      </c>
      <c r="E5" s="803">
        <v>6595</v>
      </c>
    </row>
    <row r="6" ht="90.6" customHeight="1" spans="1:5">
      <c r="A6" s="800" t="s">
        <v>237</v>
      </c>
      <c r="B6" s="784" t="s">
        <v>238</v>
      </c>
      <c r="C6" s="804"/>
      <c r="D6" s="805" t="s">
        <v>239</v>
      </c>
      <c r="E6" s="806">
        <v>7695</v>
      </c>
    </row>
    <row r="7" ht="90.6" customHeight="1" spans="1:5">
      <c r="A7" s="800" t="s">
        <v>240</v>
      </c>
      <c r="B7" s="753" t="s">
        <v>241</v>
      </c>
      <c r="C7" s="520"/>
      <c r="D7" s="802" t="s">
        <v>236</v>
      </c>
      <c r="E7" s="768">
        <v>3880</v>
      </c>
    </row>
    <row r="8" ht="90.6" customHeight="1" spans="1:5">
      <c r="A8" s="800" t="s">
        <v>242</v>
      </c>
      <c r="B8" s="769" t="s">
        <v>243</v>
      </c>
      <c r="C8" s="807"/>
      <c r="D8" s="808" t="s">
        <v>239</v>
      </c>
      <c r="E8" s="772">
        <v>3995</v>
      </c>
    </row>
    <row r="9" ht="90.6" customHeight="1" spans="1:5">
      <c r="A9" s="800" t="s">
        <v>244</v>
      </c>
      <c r="B9" s="175" t="s">
        <v>245</v>
      </c>
      <c r="C9" s="520"/>
      <c r="D9" s="802" t="s">
        <v>236</v>
      </c>
      <c r="E9" s="768">
        <v>6810</v>
      </c>
    </row>
    <row r="10" ht="90.6" customHeight="1" spans="1:5">
      <c r="A10" s="800" t="s">
        <v>246</v>
      </c>
      <c r="B10" s="177" t="s">
        <v>247</v>
      </c>
      <c r="C10" s="526"/>
      <c r="D10" s="805" t="s">
        <v>239</v>
      </c>
      <c r="E10" s="448">
        <v>7815</v>
      </c>
    </row>
    <row r="11" ht="34.8" customHeight="1" spans="1:5">
      <c r="A11" s="110" t="s">
        <v>248</v>
      </c>
      <c r="B11" s="111"/>
      <c r="C11" s="111"/>
      <c r="D11" s="111"/>
      <c r="E11" s="112"/>
    </row>
    <row r="12" ht="57" customHeight="1" spans="1:5">
      <c r="A12" s="800" t="s">
        <v>249</v>
      </c>
      <c r="B12" s="753" t="s">
        <v>250</v>
      </c>
      <c r="C12" s="809"/>
      <c r="D12" s="810"/>
      <c r="E12" s="768">
        <v>2585</v>
      </c>
    </row>
    <row r="13" ht="60" customHeight="1" spans="1:5">
      <c r="A13" s="800" t="s">
        <v>251</v>
      </c>
      <c r="B13" s="758" t="s">
        <v>252</v>
      </c>
      <c r="C13" s="811"/>
      <c r="D13" s="812"/>
      <c r="E13" s="795">
        <v>2745</v>
      </c>
    </row>
    <row r="14" ht="60.6" customHeight="1" spans="1:5">
      <c r="A14" s="800" t="s">
        <v>253</v>
      </c>
      <c r="B14" s="784" t="s">
        <v>254</v>
      </c>
      <c r="C14" s="813"/>
      <c r="D14" s="814"/>
      <c r="E14" s="448">
        <v>2820</v>
      </c>
    </row>
    <row r="15" ht="38.4" customHeight="1" spans="1:5">
      <c r="A15" s="110" t="s">
        <v>255</v>
      </c>
      <c r="B15" s="111"/>
      <c r="C15" s="111"/>
      <c r="D15" s="111"/>
      <c r="E15" s="112"/>
    </row>
    <row r="16" ht="45" customHeight="1" spans="1:5">
      <c r="A16" s="815" t="s">
        <v>256</v>
      </c>
      <c r="B16" s="816" t="s">
        <v>257</v>
      </c>
      <c r="C16" s="817"/>
      <c r="D16" s="818" t="s">
        <v>258</v>
      </c>
      <c r="E16" s="768">
        <v>3190</v>
      </c>
    </row>
    <row r="17" ht="45" customHeight="1" spans="1:5">
      <c r="A17" s="815" t="s">
        <v>259</v>
      </c>
      <c r="B17" s="819" t="s">
        <v>260</v>
      </c>
      <c r="C17" s="820"/>
      <c r="D17" s="821" t="s">
        <v>261</v>
      </c>
      <c r="E17" s="795">
        <v>3385</v>
      </c>
    </row>
    <row r="18" ht="45" customHeight="1" spans="1:5">
      <c r="A18" s="815" t="s">
        <v>262</v>
      </c>
      <c r="B18" s="819" t="s">
        <v>263</v>
      </c>
      <c r="C18" s="820"/>
      <c r="D18" s="821" t="s">
        <v>264</v>
      </c>
      <c r="E18" s="795">
        <v>3585</v>
      </c>
    </row>
    <row r="19" ht="44.4" customHeight="1" spans="1:5">
      <c r="A19" s="815" t="s">
        <v>265</v>
      </c>
      <c r="B19" s="819" t="s">
        <v>266</v>
      </c>
      <c r="C19" s="820"/>
      <c r="D19" s="821" t="s">
        <v>267</v>
      </c>
      <c r="E19" s="795">
        <v>3485</v>
      </c>
    </row>
    <row r="20" ht="45" customHeight="1" spans="1:5">
      <c r="A20" s="815" t="s">
        <v>268</v>
      </c>
      <c r="B20" s="819" t="s">
        <v>269</v>
      </c>
      <c r="C20" s="820"/>
      <c r="D20" s="821" t="s">
        <v>270</v>
      </c>
      <c r="E20" s="795">
        <v>3780</v>
      </c>
    </row>
    <row r="21" ht="45" customHeight="1" spans="1:5">
      <c r="A21" s="815" t="s">
        <v>271</v>
      </c>
      <c r="B21" s="819" t="s">
        <v>272</v>
      </c>
      <c r="C21" s="820"/>
      <c r="D21" s="821" t="s">
        <v>273</v>
      </c>
      <c r="E21" s="795">
        <v>3980</v>
      </c>
    </row>
    <row r="22" ht="45" customHeight="1" spans="1:5">
      <c r="A22" s="815" t="s">
        <v>274</v>
      </c>
      <c r="B22" s="822" t="s">
        <v>275</v>
      </c>
      <c r="C22" s="823"/>
      <c r="D22" s="824" t="s">
        <v>276</v>
      </c>
      <c r="E22" s="448">
        <v>4180</v>
      </c>
    </row>
  </sheetData>
  <mergeCells count="9">
    <mergeCell ref="A4:E4"/>
    <mergeCell ref="A11:E11"/>
    <mergeCell ref="A15:E15"/>
    <mergeCell ref="C5:C6"/>
    <mergeCell ref="C7:C8"/>
    <mergeCell ref="C9:C10"/>
    <mergeCell ref="C12:C14"/>
    <mergeCell ref="C16:C22"/>
    <mergeCell ref="A1:E2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"/>
  <sheetViews>
    <sheetView topLeftCell="A19" workbookViewId="0">
      <selection activeCell="A25" sqref="A25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24.6" customHeight="1" spans="1:5">
      <c r="A4" s="110" t="s">
        <v>277</v>
      </c>
      <c r="B4" s="111"/>
      <c r="C4" s="111"/>
      <c r="D4" s="111"/>
      <c r="E4" s="112"/>
    </row>
    <row r="5" ht="63" customHeight="1" spans="1:5">
      <c r="A5" s="767" t="s">
        <v>278</v>
      </c>
      <c r="B5" s="753" t="s">
        <v>279</v>
      </c>
      <c r="C5" s="742"/>
      <c r="D5" s="743" t="s">
        <v>280</v>
      </c>
      <c r="E5" s="768">
        <v>5710</v>
      </c>
    </row>
    <row r="6" ht="57.6" customHeight="1" spans="1:5">
      <c r="A6" s="767" t="s">
        <v>281</v>
      </c>
      <c r="B6" s="769" t="s">
        <v>282</v>
      </c>
      <c r="C6" s="770"/>
      <c r="D6" s="771" t="s">
        <v>283</v>
      </c>
      <c r="E6" s="772">
        <v>6660</v>
      </c>
    </row>
    <row r="7" ht="16.35" spans="1:5">
      <c r="A7" s="773" t="s">
        <v>284</v>
      </c>
      <c r="B7" s="774" t="s">
        <v>285</v>
      </c>
      <c r="C7" s="775"/>
      <c r="D7" s="776" t="s">
        <v>286</v>
      </c>
      <c r="E7" s="777">
        <v>475</v>
      </c>
    </row>
    <row r="8" ht="105" customHeight="1" spans="1:5">
      <c r="A8" s="773" t="s">
        <v>287</v>
      </c>
      <c r="B8" s="778" t="s">
        <v>288</v>
      </c>
      <c r="C8" s="779"/>
      <c r="D8" s="780" t="s">
        <v>289</v>
      </c>
      <c r="E8" s="781">
        <v>765</v>
      </c>
    </row>
    <row r="9" ht="46.8" customHeight="1" spans="1:5">
      <c r="A9" s="782" t="s">
        <v>290</v>
      </c>
      <c r="B9" s="741" t="s">
        <v>291</v>
      </c>
      <c r="C9" s="520"/>
      <c r="D9" s="743" t="s">
        <v>292</v>
      </c>
      <c r="E9" s="768">
        <v>3835</v>
      </c>
    </row>
    <row r="10" ht="60" customHeight="1" spans="1:5">
      <c r="A10" s="782" t="s">
        <v>293</v>
      </c>
      <c r="B10" s="745" t="s">
        <v>294</v>
      </c>
      <c r="C10" s="526"/>
      <c r="D10" s="746" t="s">
        <v>295</v>
      </c>
      <c r="E10" s="448">
        <v>4165</v>
      </c>
    </row>
    <row r="11" ht="18.15" spans="1:5">
      <c r="A11" s="110" t="s">
        <v>296</v>
      </c>
      <c r="B11" s="111"/>
      <c r="C11" s="111"/>
      <c r="D11" s="111"/>
      <c r="E11" s="112"/>
    </row>
    <row r="12" ht="64.8" customHeight="1" spans="1:5">
      <c r="A12" s="767" t="s">
        <v>297</v>
      </c>
      <c r="B12" s="753" t="s">
        <v>298</v>
      </c>
      <c r="C12" s="783"/>
      <c r="D12" s="743" t="s">
        <v>299</v>
      </c>
      <c r="E12" s="768">
        <v>6860</v>
      </c>
    </row>
    <row r="13" ht="64.8" customHeight="1" spans="1:5">
      <c r="A13" s="767" t="s">
        <v>300</v>
      </c>
      <c r="B13" s="784" t="s">
        <v>301</v>
      </c>
      <c r="C13" s="785"/>
      <c r="D13" s="746" t="s">
        <v>302</v>
      </c>
      <c r="E13" s="448">
        <v>8040</v>
      </c>
    </row>
    <row r="14" ht="66" customHeight="1" spans="1:5">
      <c r="A14" s="767" t="s">
        <v>303</v>
      </c>
      <c r="B14" s="761" t="s">
        <v>304</v>
      </c>
      <c r="C14" s="786"/>
      <c r="D14" s="763" t="s">
        <v>305</v>
      </c>
      <c r="E14" s="787">
        <v>7100</v>
      </c>
    </row>
    <row r="15" ht="66" customHeight="1" spans="1:5">
      <c r="A15" s="767" t="s">
        <v>306</v>
      </c>
      <c r="B15" s="769" t="s">
        <v>307</v>
      </c>
      <c r="C15" s="788"/>
      <c r="D15" s="771" t="s">
        <v>308</v>
      </c>
      <c r="E15" s="772">
        <v>8170</v>
      </c>
    </row>
    <row r="16" ht="16.35" spans="1:5">
      <c r="A16" s="773" t="s">
        <v>309</v>
      </c>
      <c r="B16" s="789" t="s">
        <v>285</v>
      </c>
      <c r="C16" s="742"/>
      <c r="D16" s="743" t="s">
        <v>286</v>
      </c>
      <c r="E16" s="768">
        <v>475</v>
      </c>
    </row>
    <row r="17" ht="16.35" spans="1:5">
      <c r="A17" s="773" t="s">
        <v>310</v>
      </c>
      <c r="B17" s="790" t="s">
        <v>288</v>
      </c>
      <c r="C17" s="791"/>
      <c r="D17" s="792"/>
      <c r="E17" s="448">
        <v>765</v>
      </c>
    </row>
    <row r="18" ht="40.8" customHeight="1" spans="1:5">
      <c r="A18" s="767" t="s">
        <v>311</v>
      </c>
      <c r="B18" s="793" t="s">
        <v>312</v>
      </c>
      <c r="C18" s="520"/>
      <c r="D18" s="743" t="s">
        <v>313</v>
      </c>
      <c r="E18" s="768">
        <v>5015</v>
      </c>
    </row>
    <row r="19" ht="40.8" customHeight="1" spans="1:5">
      <c r="A19" s="767" t="s">
        <v>314</v>
      </c>
      <c r="B19" s="794"/>
      <c r="C19" s="523"/>
      <c r="D19" s="757"/>
      <c r="E19" s="795"/>
    </row>
    <row r="20" ht="40.8" customHeight="1" spans="1:5">
      <c r="A20" s="767" t="s">
        <v>315</v>
      </c>
      <c r="B20" s="796" t="s">
        <v>316</v>
      </c>
      <c r="C20" s="523"/>
      <c r="D20" s="757" t="s">
        <v>317</v>
      </c>
      <c r="E20" s="795">
        <v>5295</v>
      </c>
    </row>
    <row r="21" ht="40.8" customHeight="1" spans="1:5">
      <c r="A21" s="767" t="s">
        <v>318</v>
      </c>
      <c r="B21" s="797"/>
      <c r="C21" s="526"/>
      <c r="D21" s="746"/>
      <c r="E21" s="448"/>
    </row>
    <row r="22" ht="40.8" customHeight="1" spans="1:5">
      <c r="A22" s="767" t="s">
        <v>319</v>
      </c>
      <c r="B22" s="798" t="s">
        <v>320</v>
      </c>
      <c r="C22" s="520"/>
      <c r="D22" s="743" t="s">
        <v>321</v>
      </c>
      <c r="E22" s="768">
        <v>5225</v>
      </c>
    </row>
    <row r="23" ht="40.8" customHeight="1" spans="1:5">
      <c r="A23" s="767" t="s">
        <v>322</v>
      </c>
      <c r="B23" s="796"/>
      <c r="C23" s="523"/>
      <c r="D23" s="757"/>
      <c r="E23" s="795"/>
    </row>
    <row r="24" ht="40.8" customHeight="1" spans="1:5">
      <c r="A24" s="767" t="s">
        <v>323</v>
      </c>
      <c r="B24" s="794" t="s">
        <v>324</v>
      </c>
      <c r="C24" s="523"/>
      <c r="D24" s="757" t="s">
        <v>295</v>
      </c>
      <c r="E24" s="795">
        <v>5675</v>
      </c>
    </row>
    <row r="25" ht="40.8" customHeight="1" spans="1:5">
      <c r="A25" s="767" t="s">
        <v>325</v>
      </c>
      <c r="B25" s="799"/>
      <c r="C25" s="526"/>
      <c r="D25" s="746"/>
      <c r="E25" s="448"/>
    </row>
  </sheetData>
  <mergeCells count="21">
    <mergeCell ref="A4:E4"/>
    <mergeCell ref="A11:E11"/>
    <mergeCell ref="B18:B19"/>
    <mergeCell ref="B20:B21"/>
    <mergeCell ref="B22:B23"/>
    <mergeCell ref="B24:B25"/>
    <mergeCell ref="C5:C6"/>
    <mergeCell ref="C9:C10"/>
    <mergeCell ref="C12:C13"/>
    <mergeCell ref="C14:C15"/>
    <mergeCell ref="C18:C21"/>
    <mergeCell ref="C22:C25"/>
    <mergeCell ref="D18:D19"/>
    <mergeCell ref="D20:D21"/>
    <mergeCell ref="D22:D23"/>
    <mergeCell ref="D24:D25"/>
    <mergeCell ref="E18:E19"/>
    <mergeCell ref="E20:E21"/>
    <mergeCell ref="E22:E23"/>
    <mergeCell ref="E24:E25"/>
    <mergeCell ref="A1:E2"/>
  </mergeCell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9"/>
  <sheetViews>
    <sheetView topLeftCell="A28" workbookViewId="0">
      <selection activeCell="B41" sqref="B41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21.15" spans="1:5">
      <c r="A4" s="110" t="s">
        <v>326</v>
      </c>
      <c r="B4" s="111"/>
      <c r="C4" s="111"/>
      <c r="D4" s="111"/>
      <c r="E4" s="112"/>
    </row>
    <row r="5" ht="61.8" customHeight="1" spans="1:5">
      <c r="A5" s="740" t="s">
        <v>327</v>
      </c>
      <c r="B5" s="741" t="s">
        <v>328</v>
      </c>
      <c r="C5" s="742"/>
      <c r="D5" s="743" t="s">
        <v>329</v>
      </c>
      <c r="E5" s="744">
        <v>4910</v>
      </c>
    </row>
    <row r="6" ht="61.8" customHeight="1" spans="1:5">
      <c r="A6" s="740" t="s">
        <v>330</v>
      </c>
      <c r="B6" s="745" t="s">
        <v>331</v>
      </c>
      <c r="C6" s="446"/>
      <c r="D6" s="746"/>
      <c r="E6" s="527">
        <v>5400</v>
      </c>
    </row>
    <row r="7" ht="61.8" customHeight="1" spans="1:5">
      <c r="A7" s="740" t="s">
        <v>332</v>
      </c>
      <c r="B7" s="741" t="s">
        <v>333</v>
      </c>
      <c r="C7" s="742"/>
      <c r="D7" s="743" t="s">
        <v>334</v>
      </c>
      <c r="E7" s="744">
        <v>5055</v>
      </c>
    </row>
    <row r="8" ht="61.8" customHeight="1" spans="1:5">
      <c r="A8" s="740" t="s">
        <v>335</v>
      </c>
      <c r="B8" s="745" t="s">
        <v>336</v>
      </c>
      <c r="C8" s="446"/>
      <c r="D8" s="746"/>
      <c r="E8" s="527">
        <v>5555</v>
      </c>
    </row>
    <row r="9" ht="61.8" customHeight="1" spans="1:5">
      <c r="A9" s="740" t="s">
        <v>337</v>
      </c>
      <c r="B9" s="741" t="s">
        <v>338</v>
      </c>
      <c r="C9" s="742"/>
      <c r="D9" s="743" t="s">
        <v>329</v>
      </c>
      <c r="E9" s="744">
        <v>5385</v>
      </c>
    </row>
    <row r="10" ht="61.8" customHeight="1" spans="1:5">
      <c r="A10" s="740" t="s">
        <v>339</v>
      </c>
      <c r="B10" s="745" t="s">
        <v>340</v>
      </c>
      <c r="C10" s="446"/>
      <c r="D10" s="746"/>
      <c r="E10" s="527">
        <v>5925</v>
      </c>
    </row>
    <row r="11" ht="61.8" customHeight="1" spans="1:5">
      <c r="A11" s="740" t="s">
        <v>341</v>
      </c>
      <c r="B11" s="741" t="s">
        <v>342</v>
      </c>
      <c r="C11" s="742"/>
      <c r="D11" s="743" t="s">
        <v>334</v>
      </c>
      <c r="E11" s="744">
        <v>5625</v>
      </c>
    </row>
    <row r="12" ht="61.8" customHeight="1" spans="1:5">
      <c r="A12" s="740" t="s">
        <v>343</v>
      </c>
      <c r="B12" s="745" t="s">
        <v>344</v>
      </c>
      <c r="C12" s="446"/>
      <c r="D12" s="746"/>
      <c r="E12" s="527">
        <v>6190</v>
      </c>
    </row>
    <row r="13" ht="18.15" spans="1:5">
      <c r="A13" s="110" t="s">
        <v>345</v>
      </c>
      <c r="B13" s="111"/>
      <c r="C13" s="111"/>
      <c r="D13" s="111"/>
      <c r="E13" s="112"/>
    </row>
    <row r="14" s="1" customFormat="1" ht="60.6" customHeight="1" spans="1:5">
      <c r="A14" s="740" t="s">
        <v>346</v>
      </c>
      <c r="B14" s="741" t="s">
        <v>347</v>
      </c>
      <c r="C14" s="747"/>
      <c r="D14" s="747"/>
      <c r="E14" s="744">
        <v>5370</v>
      </c>
    </row>
    <row r="15" s="1" customFormat="1" ht="60.6" customHeight="1" spans="1:5">
      <c r="A15" s="740" t="s">
        <v>348</v>
      </c>
      <c r="B15" s="748" t="s">
        <v>349</v>
      </c>
      <c r="C15" s="749"/>
      <c r="D15" s="749"/>
      <c r="E15" s="524">
        <v>5900</v>
      </c>
    </row>
    <row r="16" s="1" customFormat="1" ht="60.6" customHeight="1" spans="1:5">
      <c r="A16" s="740" t="s">
        <v>350</v>
      </c>
      <c r="B16" s="748" t="s">
        <v>351</v>
      </c>
      <c r="C16" s="749"/>
      <c r="D16" s="749"/>
      <c r="E16" s="750">
        <v>5570</v>
      </c>
    </row>
    <row r="17" s="1" customFormat="1" ht="60.6" customHeight="1" spans="1:5">
      <c r="A17" s="740" t="s">
        <v>352</v>
      </c>
      <c r="B17" s="745" t="s">
        <v>353</v>
      </c>
      <c r="C17" s="751"/>
      <c r="D17" s="751"/>
      <c r="E17" s="527">
        <v>6125</v>
      </c>
    </row>
    <row r="18" s="1" customFormat="1" ht="60.6" customHeight="1" spans="1:5">
      <c r="A18" s="740" t="s">
        <v>354</v>
      </c>
      <c r="B18" s="741" t="s">
        <v>355</v>
      </c>
      <c r="C18" s="747"/>
      <c r="D18" s="747"/>
      <c r="E18" s="744">
        <v>6840</v>
      </c>
    </row>
    <row r="19" s="1" customFormat="1" ht="60.6" customHeight="1" spans="1:5">
      <c r="A19" s="740" t="s">
        <v>356</v>
      </c>
      <c r="B19" s="748" t="s">
        <v>357</v>
      </c>
      <c r="C19" s="749"/>
      <c r="D19" s="749"/>
      <c r="E19" s="524">
        <v>7525</v>
      </c>
    </row>
    <row r="20" s="1" customFormat="1" ht="60.6" customHeight="1" spans="1:5">
      <c r="A20" s="740" t="s">
        <v>358</v>
      </c>
      <c r="B20" s="748" t="s">
        <v>359</v>
      </c>
      <c r="C20" s="749"/>
      <c r="D20" s="749"/>
      <c r="E20" s="750">
        <v>7300</v>
      </c>
    </row>
    <row r="21" s="1" customFormat="1" ht="60.6" customHeight="1" spans="1:5">
      <c r="A21" s="740" t="s">
        <v>360</v>
      </c>
      <c r="B21" s="745" t="s">
        <v>361</v>
      </c>
      <c r="C21" s="751"/>
      <c r="D21" s="751"/>
      <c r="E21" s="527">
        <v>8025</v>
      </c>
    </row>
    <row r="22" ht="21.15" spans="1:5">
      <c r="A22" s="110" t="s">
        <v>362</v>
      </c>
      <c r="B22" s="111"/>
      <c r="C22" s="111"/>
      <c r="D22" s="111"/>
      <c r="E22" s="112"/>
    </row>
    <row r="23" ht="31.95" spans="1:5">
      <c r="A23" s="752" t="s">
        <v>363</v>
      </c>
      <c r="B23" s="753" t="s">
        <v>364</v>
      </c>
      <c r="C23" s="754"/>
      <c r="D23" s="743" t="s">
        <v>329</v>
      </c>
      <c r="E23" s="744">
        <v>6785</v>
      </c>
    </row>
    <row r="24" ht="16.35" spans="1:5">
      <c r="A24" s="752" t="s">
        <v>365</v>
      </c>
      <c r="B24" s="755" t="s">
        <v>366</v>
      </c>
      <c r="C24" s="756"/>
      <c r="D24" s="757"/>
      <c r="E24" s="524">
        <v>7275</v>
      </c>
    </row>
    <row r="25" ht="31.95" spans="1:5">
      <c r="A25" s="752" t="s">
        <v>367</v>
      </c>
      <c r="B25" s="758" t="s">
        <v>368</v>
      </c>
      <c r="C25" s="756"/>
      <c r="D25" s="757" t="s">
        <v>334</v>
      </c>
      <c r="E25" s="750">
        <v>7550</v>
      </c>
    </row>
    <row r="26" ht="16.35" spans="1:5">
      <c r="A26" s="752" t="s">
        <v>369</v>
      </c>
      <c r="B26" s="759" t="s">
        <v>366</v>
      </c>
      <c r="C26" s="760"/>
      <c r="D26" s="746"/>
      <c r="E26" s="527">
        <v>8050</v>
      </c>
    </row>
    <row r="27" ht="31.95" spans="1:5">
      <c r="A27" s="752" t="s">
        <v>370</v>
      </c>
      <c r="B27" s="761" t="s">
        <v>371</v>
      </c>
      <c r="C27" s="762"/>
      <c r="D27" s="763" t="s">
        <v>329</v>
      </c>
      <c r="E27" s="764">
        <v>7260</v>
      </c>
    </row>
    <row r="28" ht="16.35" spans="1:5">
      <c r="A28" s="752" t="s">
        <v>372</v>
      </c>
      <c r="B28" s="755" t="s">
        <v>366</v>
      </c>
      <c r="C28" s="765"/>
      <c r="D28" s="757"/>
      <c r="E28" s="524">
        <v>7800</v>
      </c>
    </row>
    <row r="29" ht="31.95" spans="1:5">
      <c r="A29" s="752" t="s">
        <v>373</v>
      </c>
      <c r="B29" s="758" t="s">
        <v>374</v>
      </c>
      <c r="C29" s="765"/>
      <c r="D29" s="757" t="s">
        <v>334</v>
      </c>
      <c r="E29" s="750">
        <v>8120</v>
      </c>
    </row>
    <row r="30" ht="16.35" spans="1:5">
      <c r="A30" s="752" t="s">
        <v>375</v>
      </c>
      <c r="B30" s="759" t="s">
        <v>366</v>
      </c>
      <c r="C30" s="766"/>
      <c r="D30" s="746"/>
      <c r="E30" s="527">
        <v>8685</v>
      </c>
    </row>
    <row r="31" ht="21.15" spans="1:5">
      <c r="A31" s="110" t="s">
        <v>376</v>
      </c>
      <c r="B31" s="111"/>
      <c r="C31" s="111"/>
      <c r="D31" s="111"/>
      <c r="E31" s="112"/>
    </row>
    <row r="32" ht="31.95" spans="1:5">
      <c r="A32" s="752" t="s">
        <v>377</v>
      </c>
      <c r="B32" s="753" t="s">
        <v>378</v>
      </c>
      <c r="C32" s="754"/>
      <c r="D32" s="743" t="s">
        <v>329</v>
      </c>
      <c r="E32" s="744">
        <v>7245</v>
      </c>
    </row>
    <row r="33" ht="16.35" spans="1:5">
      <c r="A33" s="752" t="s">
        <v>379</v>
      </c>
      <c r="B33" s="755" t="s">
        <v>366</v>
      </c>
      <c r="C33" s="756"/>
      <c r="D33" s="757"/>
      <c r="E33" s="524">
        <v>9150</v>
      </c>
    </row>
    <row r="34" ht="31.95" spans="1:5">
      <c r="A34" s="752" t="s">
        <v>380</v>
      </c>
      <c r="B34" s="758" t="s">
        <v>381</v>
      </c>
      <c r="C34" s="756"/>
      <c r="D34" s="757" t="s">
        <v>334</v>
      </c>
      <c r="E34" s="750">
        <v>10045</v>
      </c>
    </row>
    <row r="35" ht="16.35" spans="1:5">
      <c r="A35" s="752" t="s">
        <v>382</v>
      </c>
      <c r="B35" s="759" t="s">
        <v>366</v>
      </c>
      <c r="C35" s="760"/>
      <c r="D35" s="746"/>
      <c r="E35" s="527">
        <v>10545</v>
      </c>
    </row>
    <row r="36" ht="31.95" spans="1:5">
      <c r="A36" s="752" t="s">
        <v>383</v>
      </c>
      <c r="B36" s="761" t="s">
        <v>384</v>
      </c>
      <c r="C36" s="762"/>
      <c r="D36" s="763" t="s">
        <v>329</v>
      </c>
      <c r="E36" s="764">
        <v>9135</v>
      </c>
    </row>
    <row r="37" ht="16.35" spans="1:5">
      <c r="A37" s="752" t="s">
        <v>385</v>
      </c>
      <c r="B37" s="755" t="s">
        <v>366</v>
      </c>
      <c r="C37" s="765"/>
      <c r="D37" s="757"/>
      <c r="E37" s="524">
        <v>9675</v>
      </c>
    </row>
    <row r="38" ht="31.95" spans="1:5">
      <c r="A38" s="752" t="s">
        <v>386</v>
      </c>
      <c r="B38" s="758" t="s">
        <v>387</v>
      </c>
      <c r="C38" s="765"/>
      <c r="D38" s="757" t="s">
        <v>334</v>
      </c>
      <c r="E38" s="750">
        <v>9795</v>
      </c>
    </row>
    <row r="39" ht="16.35" spans="1:5">
      <c r="A39" s="752" t="s">
        <v>388</v>
      </c>
      <c r="B39" s="759" t="s">
        <v>366</v>
      </c>
      <c r="C39" s="766"/>
      <c r="D39" s="746"/>
      <c r="E39" s="527">
        <v>10520</v>
      </c>
    </row>
  </sheetData>
  <mergeCells count="26">
    <mergeCell ref="A4:E4"/>
    <mergeCell ref="A13:E13"/>
    <mergeCell ref="A22:E22"/>
    <mergeCell ref="A31:E31"/>
    <mergeCell ref="C5:C6"/>
    <mergeCell ref="C7:C8"/>
    <mergeCell ref="C9:C10"/>
    <mergeCell ref="C11:C12"/>
    <mergeCell ref="C14:C15"/>
    <mergeCell ref="C23:C26"/>
    <mergeCell ref="C27:C30"/>
    <mergeCell ref="C32:C35"/>
    <mergeCell ref="C36:C39"/>
    <mergeCell ref="D5:D6"/>
    <mergeCell ref="D7:D8"/>
    <mergeCell ref="D9:D10"/>
    <mergeCell ref="D11:D12"/>
    <mergeCell ref="D23:D24"/>
    <mergeCell ref="D25:D26"/>
    <mergeCell ref="D27:D28"/>
    <mergeCell ref="D29:D30"/>
    <mergeCell ref="D32:D33"/>
    <mergeCell ref="D34:D35"/>
    <mergeCell ref="D36:D37"/>
    <mergeCell ref="D38:D39"/>
    <mergeCell ref="A1:E2"/>
  </mergeCell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  <pageSetUpPr fitToPage="1"/>
  </sheetPr>
  <dimension ref="A1:W81"/>
  <sheetViews>
    <sheetView zoomScale="50" zoomScaleNormal="50" workbookViewId="0">
      <pane ySplit="3" topLeftCell="A13" activePane="bottomLeft" state="frozen"/>
      <selection/>
      <selection pane="bottomLeft" activeCell="E13" sqref="E13"/>
    </sheetView>
  </sheetViews>
  <sheetFormatPr defaultColWidth="13.4444444444444" defaultRowHeight="30.6"/>
  <cols>
    <col min="1" max="1" width="31.6666666666667" style="660" customWidth="1"/>
    <col min="2" max="2" width="50.6666666666667" style="660" customWidth="1"/>
    <col min="3" max="3" width="60.6666666666667" style="660" customWidth="1"/>
    <col min="4" max="4" width="54.1111111111111" style="660" customWidth="1"/>
    <col min="5" max="5" width="70.8888888888889" style="660" customWidth="1"/>
    <col min="6" max="6" width="33.4444444444444" style="660" customWidth="1"/>
    <col min="7" max="7" width="50.6666666666667" style="660" customWidth="1"/>
    <col min="8" max="8" width="60.6666666666667" style="660" customWidth="1"/>
    <col min="9" max="9" width="45.5555555555556" style="660" customWidth="1"/>
    <col min="10" max="10" width="17.1111111111111" style="660" customWidth="1"/>
    <col min="11" max="11" width="18.8888888888889" style="660" hidden="1" customWidth="1"/>
    <col min="12" max="12" width="21.6666666666667" style="660" hidden="1" customWidth="1"/>
    <col min="13" max="13" width="18" style="660" hidden="1" customWidth="1"/>
    <col min="14" max="14" width="17.1111111111111" style="660" hidden="1" customWidth="1"/>
    <col min="15" max="15" width="7.66666666666667" style="660" customWidth="1"/>
    <col min="16" max="16" width="13.4444444444444" style="660" customWidth="1"/>
    <col min="17" max="17" width="18.1111111111111" style="660" customWidth="1"/>
    <col min="18" max="18" width="13.4444444444444" style="660" customWidth="1"/>
    <col min="19" max="19" width="21.4444444444444" style="660" customWidth="1"/>
    <col min="20" max="21" width="13.4444444444444" style="660" customWidth="1"/>
    <col min="22" max="22" width="8.33333333333333" style="660" customWidth="1"/>
    <col min="23" max="16384" width="13.4444444444444" style="660"/>
  </cols>
  <sheetData>
    <row r="1" ht="144" customHeight="1" spans="1:23">
      <c r="A1" s="661" t="s">
        <v>0</v>
      </c>
      <c r="B1" s="662"/>
      <c r="C1" s="662"/>
      <c r="D1" s="662"/>
      <c r="E1" s="662"/>
      <c r="F1" s="662"/>
      <c r="G1" s="662"/>
      <c r="H1" s="662"/>
      <c r="I1" s="726"/>
      <c r="W1" s="738"/>
    </row>
    <row r="2" ht="84" customHeight="1" spans="1:23">
      <c r="A2" s="663"/>
      <c r="B2" s="664"/>
      <c r="C2" s="664"/>
      <c r="D2" s="664"/>
      <c r="E2" s="664"/>
      <c r="F2" s="664"/>
      <c r="G2" s="664"/>
      <c r="H2" s="665"/>
      <c r="I2" s="727"/>
      <c r="W2" s="738"/>
    </row>
    <row r="3" ht="112.5" customHeight="1" spans="1:23">
      <c r="A3" s="666" t="s">
        <v>1</v>
      </c>
      <c r="B3" s="666" t="s">
        <v>2</v>
      </c>
      <c r="C3" s="667" t="s">
        <v>3</v>
      </c>
      <c r="D3" s="668" t="s">
        <v>5</v>
      </c>
      <c r="E3" s="669" t="s">
        <v>389</v>
      </c>
      <c r="F3" s="670" t="s">
        <v>1</v>
      </c>
      <c r="G3" s="670" t="s">
        <v>2</v>
      </c>
      <c r="H3" s="671" t="s">
        <v>3</v>
      </c>
      <c r="I3" s="728" t="s">
        <v>5</v>
      </c>
      <c r="W3" s="738"/>
    </row>
    <row r="4" ht="60" customHeight="1" spans="1:23">
      <c r="A4" s="672" t="s">
        <v>390</v>
      </c>
      <c r="B4" s="673"/>
      <c r="C4" s="673"/>
      <c r="D4" s="674"/>
      <c r="E4" s="675"/>
      <c r="F4" s="676" t="s">
        <v>391</v>
      </c>
      <c r="G4" s="677"/>
      <c r="H4" s="677"/>
      <c r="I4" s="729"/>
      <c r="K4" s="730">
        <v>1.15</v>
      </c>
      <c r="L4" s="731"/>
      <c r="M4" s="731"/>
      <c r="N4" s="731"/>
      <c r="O4" s="731"/>
      <c r="P4" s="731"/>
      <c r="Q4" s="731"/>
      <c r="R4" s="739"/>
      <c r="W4" s="738"/>
    </row>
    <row r="5" ht="69" customHeight="1" spans="1:23">
      <c r="A5" s="678" t="s">
        <v>392</v>
      </c>
      <c r="B5" s="679" t="s">
        <v>393</v>
      </c>
      <c r="C5" s="680"/>
      <c r="D5" s="681">
        <v>5465</v>
      </c>
      <c r="F5" s="682" t="s">
        <v>394</v>
      </c>
      <c r="G5" s="683" t="s">
        <v>393</v>
      </c>
      <c r="H5" s="680"/>
      <c r="I5" s="681">
        <v>5880</v>
      </c>
      <c r="K5" s="731"/>
      <c r="L5" s="731"/>
      <c r="M5" s="731"/>
      <c r="N5" s="731"/>
      <c r="O5" s="731"/>
      <c r="P5" s="731"/>
      <c r="Q5" s="731"/>
      <c r="R5" s="739"/>
      <c r="W5" s="738"/>
    </row>
    <row r="6" ht="66" customHeight="1" spans="1:23">
      <c r="A6" s="678" t="s">
        <v>395</v>
      </c>
      <c r="B6" s="684" t="s">
        <v>396</v>
      </c>
      <c r="C6" s="685"/>
      <c r="D6" s="686">
        <v>5555</v>
      </c>
      <c r="F6" s="682" t="s">
        <v>397</v>
      </c>
      <c r="G6" s="687" t="s">
        <v>396</v>
      </c>
      <c r="H6" s="685"/>
      <c r="I6" s="732">
        <v>5975</v>
      </c>
      <c r="K6" s="731"/>
      <c r="L6" s="731"/>
      <c r="M6" s="731"/>
      <c r="N6" s="731"/>
      <c r="O6" s="731"/>
      <c r="P6" s="731"/>
      <c r="Q6" s="731"/>
      <c r="R6" s="739"/>
      <c r="W6" s="738"/>
    </row>
    <row r="7" ht="66" customHeight="1" spans="1:23">
      <c r="A7" s="678" t="s">
        <v>398</v>
      </c>
      <c r="B7" s="684" t="s">
        <v>399</v>
      </c>
      <c r="C7" s="685"/>
      <c r="D7" s="686">
        <v>5830</v>
      </c>
      <c r="F7" s="682" t="s">
        <v>400</v>
      </c>
      <c r="G7" s="687" t="s">
        <v>401</v>
      </c>
      <c r="H7" s="685"/>
      <c r="I7" s="732">
        <v>6245</v>
      </c>
      <c r="K7" s="731"/>
      <c r="L7" s="731"/>
      <c r="M7" s="731"/>
      <c r="N7" s="731"/>
      <c r="O7" s="731"/>
      <c r="P7" s="731"/>
      <c r="Q7" s="731"/>
      <c r="R7" s="739"/>
      <c r="W7" s="738"/>
    </row>
    <row r="8" ht="85.5" customHeight="1" spans="1:23">
      <c r="A8" s="688"/>
      <c r="B8" s="689" t="s">
        <v>402</v>
      </c>
      <c r="C8" s="685"/>
      <c r="D8" s="690" t="s">
        <v>403</v>
      </c>
      <c r="F8" s="688"/>
      <c r="G8" s="689" t="s">
        <v>402</v>
      </c>
      <c r="H8" s="685"/>
      <c r="I8" s="733" t="s">
        <v>403</v>
      </c>
      <c r="K8" s="731"/>
      <c r="L8" s="731"/>
      <c r="M8" s="731"/>
      <c r="N8" s="731"/>
      <c r="O8" s="731"/>
      <c r="P8" s="731"/>
      <c r="Q8" s="731"/>
      <c r="W8" s="738"/>
    </row>
    <row r="9" ht="158.25" customHeight="1" spans="1:23">
      <c r="A9" s="691"/>
      <c r="B9" s="692" t="s">
        <v>404</v>
      </c>
      <c r="C9" s="693"/>
      <c r="D9" s="694" t="s">
        <v>405</v>
      </c>
      <c r="F9" s="691"/>
      <c r="G9" s="692" t="s">
        <v>404</v>
      </c>
      <c r="H9" s="693"/>
      <c r="I9" s="694" t="s">
        <v>405</v>
      </c>
      <c r="K9" s="731"/>
      <c r="L9" s="731"/>
      <c r="M9" s="731"/>
      <c r="N9" s="731"/>
      <c r="O9" s="731"/>
      <c r="P9" s="731"/>
      <c r="Q9" s="731"/>
      <c r="W9" s="738"/>
    </row>
    <row r="10" ht="66" customHeight="1" spans="1:23">
      <c r="A10" s="672" t="s">
        <v>406</v>
      </c>
      <c r="B10" s="673"/>
      <c r="C10" s="673"/>
      <c r="D10" s="674"/>
      <c r="E10" s="695"/>
      <c r="F10" s="696" t="s">
        <v>407</v>
      </c>
      <c r="G10" s="697"/>
      <c r="H10" s="697"/>
      <c r="I10" s="734"/>
      <c r="K10" s="735"/>
      <c r="L10" s="731"/>
      <c r="M10" s="731"/>
      <c r="N10" s="731"/>
      <c r="O10" s="731"/>
      <c r="P10" s="731"/>
      <c r="Q10" s="731"/>
      <c r="W10" s="738"/>
    </row>
    <row r="11" ht="76.95" customHeight="1" spans="1:23">
      <c r="A11" s="678" t="s">
        <v>408</v>
      </c>
      <c r="B11" s="679" t="s">
        <v>409</v>
      </c>
      <c r="C11" s="698"/>
      <c r="D11" s="681">
        <v>6285</v>
      </c>
      <c r="E11" s="695"/>
      <c r="F11" s="682" t="s">
        <v>410</v>
      </c>
      <c r="G11" s="683" t="s">
        <v>411</v>
      </c>
      <c r="H11" s="699"/>
      <c r="I11" s="681">
        <v>6710</v>
      </c>
      <c r="K11" s="735"/>
      <c r="L11" s="735"/>
      <c r="M11" s="735"/>
      <c r="N11" s="731"/>
      <c r="O11" s="731"/>
      <c r="P11" s="731"/>
      <c r="Q11" s="731"/>
      <c r="W11" s="738"/>
    </row>
    <row r="12" ht="90" customHeight="1" spans="1:23">
      <c r="A12" s="678" t="s">
        <v>412</v>
      </c>
      <c r="B12" s="684" t="s">
        <v>413</v>
      </c>
      <c r="C12" s="700"/>
      <c r="D12" s="686">
        <v>6470</v>
      </c>
      <c r="F12" s="682" t="s">
        <v>414</v>
      </c>
      <c r="G12" s="687" t="s">
        <v>415</v>
      </c>
      <c r="H12" s="701"/>
      <c r="I12" s="686">
        <v>6895</v>
      </c>
      <c r="K12" s="731"/>
      <c r="L12" s="731"/>
      <c r="M12" s="731"/>
      <c r="N12" s="731"/>
      <c r="O12" s="731"/>
      <c r="P12" s="731"/>
      <c r="Q12" s="731"/>
      <c r="W12" s="738"/>
    </row>
    <row r="13" ht="82.95" customHeight="1" spans="1:23">
      <c r="A13" s="678" t="s">
        <v>416</v>
      </c>
      <c r="B13" s="684" t="s">
        <v>417</v>
      </c>
      <c r="C13" s="700"/>
      <c r="D13" s="686">
        <v>6830</v>
      </c>
      <c r="F13" s="682" t="s">
        <v>418</v>
      </c>
      <c r="G13" s="687" t="s">
        <v>417</v>
      </c>
      <c r="H13" s="701"/>
      <c r="I13" s="686">
        <v>7260</v>
      </c>
      <c r="K13" s="731"/>
      <c r="L13" s="731"/>
      <c r="M13" s="731"/>
      <c r="N13" s="731"/>
      <c r="O13" s="731"/>
      <c r="P13" s="731"/>
      <c r="Q13" s="731"/>
      <c r="W13" s="738"/>
    </row>
    <row r="14" ht="90" customHeight="1" spans="1:23">
      <c r="A14" s="702"/>
      <c r="B14" s="692" t="s">
        <v>402</v>
      </c>
      <c r="C14" s="703"/>
      <c r="D14" s="704" t="s">
        <v>419</v>
      </c>
      <c r="F14" s="705"/>
      <c r="G14" s="692" t="s">
        <v>402</v>
      </c>
      <c r="H14" s="706"/>
      <c r="I14" s="704" t="s">
        <v>419</v>
      </c>
      <c r="K14" s="731"/>
      <c r="L14" s="731"/>
      <c r="M14" s="731"/>
      <c r="N14" s="731"/>
      <c r="O14" s="731"/>
      <c r="P14" s="731"/>
      <c r="Q14" s="731"/>
      <c r="W14" s="738"/>
    </row>
    <row r="15" ht="73.5" customHeight="1" spans="1:23">
      <c r="A15" s="707" t="s">
        <v>420</v>
      </c>
      <c r="B15" s="708"/>
      <c r="C15" s="708"/>
      <c r="D15" s="709"/>
      <c r="F15" s="710" t="s">
        <v>421</v>
      </c>
      <c r="G15" s="711"/>
      <c r="H15" s="711"/>
      <c r="I15" s="736"/>
      <c r="K15" s="731"/>
      <c r="L15" s="731"/>
      <c r="M15" s="731"/>
      <c r="N15" s="731"/>
      <c r="O15" s="731"/>
      <c r="P15" s="731"/>
      <c r="Q15" s="731"/>
      <c r="R15" s="739"/>
      <c r="W15" s="738"/>
    </row>
    <row r="16" ht="87" customHeight="1" spans="1:23">
      <c r="A16" s="712"/>
      <c r="B16" s="713" t="s">
        <v>422</v>
      </c>
      <c r="C16" s="698"/>
      <c r="D16" s="681">
        <v>2325</v>
      </c>
      <c r="F16" s="714"/>
      <c r="G16" s="713" t="s">
        <v>423</v>
      </c>
      <c r="H16" s="699"/>
      <c r="I16" s="681">
        <v>6065</v>
      </c>
      <c r="K16" s="731"/>
      <c r="L16" s="731"/>
      <c r="M16" s="731"/>
      <c r="N16" s="731"/>
      <c r="O16" s="731"/>
      <c r="P16" s="731"/>
      <c r="Q16" s="731"/>
      <c r="R16" s="739"/>
      <c r="W16" s="738"/>
    </row>
    <row r="17" ht="90.6" customHeight="1" spans="1:23">
      <c r="A17" s="715"/>
      <c r="B17" s="716" t="s">
        <v>424</v>
      </c>
      <c r="C17" s="700"/>
      <c r="D17" s="686">
        <v>2495</v>
      </c>
      <c r="F17" s="717"/>
      <c r="G17" s="716" t="s">
        <v>425</v>
      </c>
      <c r="H17" s="701"/>
      <c r="I17" s="686">
        <v>6245</v>
      </c>
      <c r="K17" s="731"/>
      <c r="L17" s="731"/>
      <c r="M17" s="731"/>
      <c r="N17" s="731"/>
      <c r="O17" s="731"/>
      <c r="P17" s="731"/>
      <c r="Q17" s="731"/>
      <c r="R17" s="739"/>
      <c r="W17" s="738"/>
    </row>
    <row r="18" ht="86.4" customHeight="1" spans="1:23">
      <c r="A18" s="715"/>
      <c r="B18" s="716" t="s">
        <v>426</v>
      </c>
      <c r="C18" s="700"/>
      <c r="D18" s="686">
        <v>2675</v>
      </c>
      <c r="F18" s="717"/>
      <c r="G18" s="716" t="s">
        <v>427</v>
      </c>
      <c r="H18" s="701"/>
      <c r="I18" s="686">
        <v>6415</v>
      </c>
      <c r="K18" s="737"/>
      <c r="L18" s="737"/>
      <c r="M18" s="737"/>
      <c r="N18" s="731"/>
      <c r="O18" s="731"/>
      <c r="P18" s="731"/>
      <c r="Q18" s="731"/>
      <c r="R18" s="739"/>
      <c r="W18" s="738"/>
    </row>
    <row r="19" ht="92.4" customHeight="1" spans="1:23">
      <c r="A19" s="715"/>
      <c r="B19" s="716" t="s">
        <v>428</v>
      </c>
      <c r="C19" s="700"/>
      <c r="D19" s="686">
        <v>2845</v>
      </c>
      <c r="F19" s="718"/>
      <c r="G19" s="716" t="s">
        <v>429</v>
      </c>
      <c r="H19" s="701"/>
      <c r="I19" s="686">
        <v>6585</v>
      </c>
      <c r="K19" s="737"/>
      <c r="L19" s="737"/>
      <c r="M19" s="737"/>
      <c r="N19" s="731"/>
      <c r="O19" s="731"/>
      <c r="P19" s="731"/>
      <c r="Q19" s="731"/>
      <c r="R19" s="739"/>
      <c r="W19" s="738"/>
    </row>
    <row r="20" ht="87" customHeight="1" spans="1:23">
      <c r="A20" s="702"/>
      <c r="B20" s="692" t="s">
        <v>402</v>
      </c>
      <c r="C20" s="703"/>
      <c r="D20" s="719" t="s">
        <v>403</v>
      </c>
      <c r="F20" s="705"/>
      <c r="G20" s="692" t="s">
        <v>402</v>
      </c>
      <c r="H20" s="706"/>
      <c r="I20" s="719" t="s">
        <v>403</v>
      </c>
      <c r="K20" s="737"/>
      <c r="L20" s="737"/>
      <c r="M20" s="737"/>
      <c r="N20" s="731"/>
      <c r="O20" s="731"/>
      <c r="P20" s="731"/>
      <c r="Q20" s="731"/>
      <c r="R20" s="739"/>
      <c r="W20" s="738"/>
    </row>
    <row r="21" ht="55.5" customHeight="1" spans="1:23">
      <c r="A21" s="720" t="s">
        <v>430</v>
      </c>
      <c r="B21" s="721"/>
      <c r="C21" s="721"/>
      <c r="D21" s="722"/>
      <c r="F21" s="710" t="s">
        <v>431</v>
      </c>
      <c r="G21" s="711"/>
      <c r="H21" s="711"/>
      <c r="I21" s="736"/>
      <c r="K21" s="731"/>
      <c r="L21" s="731"/>
      <c r="M21" s="731"/>
      <c r="N21" s="731"/>
      <c r="O21" s="731"/>
      <c r="P21" s="731"/>
      <c r="Q21" s="731"/>
      <c r="R21" s="739"/>
      <c r="W21" s="738"/>
    </row>
    <row r="22" ht="94.95" customHeight="1" spans="1:23">
      <c r="A22" s="723"/>
      <c r="B22" s="713" t="s">
        <v>432</v>
      </c>
      <c r="C22" s="698"/>
      <c r="D22" s="681">
        <v>4395</v>
      </c>
      <c r="F22" s="724"/>
      <c r="G22" s="713" t="s">
        <v>433</v>
      </c>
      <c r="H22" s="699"/>
      <c r="I22" s="681">
        <v>7090</v>
      </c>
      <c r="K22" s="731"/>
      <c r="L22" s="731"/>
      <c r="M22" s="731"/>
      <c r="N22" s="731"/>
      <c r="O22" s="731"/>
      <c r="P22" s="731"/>
      <c r="Q22" s="731"/>
      <c r="R22" s="739"/>
      <c r="W22" s="738"/>
    </row>
    <row r="23" ht="87" customHeight="1" spans="1:23">
      <c r="A23" s="725"/>
      <c r="B23" s="716" t="s">
        <v>434</v>
      </c>
      <c r="C23" s="700"/>
      <c r="D23" s="686">
        <v>6830</v>
      </c>
      <c r="F23" s="718"/>
      <c r="G23" s="716" t="s">
        <v>435</v>
      </c>
      <c r="H23" s="701"/>
      <c r="I23" s="686">
        <v>7260</v>
      </c>
      <c r="K23" s="731"/>
      <c r="L23" s="731"/>
      <c r="M23" s="731"/>
      <c r="N23" s="731"/>
      <c r="O23" s="731"/>
      <c r="P23" s="731"/>
      <c r="Q23" s="731"/>
      <c r="R23" s="739"/>
      <c r="W23" s="738"/>
    </row>
    <row r="24" ht="94.95" customHeight="1" spans="1:23">
      <c r="A24" s="725"/>
      <c r="B24" s="716" t="s">
        <v>436</v>
      </c>
      <c r="C24" s="700"/>
      <c r="D24" s="686">
        <v>7005</v>
      </c>
      <c r="F24" s="718"/>
      <c r="G24" s="716" t="s">
        <v>437</v>
      </c>
      <c r="H24" s="701"/>
      <c r="I24" s="686">
        <v>7430</v>
      </c>
      <c r="K24" s="731"/>
      <c r="L24" s="731"/>
      <c r="M24" s="731"/>
      <c r="N24" s="731"/>
      <c r="O24" s="731"/>
      <c r="P24" s="731"/>
      <c r="Q24" s="731"/>
      <c r="R24" s="739"/>
      <c r="W24" s="738"/>
    </row>
    <row r="25" ht="90.6" customHeight="1" spans="1:23">
      <c r="A25" s="725"/>
      <c r="B25" s="716" t="s">
        <v>438</v>
      </c>
      <c r="C25" s="700"/>
      <c r="D25" s="686">
        <v>7180</v>
      </c>
      <c r="F25" s="718"/>
      <c r="G25" s="716" t="s">
        <v>439</v>
      </c>
      <c r="H25" s="701"/>
      <c r="I25" s="686">
        <v>7610</v>
      </c>
      <c r="K25" s="731"/>
      <c r="L25" s="731"/>
      <c r="M25" s="731"/>
      <c r="N25" s="731"/>
      <c r="O25" s="731"/>
      <c r="P25" s="731"/>
      <c r="Q25" s="731"/>
      <c r="R25" s="739"/>
      <c r="W25" s="738"/>
    </row>
    <row r="26" ht="90" customHeight="1" spans="1:23">
      <c r="A26" s="702"/>
      <c r="B26" s="692" t="s">
        <v>402</v>
      </c>
      <c r="C26" s="703"/>
      <c r="D26" s="704" t="s">
        <v>419</v>
      </c>
      <c r="F26" s="705"/>
      <c r="G26" s="692" t="s">
        <v>402</v>
      </c>
      <c r="H26" s="706"/>
      <c r="I26" s="719" t="s">
        <v>419</v>
      </c>
      <c r="K26" s="731"/>
      <c r="L26" s="731"/>
      <c r="M26" s="731"/>
      <c r="N26" s="731"/>
      <c r="O26" s="731"/>
      <c r="P26" s="731"/>
      <c r="Q26" s="731"/>
      <c r="R26" s="739"/>
      <c r="W26" s="738"/>
    </row>
    <row r="27" ht="90" customHeight="1" spans="11:23">
      <c r="K27" s="731"/>
      <c r="L27" s="731"/>
      <c r="M27" s="731"/>
      <c r="N27" s="731"/>
      <c r="O27" s="731"/>
      <c r="P27" s="731"/>
      <c r="Q27" s="731"/>
      <c r="R27" s="739"/>
      <c r="W27" s="738"/>
    </row>
    <row r="28" ht="90" customHeight="1" spans="11:23">
      <c r="K28" s="731"/>
      <c r="L28" s="731"/>
      <c r="M28" s="731"/>
      <c r="N28" s="731"/>
      <c r="O28" s="731"/>
      <c r="P28" s="731"/>
      <c r="Q28" s="731"/>
      <c r="R28" s="739"/>
      <c r="W28" s="738"/>
    </row>
    <row r="29" ht="60" customHeight="1" spans="11:23">
      <c r="K29" s="731"/>
      <c r="L29" s="731"/>
      <c r="M29" s="731"/>
      <c r="N29" s="731"/>
      <c r="O29" s="731"/>
      <c r="P29" s="731"/>
      <c r="Q29" s="731"/>
      <c r="R29" s="739"/>
      <c r="W29" s="738"/>
    </row>
    <row r="30" ht="60" customHeight="1" spans="11:23">
      <c r="K30" s="731"/>
      <c r="L30" s="731"/>
      <c r="M30" s="731"/>
      <c r="N30" s="731"/>
      <c r="O30" s="731"/>
      <c r="P30" s="731"/>
      <c r="Q30" s="731"/>
      <c r="R30" s="739"/>
      <c r="W30" s="738"/>
    </row>
    <row r="31" ht="60" customHeight="1" spans="11:23">
      <c r="K31" s="731"/>
      <c r="L31" s="731"/>
      <c r="M31" s="731"/>
      <c r="N31" s="731"/>
      <c r="O31" s="731"/>
      <c r="P31" s="731"/>
      <c r="Q31" s="731"/>
      <c r="R31" s="739"/>
      <c r="W31" s="738"/>
    </row>
    <row r="32" ht="60" customHeight="1" spans="11:23">
      <c r="K32" s="731"/>
      <c r="L32" s="731"/>
      <c r="M32" s="731"/>
      <c r="N32" s="731"/>
      <c r="O32" s="731"/>
      <c r="P32" s="731"/>
      <c r="Q32" s="731"/>
      <c r="R32" s="739"/>
      <c r="W32" s="738"/>
    </row>
    <row r="33" ht="60" customHeight="1" spans="11:23">
      <c r="K33" s="731"/>
      <c r="L33" s="731"/>
      <c r="M33" s="731"/>
      <c r="N33" s="731"/>
      <c r="O33" s="731"/>
      <c r="P33" s="731"/>
      <c r="Q33" s="731"/>
      <c r="R33" s="739"/>
      <c r="W33" s="738"/>
    </row>
    <row r="34" ht="60" customHeight="1" spans="11:23">
      <c r="K34" s="731"/>
      <c r="L34" s="731"/>
      <c r="M34" s="731"/>
      <c r="N34" s="731"/>
      <c r="O34" s="731"/>
      <c r="P34" s="731"/>
      <c r="Q34" s="731"/>
      <c r="R34" s="739"/>
      <c r="W34" s="738"/>
    </row>
    <row r="35" ht="60" customHeight="1" spans="11:23">
      <c r="K35" s="731"/>
      <c r="L35" s="731"/>
      <c r="M35" s="731"/>
      <c r="N35" s="731"/>
      <c r="O35" s="731"/>
      <c r="P35" s="731"/>
      <c r="Q35" s="731"/>
      <c r="R35" s="739"/>
      <c r="W35" s="738"/>
    </row>
    <row r="36" ht="60" customHeight="1" spans="11:23">
      <c r="K36" s="731"/>
      <c r="L36" s="731"/>
      <c r="M36" s="731"/>
      <c r="N36" s="731"/>
      <c r="O36" s="731"/>
      <c r="P36" s="731"/>
      <c r="Q36" s="731"/>
      <c r="R36" s="739"/>
      <c r="W36" s="738"/>
    </row>
    <row r="37" ht="60" customHeight="1" spans="11:23">
      <c r="K37" s="731"/>
      <c r="L37" s="731"/>
      <c r="M37" s="731"/>
      <c r="N37" s="731"/>
      <c r="O37" s="731"/>
      <c r="P37" s="731"/>
      <c r="Q37" s="731"/>
      <c r="R37" s="739"/>
      <c r="W37" s="738"/>
    </row>
    <row r="38" ht="163.2" customHeight="1" spans="11:23">
      <c r="K38" s="731"/>
      <c r="L38" s="731"/>
      <c r="M38" s="731"/>
      <c r="N38" s="731"/>
      <c r="O38" s="731"/>
      <c r="P38" s="731"/>
      <c r="Q38" s="731"/>
      <c r="R38" s="739"/>
      <c r="W38" s="738"/>
    </row>
    <row r="39" ht="60" customHeight="1" spans="11:23">
      <c r="K39" s="731"/>
      <c r="L39" s="731"/>
      <c r="M39" s="731"/>
      <c r="N39" s="731"/>
      <c r="O39" s="731"/>
      <c r="P39" s="731"/>
      <c r="Q39" s="731"/>
      <c r="R39" s="739"/>
      <c r="W39" s="738"/>
    </row>
    <row r="40" ht="60" customHeight="1" spans="11:23">
      <c r="K40" s="731"/>
      <c r="L40" s="731"/>
      <c r="M40" s="731"/>
      <c r="N40" s="731"/>
      <c r="O40" s="731"/>
      <c r="P40" s="731"/>
      <c r="Q40" s="731"/>
      <c r="R40" s="739"/>
      <c r="W40" s="738"/>
    </row>
    <row r="41" ht="60" customHeight="1" spans="11:23">
      <c r="K41" s="731"/>
      <c r="L41" s="731"/>
      <c r="M41" s="731"/>
      <c r="N41" s="731"/>
      <c r="O41" s="731"/>
      <c r="P41" s="731"/>
      <c r="Q41" s="731"/>
      <c r="R41" s="739"/>
      <c r="W41" s="738"/>
    </row>
    <row r="42" ht="60" customHeight="1" spans="11:23">
      <c r="K42" s="731"/>
      <c r="L42" s="731"/>
      <c r="M42" s="731"/>
      <c r="N42" s="731"/>
      <c r="O42" s="731"/>
      <c r="P42" s="731"/>
      <c r="Q42" s="731"/>
      <c r="R42" s="739"/>
      <c r="W42" s="738"/>
    </row>
    <row r="43" ht="60" customHeight="1" spans="11:23">
      <c r="K43" s="731"/>
      <c r="L43" s="731"/>
      <c r="M43" s="731"/>
      <c r="N43" s="731"/>
      <c r="O43" s="731"/>
      <c r="P43" s="731"/>
      <c r="Q43" s="731"/>
      <c r="R43" s="739"/>
      <c r="W43" s="738"/>
    </row>
    <row r="44" ht="60" customHeight="1" spans="11:23">
      <c r="K44" s="731"/>
      <c r="L44" s="731"/>
      <c r="M44" s="731"/>
      <c r="N44" s="731"/>
      <c r="O44" s="731"/>
      <c r="P44" s="731"/>
      <c r="Q44" s="731"/>
      <c r="R44" s="739"/>
      <c r="W44" s="738"/>
    </row>
    <row r="45" ht="60" customHeight="1" spans="11:23">
      <c r="K45" s="731"/>
      <c r="L45" s="731"/>
      <c r="M45" s="731"/>
      <c r="N45" s="731"/>
      <c r="O45" s="731"/>
      <c r="P45" s="731"/>
      <c r="Q45" s="731"/>
      <c r="R45" s="739"/>
      <c r="W45" s="738"/>
    </row>
    <row r="46" ht="60" customHeight="1" spans="11:23">
      <c r="K46" s="731"/>
      <c r="L46" s="731"/>
      <c r="M46" s="731"/>
      <c r="N46" s="731"/>
      <c r="O46" s="731"/>
      <c r="P46" s="731"/>
      <c r="Q46" s="731"/>
      <c r="R46" s="739"/>
      <c r="W46" s="738"/>
    </row>
    <row r="47" ht="60" customHeight="1" spans="11:23">
      <c r="K47" s="731"/>
      <c r="L47" s="731"/>
      <c r="M47" s="731"/>
      <c r="N47" s="731"/>
      <c r="O47" s="731"/>
      <c r="P47" s="731"/>
      <c r="Q47" s="731"/>
      <c r="R47" s="739"/>
      <c r="W47" s="738"/>
    </row>
    <row r="48" ht="60" customHeight="1" spans="11:23">
      <c r="K48" s="731"/>
      <c r="L48" s="731"/>
      <c r="M48" s="731"/>
      <c r="N48" s="731"/>
      <c r="O48" s="731"/>
      <c r="P48" s="731"/>
      <c r="Q48" s="731"/>
      <c r="R48" s="739"/>
      <c r="W48" s="738"/>
    </row>
    <row r="49" ht="60" customHeight="1" spans="23:23">
      <c r="W49" s="738"/>
    </row>
    <row r="50" ht="60" customHeight="1" spans="23:23">
      <c r="W50" s="738"/>
    </row>
    <row r="51" ht="60" customHeight="1" spans="23:23">
      <c r="W51" s="738"/>
    </row>
    <row r="52" ht="60" customHeight="1" spans="23:23">
      <c r="W52" s="738"/>
    </row>
    <row r="53" ht="60" customHeight="1" spans="23:23">
      <c r="W53" s="738"/>
    </row>
    <row r="54" ht="60" customHeight="1" spans="23:23">
      <c r="W54" s="738"/>
    </row>
    <row r="55" ht="60" customHeight="1" spans="23:23">
      <c r="W55" s="738"/>
    </row>
    <row r="56" ht="60" customHeight="1" spans="23:23">
      <c r="W56" s="738"/>
    </row>
    <row r="57" ht="60" customHeight="1" spans="23:23">
      <c r="W57" s="738"/>
    </row>
    <row r="58" ht="157.5" customHeight="1" spans="23:23">
      <c r="W58" s="738"/>
    </row>
    <row r="59" ht="60" customHeight="1" spans="23:23">
      <c r="W59" s="738"/>
    </row>
    <row r="60" ht="60" customHeight="1" spans="23:23">
      <c r="W60" s="738"/>
    </row>
    <row r="61" ht="60" customHeight="1" spans="23:23">
      <c r="W61" s="738"/>
    </row>
    <row r="62" ht="60" customHeight="1" spans="23:23">
      <c r="W62" s="738"/>
    </row>
    <row r="63" ht="60" customHeight="1" spans="23:23">
      <c r="W63" s="738"/>
    </row>
    <row r="64" ht="60" customHeight="1" spans="23:23">
      <c r="W64" s="738"/>
    </row>
    <row r="65" ht="60" customHeight="1" spans="23:23">
      <c r="W65" s="738"/>
    </row>
    <row r="66" ht="98.25" customHeight="1" spans="23:23">
      <c r="W66" s="738"/>
    </row>
    <row r="67" ht="60" customHeight="1" spans="23:23">
      <c r="W67" s="738"/>
    </row>
    <row r="68" ht="185.1" customHeight="1" spans="23:23">
      <c r="W68" s="738"/>
    </row>
    <row r="69" ht="57.75" customHeight="1" spans="23:23">
      <c r="W69" s="738"/>
    </row>
    <row r="70" spans="23:23">
      <c r="W70" s="738"/>
    </row>
    <row r="71" spans="23:23">
      <c r="W71" s="738"/>
    </row>
    <row r="77" ht="62.1" customHeight="1"/>
    <row r="78" ht="62.1" customHeight="1"/>
    <row r="79" ht="62.1" customHeight="1"/>
    <row r="80" ht="62.1" customHeight="1"/>
    <row r="81" ht="62.1" customHeight="1"/>
  </sheetData>
  <mergeCells count="17">
    <mergeCell ref="A1:I1"/>
    <mergeCell ref="A4:D4"/>
    <mergeCell ref="F4:I4"/>
    <mergeCell ref="A10:D10"/>
    <mergeCell ref="F10:I10"/>
    <mergeCell ref="A15:D15"/>
    <mergeCell ref="F15:I15"/>
    <mergeCell ref="A21:D21"/>
    <mergeCell ref="F21:I21"/>
    <mergeCell ref="C5:C8"/>
    <mergeCell ref="C11:C13"/>
    <mergeCell ref="C16:C20"/>
    <mergeCell ref="C22:C26"/>
    <mergeCell ref="H5:H8"/>
    <mergeCell ref="H11:H13"/>
    <mergeCell ref="H16:H20"/>
    <mergeCell ref="H22:H26"/>
  </mergeCells>
  <pageMargins left="0.699305555555556" right="0.699305555555556" top="0.75" bottom="0.75" header="0.3" footer="0.3"/>
  <pageSetup paperSize="9" scale="22" fitToHeight="0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5"/>
  <sheetViews>
    <sheetView zoomScale="40" zoomScaleNormal="40" topLeftCell="A46" workbookViewId="0">
      <selection activeCell="J4" sqref="J4:J12"/>
    </sheetView>
  </sheetViews>
  <sheetFormatPr defaultColWidth="9" defaultRowHeight="14.4"/>
  <cols>
    <col min="1" max="1" width="31" customWidth="1"/>
    <col min="2" max="2" width="47.1111111111111" customWidth="1"/>
    <col min="3" max="3" width="72.4444444444444" customWidth="1"/>
    <col min="4" max="4" width="28.1111111111111" hidden="1" customWidth="1"/>
    <col min="5" max="5" width="39.5555555555556" hidden="1" customWidth="1"/>
    <col min="6" max="6" width="53.1111111111111" customWidth="1"/>
    <col min="7" max="7" width="54.6666666666667" customWidth="1"/>
    <col min="8" max="8" width="38.4444444444444" customWidth="1"/>
    <col min="9" max="9" width="31.8888888888889" customWidth="1"/>
    <col min="10" max="10" width="68.8888888888889" customWidth="1"/>
    <col min="11" max="11" width="25.4444444444444" hidden="1" customWidth="1"/>
    <col min="12" max="12" width="27.6666666666667" hidden="1" customWidth="1"/>
    <col min="13" max="13" width="67.6666666666667" customWidth="1"/>
    <col min="15" max="15" width="12.6666666666667" customWidth="1"/>
    <col min="16" max="16" width="13.4444444444444" customWidth="1"/>
    <col min="17" max="17" width="12" customWidth="1"/>
  </cols>
  <sheetData>
    <row r="1" s="548" customFormat="1" ht="294.75" customHeight="1" spans="1:27">
      <c r="A1" s="552"/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630" t="s">
        <v>0</v>
      </c>
      <c r="M1" s="631"/>
      <c r="AA1" s="655"/>
    </row>
    <row r="2" s="549" customFormat="1" ht="124.5" customHeight="1" spans="1:16">
      <c r="A2" s="554"/>
      <c r="B2" s="554" t="s">
        <v>2</v>
      </c>
      <c r="C2" s="555" t="s">
        <v>3</v>
      </c>
      <c r="D2" s="556" t="s">
        <v>440</v>
      </c>
      <c r="E2" s="556" t="s">
        <v>441</v>
      </c>
      <c r="F2" s="557" t="s">
        <v>5</v>
      </c>
      <c r="G2" s="555"/>
      <c r="H2" s="554"/>
      <c r="I2" s="554" t="s">
        <v>2</v>
      </c>
      <c r="J2" s="555" t="s">
        <v>3</v>
      </c>
      <c r="K2" s="556" t="s">
        <v>440</v>
      </c>
      <c r="L2" s="556" t="s">
        <v>441</v>
      </c>
      <c r="M2" s="557" t="s">
        <v>5</v>
      </c>
      <c r="N2" s="632"/>
      <c r="O2" s="632"/>
      <c r="P2" s="632"/>
    </row>
    <row r="3" s="550" customFormat="1" ht="69.9" customHeight="1" spans="1:21">
      <c r="A3" s="558" t="s">
        <v>442</v>
      </c>
      <c r="B3" s="559"/>
      <c r="C3" s="559"/>
      <c r="D3" s="559"/>
      <c r="E3" s="559"/>
      <c r="F3" s="560"/>
      <c r="G3" s="561"/>
      <c r="H3" s="562" t="s">
        <v>443</v>
      </c>
      <c r="I3" s="633"/>
      <c r="J3" s="633"/>
      <c r="K3" s="633"/>
      <c r="L3" s="633"/>
      <c r="M3" s="634"/>
      <c r="N3" s="635"/>
      <c r="O3" s="636">
        <v>1.15</v>
      </c>
      <c r="P3" s="637"/>
      <c r="Q3" s="639"/>
      <c r="R3" s="639"/>
      <c r="S3" s="639"/>
      <c r="T3" s="639"/>
      <c r="U3" s="639"/>
    </row>
    <row r="4" s="550" customFormat="1" ht="150" spans="1:21">
      <c r="A4" s="563"/>
      <c r="B4" s="564" t="s">
        <v>444</v>
      </c>
      <c r="C4" s="564"/>
      <c r="D4" s="565">
        <f>[1]Данные!$H$11*2+[1]Данные!$C$4*3</f>
        <v>6352.241026824</v>
      </c>
      <c r="E4" s="566">
        <f>F4*73%</f>
        <v>6723.3</v>
      </c>
      <c r="F4" s="567">
        <f>ROUND(D4*145%,-1)</f>
        <v>9210</v>
      </c>
      <c r="G4" s="568"/>
      <c r="H4" s="569"/>
      <c r="I4" s="564" t="s">
        <v>445</v>
      </c>
      <c r="J4" s="619"/>
      <c r="K4" s="565">
        <f>[1]Данные!$H$11*2+[1]Данные!$Q$4*2</f>
        <v>5832.04609512</v>
      </c>
      <c r="L4" s="566">
        <f>M4*73%</f>
        <v>6175.8</v>
      </c>
      <c r="M4" s="567">
        <f>ROUND(K4*145%,-1)</f>
        <v>8460</v>
      </c>
      <c r="N4" s="635"/>
      <c r="O4" s="637"/>
      <c r="P4" s="637"/>
      <c r="Q4" s="639"/>
      <c r="R4" s="639"/>
      <c r="S4" s="639"/>
      <c r="T4" s="639"/>
      <c r="U4" s="639"/>
    </row>
    <row r="5" s="550" customFormat="1" ht="124.8" customHeight="1" spans="1:21">
      <c r="A5" s="570"/>
      <c r="B5" s="571" t="s">
        <v>366</v>
      </c>
      <c r="C5" s="572"/>
      <c r="D5" s="573" t="s">
        <v>403</v>
      </c>
      <c r="E5" s="574"/>
      <c r="F5" s="575"/>
      <c r="G5" s="568"/>
      <c r="H5" s="576"/>
      <c r="I5" s="571" t="s">
        <v>366</v>
      </c>
      <c r="J5" s="620"/>
      <c r="K5" s="574" t="s">
        <v>403</v>
      </c>
      <c r="L5" s="574"/>
      <c r="M5" s="638"/>
      <c r="O5" s="639"/>
      <c r="P5" s="639"/>
      <c r="Q5" s="639"/>
      <c r="R5" s="639"/>
      <c r="S5" s="639"/>
      <c r="T5" s="639"/>
      <c r="U5" s="639"/>
    </row>
    <row r="6" s="550" customFormat="1" ht="124.8" customHeight="1" spans="1:21">
      <c r="A6" s="570"/>
      <c r="B6" s="571" t="s">
        <v>446</v>
      </c>
      <c r="C6" s="572"/>
      <c r="D6" s="573" t="s">
        <v>447</v>
      </c>
      <c r="E6" s="574"/>
      <c r="F6" s="575"/>
      <c r="G6" s="568"/>
      <c r="H6" s="576"/>
      <c r="I6" s="571" t="s">
        <v>446</v>
      </c>
      <c r="J6" s="620"/>
      <c r="K6" s="574" t="s">
        <v>447</v>
      </c>
      <c r="L6" s="574"/>
      <c r="M6" s="638"/>
      <c r="O6" s="639"/>
      <c r="P6" s="639"/>
      <c r="Q6" s="639"/>
      <c r="R6" s="639"/>
      <c r="S6" s="639"/>
      <c r="T6" s="639"/>
      <c r="U6" s="639"/>
    </row>
    <row r="7" s="550" customFormat="1" ht="150" spans="1:21">
      <c r="A7" s="570"/>
      <c r="B7" s="572" t="s">
        <v>448</v>
      </c>
      <c r="C7" s="572"/>
      <c r="D7" s="577">
        <f>[1]Данные!$H$11*2+[1]Данные!$F$4*3</f>
        <v>6451.669525392</v>
      </c>
      <c r="E7" s="578">
        <f>F7*73%</f>
        <v>6825.5</v>
      </c>
      <c r="F7" s="579">
        <f>ROUND(D7*145%,-1)</f>
        <v>9350</v>
      </c>
      <c r="G7" s="568"/>
      <c r="H7" s="576"/>
      <c r="I7" s="572" t="s">
        <v>449</v>
      </c>
      <c r="J7" s="620"/>
      <c r="K7" s="577">
        <f>[1]Данные!$H$11*2+[1]Данные!$T$4*2</f>
        <v>5935.324442544</v>
      </c>
      <c r="L7" s="578">
        <f>M7*73%</f>
        <v>6285.3</v>
      </c>
      <c r="M7" s="579">
        <f>ROUND(K7*145%,-1)</f>
        <v>8610</v>
      </c>
      <c r="O7" s="639"/>
      <c r="P7" s="639"/>
      <c r="Q7" s="639"/>
      <c r="R7" s="639"/>
      <c r="S7" s="639"/>
      <c r="T7" s="639"/>
      <c r="U7" s="639"/>
    </row>
    <row r="8" s="550" customFormat="1" ht="124.8" customHeight="1" spans="1:21">
      <c r="A8" s="570"/>
      <c r="B8" s="571" t="s">
        <v>366</v>
      </c>
      <c r="C8" s="572"/>
      <c r="D8" s="573" t="s">
        <v>403</v>
      </c>
      <c r="E8" s="574"/>
      <c r="F8" s="575"/>
      <c r="G8" s="568"/>
      <c r="H8" s="576"/>
      <c r="I8" s="571" t="s">
        <v>366</v>
      </c>
      <c r="J8" s="620"/>
      <c r="K8" s="574" t="s">
        <v>403</v>
      </c>
      <c r="L8" s="574"/>
      <c r="M8" s="638"/>
      <c r="O8" s="639"/>
      <c r="P8" s="639"/>
      <c r="Q8" s="639"/>
      <c r="R8" s="639"/>
      <c r="S8" s="639"/>
      <c r="T8" s="639"/>
      <c r="U8" s="639"/>
    </row>
    <row r="9" s="550" customFormat="1" ht="124.8" customHeight="1" spans="1:21">
      <c r="A9" s="570"/>
      <c r="B9" s="571" t="s">
        <v>446</v>
      </c>
      <c r="C9" s="572"/>
      <c r="D9" s="573" t="s">
        <v>447</v>
      </c>
      <c r="E9" s="574"/>
      <c r="F9" s="575"/>
      <c r="G9" s="568"/>
      <c r="H9" s="576"/>
      <c r="I9" s="571" t="s">
        <v>446</v>
      </c>
      <c r="J9" s="620"/>
      <c r="K9" s="574" t="s">
        <v>447</v>
      </c>
      <c r="L9" s="574"/>
      <c r="M9" s="638"/>
      <c r="O9" s="639"/>
      <c r="P9" s="639"/>
      <c r="Q9" s="639"/>
      <c r="R9" s="639"/>
      <c r="S9" s="639"/>
      <c r="T9" s="639"/>
      <c r="U9" s="639"/>
    </row>
    <row r="10" s="550" customFormat="1" ht="150" spans="1:21">
      <c r="A10" s="570"/>
      <c r="B10" s="572" t="s">
        <v>450</v>
      </c>
      <c r="C10" s="572"/>
      <c r="D10" s="577">
        <f>[1]Данные!$K$11*2+[1]Данные!$I$4*3</f>
        <v>6705.210490776</v>
      </c>
      <c r="E10" s="578">
        <f>F10*73%</f>
        <v>7095.6</v>
      </c>
      <c r="F10" s="579">
        <f>ROUND(D10*145%,-1)</f>
        <v>9720</v>
      </c>
      <c r="G10" s="568"/>
      <c r="H10" s="576"/>
      <c r="I10" s="572" t="s">
        <v>451</v>
      </c>
      <c r="J10" s="620"/>
      <c r="K10" s="577">
        <f>[1]Данные!$K$11*2+[1]Данные!$W$4*2</f>
        <v>6192.849320784</v>
      </c>
      <c r="L10" s="578">
        <f>M10*73%</f>
        <v>6555.4</v>
      </c>
      <c r="M10" s="579">
        <f>ROUND(K10*145%,-1)</f>
        <v>8980</v>
      </c>
      <c r="O10" s="639"/>
      <c r="P10" s="639"/>
      <c r="Q10" s="639"/>
      <c r="R10" s="639"/>
      <c r="S10" s="639"/>
      <c r="T10" s="639"/>
      <c r="U10" s="639"/>
    </row>
    <row r="11" s="550" customFormat="1" ht="124.8" customHeight="1" spans="1:21">
      <c r="A11" s="570"/>
      <c r="B11" s="571" t="s">
        <v>366</v>
      </c>
      <c r="C11" s="572"/>
      <c r="D11" s="573" t="s">
        <v>403</v>
      </c>
      <c r="E11" s="574"/>
      <c r="F11" s="575"/>
      <c r="G11" s="568"/>
      <c r="H11" s="576"/>
      <c r="I11" s="571" t="s">
        <v>366</v>
      </c>
      <c r="J11" s="620"/>
      <c r="K11" s="574" t="s">
        <v>403</v>
      </c>
      <c r="L11" s="574"/>
      <c r="M11" s="638"/>
      <c r="O11" s="639"/>
      <c r="P11" s="639"/>
      <c r="Q11" s="639"/>
      <c r="R11" s="639"/>
      <c r="S11" s="639"/>
      <c r="T11" s="639"/>
      <c r="U11" s="639"/>
    </row>
    <row r="12" s="550" customFormat="1" ht="124.8" customHeight="1" spans="1:21">
      <c r="A12" s="580"/>
      <c r="B12" s="581" t="s">
        <v>446</v>
      </c>
      <c r="C12" s="582"/>
      <c r="D12" s="583" t="s">
        <v>447</v>
      </c>
      <c r="E12" s="584"/>
      <c r="F12" s="585"/>
      <c r="G12" s="568"/>
      <c r="H12" s="586"/>
      <c r="I12" s="581" t="s">
        <v>446</v>
      </c>
      <c r="J12" s="621"/>
      <c r="K12" s="584" t="s">
        <v>447</v>
      </c>
      <c r="L12" s="584"/>
      <c r="M12" s="640"/>
      <c r="O12" s="639"/>
      <c r="P12" s="639"/>
      <c r="Q12" s="639"/>
      <c r="R12" s="639"/>
      <c r="S12" s="639"/>
      <c r="T12" s="639"/>
      <c r="U12" s="639"/>
    </row>
    <row r="13" s="550" customFormat="1" ht="138" customHeight="1" spans="1:21">
      <c r="A13" s="587" t="s">
        <v>452</v>
      </c>
      <c r="B13" s="588"/>
      <c r="C13" s="588"/>
      <c r="D13" s="588"/>
      <c r="E13" s="588"/>
      <c r="F13" s="589"/>
      <c r="G13" s="590"/>
      <c r="H13" s="587" t="s">
        <v>452</v>
      </c>
      <c r="I13" s="588"/>
      <c r="J13" s="588"/>
      <c r="K13" s="588"/>
      <c r="L13" s="588"/>
      <c r="M13" s="589"/>
      <c r="O13" s="639"/>
      <c r="P13" s="639"/>
      <c r="Q13" s="639"/>
      <c r="R13" s="639"/>
      <c r="S13" s="639"/>
      <c r="T13" s="639"/>
      <c r="U13" s="639"/>
    </row>
    <row r="14" s="550" customFormat="1" ht="39.9" customHeight="1" spans="1:21">
      <c r="A14" s="591" t="s">
        <v>453</v>
      </c>
      <c r="B14" s="592"/>
      <c r="C14" s="592"/>
      <c r="D14" s="592"/>
      <c r="E14" s="592"/>
      <c r="F14" s="593"/>
      <c r="G14" s="594"/>
      <c r="H14" s="595" t="s">
        <v>454</v>
      </c>
      <c r="I14" s="622"/>
      <c r="J14" s="622"/>
      <c r="K14" s="622"/>
      <c r="L14" s="622"/>
      <c r="M14" s="623"/>
      <c r="O14" s="639"/>
      <c r="P14" s="639"/>
      <c r="Q14" s="639"/>
      <c r="R14" s="639"/>
      <c r="S14" s="639"/>
      <c r="T14" s="639"/>
      <c r="U14" s="639"/>
    </row>
    <row r="15" s="550" customFormat="1" ht="39.9" customHeight="1" spans="1:19">
      <c r="A15" s="596" t="s">
        <v>455</v>
      </c>
      <c r="B15" s="597">
        <v>1200</v>
      </c>
      <c r="C15" s="598"/>
      <c r="D15" s="599">
        <f>IF(O15=FALSE,0,IF(P15=FALSE,0,IF(Q15=FALSE,0,O15*2+P15*3*Q15)))</f>
        <v>6352.241026824</v>
      </c>
      <c r="E15" s="600">
        <f>F15*73%</f>
        <v>6723.3</v>
      </c>
      <c r="F15" s="601">
        <f>ROUND(D15*145%,-1)</f>
        <v>9210</v>
      </c>
      <c r="G15" s="568"/>
      <c r="H15" s="602" t="s">
        <v>455</v>
      </c>
      <c r="I15" s="597">
        <v>1200</v>
      </c>
      <c r="J15" s="641"/>
      <c r="K15" s="599">
        <f>IF(O16=FALSE,0,IF(P16=FALSE,0,IF(Q16=FALSE,0,O16*2+P16*2*Q16)))</f>
        <v>5832.04609512</v>
      </c>
      <c r="L15" s="600">
        <f>M15*73%</f>
        <v>6175.8</v>
      </c>
      <c r="M15" s="601">
        <f>ROUND(K15*145%,-1)</f>
        <v>8460</v>
      </c>
      <c r="N15" s="635"/>
      <c r="O15" s="642">
        <f>IF(B15&lt;[1]Данные!$A$10,FALSE,IF(B15&lt;=[1]Данные!$B$10,[1]Данные!$A$11,IF(B15&lt;=[1]Данные!$D$10,[1]Данные!$C$11,IF(B15=[1]Данные!$E$10,[1]Данные!$E$11,IF(B15&lt;=[1]Данные!$G$10,[1]Данные!$F$11,IF(B15=[1]Данные!$H$10,[1]Данные!$H$11,IF(B15&lt;=[1]Данные!$J$10,[1]Данные!$I$11,IF(B15=[1]Данные!$K$10,[1]Данные!$K$11,IF(B15&lt;=[1]Данные!$M$10,[1]Данные!$L$11,IF(B15=[1]Данные!$N$10,[1]Данные!$N$11,IF(B15&lt;=[1]Данные!$P$10,[1]Данные!$O$11,IF(B15=[1]Данные!$Q$10,[1]Данные!$Q$11,IF(B15&gt;[1]Данные!$Q$10,FALSE)))))))))))))</f>
        <v>1577.146592448</v>
      </c>
      <c r="P15" s="642">
        <f>IF(B16&lt;[1]Данные!$A$3,FALSE,IF(B16&lt;=[1]Данные!$B$3,[1]Данные!$A$4,IF(B16=[1]Данные!$C$3,[1]Данные!$C$4,IF(B16&lt;=[1]Данные!$E$3,[1]Данные!$D$4,IF(B16=[1]Данные!$F$3,[1]Данные!$F$4,IF(B16&lt;=[1]Данные!$H$3,[1]Данные!$G$4,IF(B16=[1]Данные!$I$3,[1]Данные!$I$4,IF(B16&lt;=[1]Данные!$K$3,[1]Данные!$J$4,IF(B16&lt;=[1]Данные!$M$3,[1]Данные!$L$4,IF(B16=[1]Данные!$N$3,[1]Данные!$N$4,IF(B16&lt;=[1]Данные!$P$3,[1]Данные!$O$4,IF(B16=[1]Данные!$Q$3,[1]Данные!$Q$4,IF(B16&lt;=[1]Данные!$S$3,[1]Данные!$R$4,IF(B16=[1]Данные!$T$3,[1]Данные!$T$4,IF(B16&lt;=[1]Данные!$V$3,[1]Данные!$U$4,IF(B16=[1]Данные!$W$3,[1]Данные!$W$4))))))))))))))))</f>
        <v>1065.982613976</v>
      </c>
      <c r="Q15" s="648">
        <f>IF(B17&lt;[1]Данные!$T$15,FALSE,IF(B17&lt;=[1]Данные!$U$15,[1]Данные!$T$16,IF(B17&lt;=[1]Данные!$W$15,[1]Данные!$V$16,IF(B17=[1]Данные!$X$15,[1]Данные!$X$16,IF(B17&lt;=[1]Данные!$Z$15,[1]Данные!$Y$16)))))</f>
        <v>1</v>
      </c>
      <c r="R15" s="642"/>
      <c r="S15" s="649"/>
    </row>
    <row r="16" s="550" customFormat="1" ht="39.9" customHeight="1" spans="1:19">
      <c r="A16" s="603" t="s">
        <v>456</v>
      </c>
      <c r="B16" s="604">
        <v>600</v>
      </c>
      <c r="C16" s="605"/>
      <c r="D16" s="606"/>
      <c r="E16" s="607"/>
      <c r="F16" s="608"/>
      <c r="G16" s="568"/>
      <c r="H16" s="609" t="s">
        <v>456</v>
      </c>
      <c r="I16" s="604">
        <v>600</v>
      </c>
      <c r="J16" s="643"/>
      <c r="K16" s="606"/>
      <c r="L16" s="607"/>
      <c r="M16" s="608"/>
      <c r="N16" s="635"/>
      <c r="O16" s="642">
        <f>IF(I15&lt;[1]Данные!$A$10,FALSE,IF(I15&lt;=[1]Данные!$B$10,[1]Данные!$A$11,IF(I15&lt;=[1]Данные!$D$10,[1]Данные!$C$11,IF(I15=[1]Данные!$E$10,[1]Данные!$E$11,IF(I15&lt;=[1]Данные!$G$10,[1]Данные!$F$11,IF(I15=[1]Данные!$H$10,[1]Данные!$H$11,IF(I15&lt;=[1]Данные!$J$10,[1]Данные!$I$11,IF(I15=[1]Данные!$K$10,[1]Данные!$K$11,IF(I15&lt;=[1]Данные!$M$10,[1]Данные!$L$11,IF(I15=[1]Данные!$N$10,[1]Данные!$N$11,IF(I15&lt;=[1]Данные!$P$10,[1]Данные!$O$11,IF(I15=[1]Данные!$Q$10,[1]Данные!$Q$11,IF(I15&gt;[1]Данные!$Q$10,FALSE)))))))))))))</f>
        <v>1577.146592448</v>
      </c>
      <c r="P16" s="642">
        <f>IF(I16*2&lt;[1]Данные!$I$3,FALSE,IF(I16*2=[1]Данные!$I$3,[1]Данные!$I$4,IF(I16*2&lt;=[1]Данные!$K$3,[1]Данные!$J$4,IF(I16*2&lt;=[1]Данные!$M$3,[1]Данные!$L$4,IF(I16*2=[1]Данные!$N$3,[1]Данные!$N$4,IF(I16*2&lt;=[1]Данные!$P$3,[1]Данные!$O$4,IF(I16*2=[1]Данные!$Q$3,[1]Данные!$Q$4,IF(I16*2&lt;=[1]Данные!$S$3,[1]Данные!$R$4,IF(I16*2=[1]Данные!$T$3,[1]Данные!$T$4,IF(I16*2&lt;=[1]Данные!$V$3,[1]Данные!$U$4,IF(I16*2=[1]Данные!$W$3,[1]Данные!$W$4)))))))))))</f>
        <v>1338.876455112</v>
      </c>
      <c r="Q16" s="648">
        <f>IF(I17&lt;[1]Данные!$T$15,FALSE,IF(I17&lt;=[1]Данные!$U$15,[1]Данные!$T$16,IF(I17&lt;=[1]Данные!$W$15,[1]Данные!$V$16,IF(I17=[1]Данные!$X$15,[1]Данные!$X$16,IF(I17&lt;=[1]Данные!$Z$15,[1]Данные!$Y$16)))))</f>
        <v>1</v>
      </c>
      <c r="R16" s="642"/>
      <c r="S16" s="649"/>
    </row>
    <row r="17" s="550" customFormat="1" ht="39.9" customHeight="1" spans="1:21">
      <c r="A17" s="610" t="s">
        <v>457</v>
      </c>
      <c r="B17" s="611">
        <v>735</v>
      </c>
      <c r="C17" s="612"/>
      <c r="D17" s="613"/>
      <c r="E17" s="614"/>
      <c r="F17" s="615"/>
      <c r="G17" s="568"/>
      <c r="H17" s="610" t="s">
        <v>457</v>
      </c>
      <c r="I17" s="611">
        <v>735</v>
      </c>
      <c r="J17" s="644"/>
      <c r="K17" s="613"/>
      <c r="L17" s="614"/>
      <c r="M17" s="615"/>
      <c r="N17" s="635"/>
      <c r="O17" s="645"/>
      <c r="P17" s="645"/>
      <c r="Q17" s="650"/>
      <c r="R17" s="651"/>
      <c r="S17" s="639"/>
      <c r="T17" s="639"/>
      <c r="U17" s="639"/>
    </row>
    <row r="18" s="550" customFormat="1" ht="69.9" customHeight="1" spans="1:21">
      <c r="A18" s="616" t="s">
        <v>458</v>
      </c>
      <c r="B18" s="617"/>
      <c r="C18" s="617"/>
      <c r="D18" s="617"/>
      <c r="E18" s="617"/>
      <c r="F18" s="618"/>
      <c r="G18" s="561"/>
      <c r="H18" s="616" t="s">
        <v>459</v>
      </c>
      <c r="I18" s="617"/>
      <c r="J18" s="617"/>
      <c r="K18" s="617"/>
      <c r="L18" s="617"/>
      <c r="M18" s="618"/>
      <c r="O18" s="646"/>
      <c r="P18" s="646"/>
      <c r="Q18" s="639"/>
      <c r="R18" s="639"/>
      <c r="S18" s="639"/>
      <c r="T18" s="639"/>
      <c r="U18" s="639"/>
    </row>
    <row r="19" s="550" customFormat="1" ht="60" customHeight="1" spans="1:21">
      <c r="A19" s="569"/>
      <c r="B19" s="564" t="s">
        <v>460</v>
      </c>
      <c r="C19" s="619"/>
      <c r="D19" s="565">
        <f>[1]Данные!$H$11*2+[1]Данные!$C$7*3</f>
        <v>7856.626394232</v>
      </c>
      <c r="E19" s="566">
        <f>F19*73%</f>
        <v>8314.7</v>
      </c>
      <c r="F19" s="567">
        <f>ROUND(D19*145%,-1)</f>
        <v>11390</v>
      </c>
      <c r="G19" s="568"/>
      <c r="H19" s="569"/>
      <c r="I19" s="564" t="s">
        <v>461</v>
      </c>
      <c r="J19" s="619"/>
      <c r="K19" s="565">
        <f>[1]Данные!$H$11*2+[1]Данные!$Q$7*2</f>
        <v>7184.510003664</v>
      </c>
      <c r="L19" s="566">
        <f>M19*73%</f>
        <v>7606.6</v>
      </c>
      <c r="M19" s="567">
        <f>ROUND(K19*145%,-1)</f>
        <v>10420</v>
      </c>
      <c r="O19" s="646"/>
      <c r="P19" s="646"/>
      <c r="Q19" s="639"/>
      <c r="R19" s="639"/>
      <c r="S19" s="639"/>
      <c r="T19" s="639"/>
      <c r="U19" s="639"/>
    </row>
    <row r="20" s="550" customFormat="1" ht="106.8" customHeight="1" spans="1:21">
      <c r="A20" s="576"/>
      <c r="B20" s="571" t="s">
        <v>366</v>
      </c>
      <c r="C20" s="620"/>
      <c r="D20" s="573" t="s">
        <v>419</v>
      </c>
      <c r="E20" s="574"/>
      <c r="F20" s="575"/>
      <c r="G20" s="568"/>
      <c r="H20" s="576"/>
      <c r="I20" s="571" t="s">
        <v>366</v>
      </c>
      <c r="J20" s="620"/>
      <c r="K20" s="574" t="s">
        <v>419</v>
      </c>
      <c r="L20" s="574"/>
      <c r="M20" s="638"/>
      <c r="O20" s="646"/>
      <c r="P20" s="646"/>
      <c r="Q20" s="639"/>
      <c r="R20" s="639"/>
      <c r="S20" s="639"/>
      <c r="T20" s="639"/>
      <c r="U20" s="639"/>
    </row>
    <row r="21" s="550" customFormat="1" ht="106.8" customHeight="1" spans="1:21">
      <c r="A21" s="576"/>
      <c r="B21" s="571" t="s">
        <v>446</v>
      </c>
      <c r="C21" s="620"/>
      <c r="D21" s="573" t="s">
        <v>462</v>
      </c>
      <c r="E21" s="574"/>
      <c r="F21" s="575"/>
      <c r="G21" s="568"/>
      <c r="H21" s="576"/>
      <c r="I21" s="571" t="s">
        <v>446</v>
      </c>
      <c r="J21" s="620"/>
      <c r="K21" s="574" t="s">
        <v>462</v>
      </c>
      <c r="L21" s="574"/>
      <c r="M21" s="638"/>
      <c r="O21" s="646"/>
      <c r="P21" s="646"/>
      <c r="Q21" s="639"/>
      <c r="R21" s="639"/>
      <c r="S21" s="639"/>
      <c r="T21" s="639"/>
      <c r="U21" s="639"/>
    </row>
    <row r="22" s="550" customFormat="1" ht="60" customHeight="1" spans="1:21">
      <c r="A22" s="576"/>
      <c r="B22" s="572" t="s">
        <v>463</v>
      </c>
      <c r="C22" s="620"/>
      <c r="D22" s="577">
        <f>[1]Данные!$H$11*2+[1]Данные!$F$7*3</f>
        <v>8011.510399368</v>
      </c>
      <c r="E22" s="578">
        <f>F22*73%</f>
        <v>8482.6</v>
      </c>
      <c r="F22" s="579">
        <f>ROUND(D22*145%,-1)</f>
        <v>11620</v>
      </c>
      <c r="G22" s="568"/>
      <c r="H22" s="576"/>
      <c r="I22" s="572" t="s">
        <v>464</v>
      </c>
      <c r="J22" s="620"/>
      <c r="K22" s="577">
        <f>[1]Данные!$H$11*2+[1]Данные!$T$7*2</f>
        <v>7391.066698512</v>
      </c>
      <c r="L22" s="578">
        <f>M22*73%</f>
        <v>7825.6</v>
      </c>
      <c r="M22" s="579">
        <f>ROUND(K22*145%,-1)</f>
        <v>10720</v>
      </c>
      <c r="O22" s="646"/>
      <c r="P22" s="646"/>
      <c r="Q22" s="639"/>
      <c r="R22" s="639"/>
      <c r="S22" s="639"/>
      <c r="T22" s="639"/>
      <c r="U22" s="639"/>
    </row>
    <row r="23" s="550" customFormat="1" ht="106.8" customHeight="1" spans="1:21">
      <c r="A23" s="576"/>
      <c r="B23" s="571" t="s">
        <v>366</v>
      </c>
      <c r="C23" s="620"/>
      <c r="D23" s="573" t="s">
        <v>419</v>
      </c>
      <c r="E23" s="574"/>
      <c r="F23" s="575"/>
      <c r="G23" s="568"/>
      <c r="H23" s="576"/>
      <c r="I23" s="571" t="s">
        <v>366</v>
      </c>
      <c r="J23" s="620"/>
      <c r="K23" s="574" t="s">
        <v>419</v>
      </c>
      <c r="L23" s="574"/>
      <c r="M23" s="638"/>
      <c r="O23" s="646"/>
      <c r="P23" s="646"/>
      <c r="Q23" s="639"/>
      <c r="R23" s="639"/>
      <c r="S23" s="639"/>
      <c r="T23" s="639"/>
      <c r="U23" s="639"/>
    </row>
    <row r="24" s="550" customFormat="1" ht="106.8" customHeight="1" spans="1:21">
      <c r="A24" s="576"/>
      <c r="B24" s="571" t="s">
        <v>446</v>
      </c>
      <c r="C24" s="620"/>
      <c r="D24" s="573" t="s">
        <v>462</v>
      </c>
      <c r="E24" s="574"/>
      <c r="F24" s="575"/>
      <c r="G24" s="568"/>
      <c r="H24" s="576"/>
      <c r="I24" s="571" t="s">
        <v>446</v>
      </c>
      <c r="J24" s="620"/>
      <c r="K24" s="574" t="s">
        <v>462</v>
      </c>
      <c r="L24" s="574"/>
      <c r="M24" s="638"/>
      <c r="O24" s="646"/>
      <c r="P24" s="646"/>
      <c r="Q24" s="639"/>
      <c r="R24" s="639"/>
      <c r="S24" s="639"/>
      <c r="T24" s="639"/>
      <c r="U24" s="639"/>
    </row>
    <row r="25" s="550" customFormat="1" ht="60" customHeight="1" spans="1:21">
      <c r="A25" s="576"/>
      <c r="B25" s="572" t="s">
        <v>465</v>
      </c>
      <c r="C25" s="620"/>
      <c r="D25" s="577">
        <f>[1]Данные!$K$11*2+[1]Данные!$I$7*3</f>
        <v>8424.07131132</v>
      </c>
      <c r="E25" s="578">
        <f>F25*73%</f>
        <v>8913.3</v>
      </c>
      <c r="F25" s="579">
        <f>ROUND(D25*145%,-1)</f>
        <v>12210</v>
      </c>
      <c r="G25" s="568"/>
      <c r="H25" s="576"/>
      <c r="I25" s="572" t="s">
        <v>466</v>
      </c>
      <c r="J25" s="620"/>
      <c r="K25" s="577">
        <f>[1]Данные!$K$11*2+[1]Данные!$W$7*2</f>
        <v>7751.869924176</v>
      </c>
      <c r="L25" s="578">
        <f>M25*73%</f>
        <v>8205.2</v>
      </c>
      <c r="M25" s="579">
        <f>ROUND(K25*145%,-1)</f>
        <v>11240</v>
      </c>
      <c r="O25" s="646"/>
      <c r="P25" s="646"/>
      <c r="Q25" s="639"/>
      <c r="R25" s="639"/>
      <c r="S25" s="639"/>
      <c r="T25" s="639"/>
      <c r="U25" s="639"/>
    </row>
    <row r="26" s="550" customFormat="1" ht="106.8" customHeight="1" spans="1:21">
      <c r="A26" s="576"/>
      <c r="B26" s="571" t="s">
        <v>366</v>
      </c>
      <c r="C26" s="620"/>
      <c r="D26" s="573" t="s">
        <v>419</v>
      </c>
      <c r="E26" s="574"/>
      <c r="F26" s="575"/>
      <c r="G26" s="568"/>
      <c r="H26" s="576"/>
      <c r="I26" s="571" t="s">
        <v>366</v>
      </c>
      <c r="J26" s="620"/>
      <c r="K26" s="574" t="s">
        <v>419</v>
      </c>
      <c r="L26" s="574"/>
      <c r="M26" s="638"/>
      <c r="O26" s="646"/>
      <c r="P26" s="646"/>
      <c r="Q26" s="639"/>
      <c r="R26" s="639"/>
      <c r="S26" s="639"/>
      <c r="T26" s="639"/>
      <c r="U26" s="639"/>
    </row>
    <row r="27" s="550" customFormat="1" ht="106.8" customHeight="1" spans="1:21">
      <c r="A27" s="586"/>
      <c r="B27" s="581" t="s">
        <v>446</v>
      </c>
      <c r="C27" s="621"/>
      <c r="D27" s="583" t="s">
        <v>462</v>
      </c>
      <c r="E27" s="584"/>
      <c r="F27" s="585"/>
      <c r="G27" s="568"/>
      <c r="H27" s="586"/>
      <c r="I27" s="581" t="s">
        <v>446</v>
      </c>
      <c r="J27" s="621"/>
      <c r="K27" s="584" t="s">
        <v>462</v>
      </c>
      <c r="L27" s="584"/>
      <c r="M27" s="640"/>
      <c r="O27" s="646"/>
      <c r="P27" s="646"/>
      <c r="Q27" s="639"/>
      <c r="R27" s="639"/>
      <c r="S27" s="639"/>
      <c r="T27" s="639"/>
      <c r="U27" s="639"/>
    </row>
    <row r="28" s="550" customFormat="1" ht="123" customHeight="1" spans="1:21">
      <c r="A28" s="587" t="s">
        <v>452</v>
      </c>
      <c r="B28" s="588"/>
      <c r="C28" s="588"/>
      <c r="D28" s="588"/>
      <c r="E28" s="588"/>
      <c r="F28" s="589"/>
      <c r="G28" s="590"/>
      <c r="H28" s="587" t="s">
        <v>452</v>
      </c>
      <c r="I28" s="588"/>
      <c r="J28" s="588"/>
      <c r="K28" s="588"/>
      <c r="L28" s="588"/>
      <c r="M28" s="589"/>
      <c r="O28" s="646"/>
      <c r="P28" s="646"/>
      <c r="Q28" s="639"/>
      <c r="R28" s="639"/>
      <c r="S28" s="639"/>
      <c r="T28" s="639"/>
      <c r="U28" s="639"/>
    </row>
    <row r="29" s="550" customFormat="1" ht="39.9" customHeight="1" spans="1:21">
      <c r="A29" s="595" t="s">
        <v>467</v>
      </c>
      <c r="B29" s="622"/>
      <c r="C29" s="622"/>
      <c r="D29" s="622"/>
      <c r="E29" s="622"/>
      <c r="F29" s="623"/>
      <c r="G29" s="594"/>
      <c r="H29" s="595" t="s">
        <v>468</v>
      </c>
      <c r="I29" s="622"/>
      <c r="J29" s="622"/>
      <c r="K29" s="622"/>
      <c r="L29" s="622"/>
      <c r="M29" s="623"/>
      <c r="O29" s="646"/>
      <c r="P29" s="646"/>
      <c r="Q29" s="639"/>
      <c r="R29" s="639"/>
      <c r="S29" s="639"/>
      <c r="T29" s="639"/>
      <c r="U29" s="639"/>
    </row>
    <row r="30" s="550" customFormat="1" ht="39.9" customHeight="1" spans="1:19">
      <c r="A30" s="602" t="s">
        <v>455</v>
      </c>
      <c r="B30" s="597">
        <v>1200</v>
      </c>
      <c r="C30" s="624"/>
      <c r="D30" s="599">
        <f>IF(O30=FALSE,0,IF(P30=FALSE,0,IF(Q30=FALSE,0,O30*2+P30*3*Q30)))</f>
        <v>7856.626394232</v>
      </c>
      <c r="E30" s="600">
        <f>F30*73%</f>
        <v>8314.7</v>
      </c>
      <c r="F30" s="601">
        <f>ROUND(D30*145%,-1)</f>
        <v>11390</v>
      </c>
      <c r="G30" s="568"/>
      <c r="H30" s="602" t="s">
        <v>455</v>
      </c>
      <c r="I30" s="597">
        <v>1200</v>
      </c>
      <c r="J30" s="624"/>
      <c r="K30" s="599">
        <f>IF(O31=FALSE,0,IF(P31=FALSE,0,IF(Q31=FALSE,0,O31*2+P31*2*Q31)))</f>
        <v>7184.510003664</v>
      </c>
      <c r="L30" s="600">
        <f>M30*73%</f>
        <v>7606.6</v>
      </c>
      <c r="M30" s="601">
        <f>ROUND(K30*145%,-1)</f>
        <v>10420</v>
      </c>
      <c r="O30" s="642">
        <f>IF(B30&lt;[1]Данные!$A$10,FALSE,IF(B30&lt;=[1]Данные!$B$10,[1]Данные!$A$11,IF(B30&lt;=[1]Данные!$D$10,[1]Данные!$C$11,IF(B30=[1]Данные!$E$10,[1]Данные!$E$11,IF(B30&lt;=[1]Данные!$G$10,[1]Данные!$F$11,IF(B30=[1]Данные!$H$10,[1]Данные!$H$11,IF(B30&lt;=[1]Данные!$J$10,[1]Данные!$I$11,IF(B30=[1]Данные!$K$10,[1]Данные!$K$11,IF(B30&lt;=[1]Данные!$M$10,[1]Данные!$L$11,IF(B30=[1]Данные!$N$10,[1]Данные!$N$11,IF(B30&lt;=[1]Данные!$P$10,[1]Данные!$O$11,IF(B30=[1]Данные!$Q$10,[1]Данные!$Q$11,IF(B30&gt;[1]Данные!$Q$10,FALSE)))))))))))))</f>
        <v>1577.146592448</v>
      </c>
      <c r="P30" s="642">
        <f>IF(B31&lt;[1]Данные!$A$6,FALSE,IF(B31&lt;=[1]Данные!$B$6,[1]Данные!$A$7,IF(B31=[1]Данные!$C$6,[1]Данные!$C$7,IF(B31&lt;=[1]Данные!$E$6,[1]Данные!$D$7,IF(B31=[1]Данные!$F$6,[1]Данные!$F$7,IF(B31&lt;=[1]Данные!$H$6,[1]Данные!$G$7,IF(B31=[1]Данные!$I$6,[1]Данные!$I$7,IF(B31&lt;=[1]Данные!$K$6,[1]Данные!$J$7,IF(B31&lt;=[1]Данные!$M$6,[1]Данные!$L$7,IF(B31=[1]Данные!$N$6,[1]Данные!$N$7,IF(B31&lt;=[1]Данные!$P$6,[1]Данные!$O$7,IF(B31=[1]Данные!$Q$6,[1]Данные!$Q$7,IF(B31&lt;=[1]Данные!$S$6,[1]Данные!$R$7,IF(B31=[1]Данные!$T$6,[1]Данные!$T$7,IF(B31&lt;=[1]Данные!$V$6,[1]Данные!$U$7,IF(B31=[1]Данные!$W$6,[1]Данные!$W$7))))))))))))))))</f>
        <v>1567.444403112</v>
      </c>
      <c r="Q30" s="648">
        <f>IF(B32&lt;[1]Данные!$T$15,FALSE,IF(B32&lt;=[1]Данные!$U$15,[1]Данные!$T$16,IF(B32&lt;=[1]Данные!$W$15,[1]Данные!$V$16,IF(B32=[1]Данные!$X$15,[1]Данные!$X$16,IF(B32&lt;=[1]Данные!$Z$15,[1]Данные!$Y$16)))))</f>
        <v>1</v>
      </c>
      <c r="R30" s="652"/>
      <c r="S30" s="649"/>
    </row>
    <row r="31" s="550" customFormat="1" ht="39.9" customHeight="1" spans="1:19">
      <c r="A31" s="609" t="s">
        <v>456</v>
      </c>
      <c r="B31" s="604">
        <v>600</v>
      </c>
      <c r="C31" s="625"/>
      <c r="D31" s="606"/>
      <c r="E31" s="607"/>
      <c r="F31" s="608"/>
      <c r="G31" s="568"/>
      <c r="H31" s="609" t="s">
        <v>456</v>
      </c>
      <c r="I31" s="604">
        <v>600</v>
      </c>
      <c r="J31" s="625"/>
      <c r="K31" s="606"/>
      <c r="L31" s="607"/>
      <c r="M31" s="608"/>
      <c r="O31" s="642">
        <f>IF(I30&lt;[1]Данные!$A$10,FALSE,IF(I30&lt;=[1]Данные!$B$10,[1]Данные!$A$11,IF(I30&lt;=[1]Данные!$D$10,[1]Данные!$C$11,IF(I30=[1]Данные!$E$10,[1]Данные!$E$11,IF(I30&lt;=[1]Данные!$G$10,[1]Данные!$F$11,IF(I30=[1]Данные!$H$10,[1]Данные!$H$11,IF(I30&lt;=[1]Данные!$J$10,[1]Данные!$I$11,IF(I30=[1]Данные!$K$10,[1]Данные!$K$11,IF(I30&lt;=[1]Данные!$M$10,[1]Данные!$L$11,IF(I30=[1]Данные!$N$10,[1]Данные!$N$11,IF(I30&lt;=[1]Данные!$P$10,[1]Данные!$O$11,IF(I30=[1]Данные!$Q$10,[1]Данные!$Q$11,IF(I30&gt;[1]Данные!$Q$10,FALSE)))))))))))))</f>
        <v>1577.146592448</v>
      </c>
      <c r="P31" s="642">
        <f>IF(I31*2&lt;[1]Данные!$A$6,FALSE,IF(I31*2&lt;=[1]Данные!$B$6,[1]Данные!$A$7,IF(I31*2=[1]Данные!$C$6,[1]Данные!$C$7,IF(I31*2&lt;=[1]Данные!$E$6,[1]Данные!$D$7,IF(I31*2=[1]Данные!$F$6,[1]Данные!$F$7,IF(I31*2&lt;=[1]Данные!$H$6,[1]Данные!$G$7,IF(I31*2=[1]Данные!$I$6,[1]Данные!$I$7,IF(I31*2&lt;=[1]Данные!$K$6,[1]Данные!$J$7,IF(I31*2&lt;=[1]Данные!$M$6,[1]Данные!$L$7,IF(I31*2=[1]Данные!$N$6,[1]Данные!$N$7,IF(I31*2&lt;=[1]Данные!$P$6,[1]Данные!$O$7,IF(I31*2=[1]Данные!$Q$6,[1]Данные!$Q$7,IF(I31*2&lt;=[1]Данные!$S$6,[1]Данные!$R$7,IF(I31*2=[1]Данные!$T$6,[1]Данные!$T$7,IF(I31*2&lt;=[1]Данные!$V$6,[1]Данные!$U$7,IF(I31*2=[1]Данные!$W$6,[1]Данные!$W$7))))))))))))))))</f>
        <v>2015.108409384</v>
      </c>
      <c r="Q31" s="648">
        <f>IF(I32&lt;[1]Данные!$T$15,FALSE,IF(I32&lt;=[1]Данные!$U$15,[1]Данные!$T$16,IF(I32&lt;=[1]Данные!$W$15,[1]Данные!$V$16,IF(I32=[1]Данные!$X$15,[1]Данные!$X$16,IF(I32&lt;=[1]Данные!$Z$15,[1]Данные!$Y$16)))))</f>
        <v>1</v>
      </c>
      <c r="R31" s="652"/>
      <c r="S31" s="649"/>
    </row>
    <row r="32" s="550" customFormat="1" ht="39.9" customHeight="1" spans="1:21">
      <c r="A32" s="610" t="s">
        <v>457</v>
      </c>
      <c r="B32" s="611">
        <v>735</v>
      </c>
      <c r="C32" s="626"/>
      <c r="D32" s="613"/>
      <c r="E32" s="614"/>
      <c r="F32" s="615"/>
      <c r="G32" s="568"/>
      <c r="H32" s="610" t="s">
        <v>457</v>
      </c>
      <c r="I32" s="611">
        <v>735</v>
      </c>
      <c r="J32" s="626"/>
      <c r="K32" s="613"/>
      <c r="L32" s="614"/>
      <c r="M32" s="615"/>
      <c r="O32" s="645"/>
      <c r="P32" s="645"/>
      <c r="Q32" s="650"/>
      <c r="R32" s="653"/>
      <c r="S32" s="639"/>
      <c r="T32" s="639"/>
      <c r="U32" s="639"/>
    </row>
    <row r="33" s="550" customFormat="1" ht="136.8" customHeight="1" spans="1:21">
      <c r="A33" s="627" t="s">
        <v>452</v>
      </c>
      <c r="B33" s="628"/>
      <c r="C33" s="628"/>
      <c r="D33" s="628"/>
      <c r="E33" s="628"/>
      <c r="F33" s="629"/>
      <c r="G33" s="590"/>
      <c r="H33" s="627" t="s">
        <v>452</v>
      </c>
      <c r="I33" s="628"/>
      <c r="J33" s="628"/>
      <c r="K33" s="628"/>
      <c r="L33" s="628"/>
      <c r="M33" s="629"/>
      <c r="O33" s="646"/>
      <c r="P33" s="646"/>
      <c r="Q33" s="639"/>
      <c r="R33" s="639"/>
      <c r="S33" s="639"/>
      <c r="T33" s="639"/>
      <c r="U33" s="639"/>
    </row>
    <row r="34" s="550" customFormat="1" ht="69.9" customHeight="1" spans="1:21">
      <c r="A34" s="616" t="s">
        <v>469</v>
      </c>
      <c r="B34" s="617"/>
      <c r="C34" s="617"/>
      <c r="D34" s="617"/>
      <c r="E34" s="617"/>
      <c r="F34" s="618"/>
      <c r="G34" s="561"/>
      <c r="H34" s="616" t="s">
        <v>470</v>
      </c>
      <c r="I34" s="617"/>
      <c r="J34" s="617"/>
      <c r="K34" s="617"/>
      <c r="L34" s="617"/>
      <c r="M34" s="618"/>
      <c r="O34" s="646"/>
      <c r="P34" s="646"/>
      <c r="Q34" s="639"/>
      <c r="R34" s="639"/>
      <c r="S34" s="639"/>
      <c r="T34" s="639"/>
      <c r="U34" s="639"/>
    </row>
    <row r="35" s="550" customFormat="1" ht="60" customHeight="1" spans="1:21">
      <c r="A35" s="569"/>
      <c r="B35" s="564" t="s">
        <v>471</v>
      </c>
      <c r="C35" s="619"/>
      <c r="D35" s="565">
        <f>[1]Данные!$H$11*3+[1]Данные!$C$4*4</f>
        <v>8995.370233248</v>
      </c>
      <c r="E35" s="566">
        <f>F35*73%</f>
        <v>9519.2</v>
      </c>
      <c r="F35" s="567">
        <f>ROUND(D35*145%,-1)</f>
        <v>13040</v>
      </c>
      <c r="G35" s="568"/>
      <c r="H35" s="569"/>
      <c r="I35" s="564" t="s">
        <v>472</v>
      </c>
      <c r="J35" s="619"/>
      <c r="K35" s="565">
        <f>[1]Данные!$H$11*4+[1]Данные!$Q$4*3</f>
        <v>10325.215735128</v>
      </c>
      <c r="L35" s="566">
        <f>M35*73%</f>
        <v>10928.1</v>
      </c>
      <c r="M35" s="567">
        <f>ROUND(K35*145%,-1)</f>
        <v>14970</v>
      </c>
      <c r="O35" s="646"/>
      <c r="P35" s="646"/>
      <c r="Q35" s="639"/>
      <c r="R35" s="639"/>
      <c r="S35" s="639"/>
      <c r="T35" s="639"/>
      <c r="U35" s="639"/>
    </row>
    <row r="36" s="550" customFormat="1" ht="87" customHeight="1" spans="1:21">
      <c r="A36" s="576"/>
      <c r="B36" s="571" t="s">
        <v>366</v>
      </c>
      <c r="C36" s="620"/>
      <c r="D36" s="573" t="s">
        <v>403</v>
      </c>
      <c r="E36" s="574"/>
      <c r="F36" s="575"/>
      <c r="G36" s="568"/>
      <c r="H36" s="576"/>
      <c r="I36" s="571" t="s">
        <v>366</v>
      </c>
      <c r="J36" s="620"/>
      <c r="K36" s="574" t="s">
        <v>403</v>
      </c>
      <c r="L36" s="574"/>
      <c r="M36" s="638"/>
      <c r="O36" s="646"/>
      <c r="P36" s="646"/>
      <c r="Q36" s="639"/>
      <c r="R36" s="639"/>
      <c r="S36" s="639"/>
      <c r="T36" s="639"/>
      <c r="U36" s="639"/>
    </row>
    <row r="37" s="550" customFormat="1" ht="87" customHeight="1" spans="1:21">
      <c r="A37" s="576"/>
      <c r="B37" s="571" t="s">
        <v>446</v>
      </c>
      <c r="C37" s="620"/>
      <c r="D37" s="573" t="s">
        <v>447</v>
      </c>
      <c r="E37" s="574"/>
      <c r="F37" s="575"/>
      <c r="G37" s="568"/>
      <c r="H37" s="576"/>
      <c r="I37" s="571" t="s">
        <v>446</v>
      </c>
      <c r="J37" s="620"/>
      <c r="K37" s="574" t="s">
        <v>447</v>
      </c>
      <c r="L37" s="574"/>
      <c r="M37" s="638"/>
      <c r="O37" s="646"/>
      <c r="P37" s="646"/>
      <c r="Q37" s="639"/>
      <c r="R37" s="639"/>
      <c r="S37" s="639"/>
      <c r="T37" s="639"/>
      <c r="U37" s="639"/>
    </row>
    <row r="38" s="550" customFormat="1" ht="60" customHeight="1" spans="1:21">
      <c r="A38" s="576"/>
      <c r="B38" s="572" t="s">
        <v>473</v>
      </c>
      <c r="C38" s="620"/>
      <c r="D38" s="577">
        <f>[1]Данные!$H$11*3+[1]Данные!$F$4*4</f>
        <v>9127.941564672</v>
      </c>
      <c r="E38" s="578">
        <f>F38*73%</f>
        <v>9665.2</v>
      </c>
      <c r="F38" s="579">
        <f>ROUND(D38*145%,-1)</f>
        <v>13240</v>
      </c>
      <c r="G38" s="568"/>
      <c r="H38" s="576"/>
      <c r="I38" s="572" t="s">
        <v>474</v>
      </c>
      <c r="J38" s="620"/>
      <c r="K38" s="577">
        <f>[1]Данные!$H$11*4+[1]Данные!$T$4*3</f>
        <v>10480.133256264</v>
      </c>
      <c r="L38" s="578">
        <f>M38*73%</f>
        <v>11096</v>
      </c>
      <c r="M38" s="579">
        <f>ROUND(K38*145%,-1)</f>
        <v>15200</v>
      </c>
      <c r="O38" s="646"/>
      <c r="P38" s="646"/>
      <c r="Q38" s="639"/>
      <c r="R38" s="639"/>
      <c r="S38" s="639"/>
      <c r="T38" s="639"/>
      <c r="U38" s="639"/>
    </row>
    <row r="39" s="550" customFormat="1" ht="87" customHeight="1" spans="1:21">
      <c r="A39" s="576"/>
      <c r="B39" s="571" t="s">
        <v>366</v>
      </c>
      <c r="C39" s="620"/>
      <c r="D39" s="573" t="s">
        <v>403</v>
      </c>
      <c r="E39" s="574"/>
      <c r="F39" s="575"/>
      <c r="G39" s="568"/>
      <c r="H39" s="576"/>
      <c r="I39" s="571" t="s">
        <v>366</v>
      </c>
      <c r="J39" s="620"/>
      <c r="K39" s="574" t="s">
        <v>403</v>
      </c>
      <c r="L39" s="574"/>
      <c r="M39" s="638"/>
      <c r="O39" s="646"/>
      <c r="P39" s="646"/>
      <c r="Q39" s="639"/>
      <c r="R39" s="639"/>
      <c r="S39" s="639"/>
      <c r="T39" s="639"/>
      <c r="U39" s="639"/>
    </row>
    <row r="40" s="550" customFormat="1" ht="87" customHeight="1" spans="1:21">
      <c r="A40" s="576"/>
      <c r="B40" s="571" t="s">
        <v>446</v>
      </c>
      <c r="C40" s="620"/>
      <c r="D40" s="573" t="s">
        <v>447</v>
      </c>
      <c r="E40" s="574"/>
      <c r="F40" s="575"/>
      <c r="G40" s="568"/>
      <c r="H40" s="576"/>
      <c r="I40" s="571" t="s">
        <v>446</v>
      </c>
      <c r="J40" s="620"/>
      <c r="K40" s="574" t="s">
        <v>447</v>
      </c>
      <c r="L40" s="574"/>
      <c r="M40" s="638"/>
      <c r="O40" s="646"/>
      <c r="P40" s="646"/>
      <c r="Q40" s="639"/>
      <c r="R40" s="639"/>
      <c r="S40" s="639"/>
      <c r="T40" s="639"/>
      <c r="U40" s="639"/>
    </row>
    <row r="41" s="550" customFormat="1" ht="60" customHeight="1" spans="1:21">
      <c r="A41" s="576"/>
      <c r="B41" s="572" t="s">
        <v>475</v>
      </c>
      <c r="C41" s="620"/>
      <c r="D41" s="577">
        <f>[1]Данные!$K$11*3+[1]Данные!$I$4*4</f>
        <v>9491.70394032</v>
      </c>
      <c r="E41" s="578">
        <f>F41*73%</f>
        <v>10044.8</v>
      </c>
      <c r="F41" s="579">
        <f>ROUND(D41*145%,-1)</f>
        <v>13760</v>
      </c>
      <c r="G41" s="568"/>
      <c r="H41" s="576"/>
      <c r="I41" s="572" t="s">
        <v>476</v>
      </c>
      <c r="J41" s="620"/>
      <c r="K41" s="577">
        <f>[1]Данные!$K$11*4+[1]Данные!$W$4*3</f>
        <v>10943.543839032</v>
      </c>
      <c r="L41" s="578">
        <f>M41*73%</f>
        <v>11585.1</v>
      </c>
      <c r="M41" s="579">
        <f>ROUND(K41*145%,-1)</f>
        <v>15870</v>
      </c>
      <c r="O41" s="646"/>
      <c r="P41" s="646"/>
      <c r="Q41" s="639"/>
      <c r="R41" s="639"/>
      <c r="S41" s="639"/>
      <c r="T41" s="639"/>
      <c r="U41" s="639"/>
    </row>
    <row r="42" s="550" customFormat="1" ht="87" customHeight="1" spans="1:21">
      <c r="A42" s="576"/>
      <c r="B42" s="571" t="s">
        <v>366</v>
      </c>
      <c r="C42" s="620"/>
      <c r="D42" s="573" t="s">
        <v>403</v>
      </c>
      <c r="E42" s="574"/>
      <c r="F42" s="575"/>
      <c r="G42" s="568"/>
      <c r="H42" s="576"/>
      <c r="I42" s="571" t="s">
        <v>366</v>
      </c>
      <c r="J42" s="620"/>
      <c r="K42" s="574" t="s">
        <v>403</v>
      </c>
      <c r="L42" s="574"/>
      <c r="M42" s="638"/>
      <c r="O42" s="646"/>
      <c r="P42" s="646"/>
      <c r="Q42" s="639"/>
      <c r="R42" s="639"/>
      <c r="S42" s="639"/>
      <c r="T42" s="639"/>
      <c r="U42" s="639"/>
    </row>
    <row r="43" s="550" customFormat="1" ht="87" customHeight="1" spans="1:21">
      <c r="A43" s="586"/>
      <c r="B43" s="581" t="s">
        <v>446</v>
      </c>
      <c r="C43" s="621"/>
      <c r="D43" s="583" t="s">
        <v>447</v>
      </c>
      <c r="E43" s="584"/>
      <c r="F43" s="585"/>
      <c r="G43" s="568"/>
      <c r="H43" s="586"/>
      <c r="I43" s="581" t="s">
        <v>446</v>
      </c>
      <c r="J43" s="621"/>
      <c r="K43" s="584" t="s">
        <v>447</v>
      </c>
      <c r="L43" s="584"/>
      <c r="M43" s="640"/>
      <c r="O43" s="646"/>
      <c r="P43" s="646"/>
      <c r="Q43" s="639"/>
      <c r="R43" s="639"/>
      <c r="S43" s="639"/>
      <c r="T43" s="639"/>
      <c r="U43" s="639"/>
    </row>
    <row r="44" s="550" customFormat="1" ht="135" customHeight="1" spans="1:21">
      <c r="A44" s="587" t="s">
        <v>452</v>
      </c>
      <c r="B44" s="588"/>
      <c r="C44" s="588"/>
      <c r="D44" s="588"/>
      <c r="E44" s="588"/>
      <c r="F44" s="589"/>
      <c r="G44" s="590"/>
      <c r="H44" s="587" t="s">
        <v>452</v>
      </c>
      <c r="I44" s="588"/>
      <c r="J44" s="588"/>
      <c r="K44" s="588"/>
      <c r="L44" s="588"/>
      <c r="M44" s="589"/>
      <c r="O44" s="646"/>
      <c r="P44" s="646"/>
      <c r="Q44" s="639"/>
      <c r="R44" s="639"/>
      <c r="S44" s="639"/>
      <c r="T44" s="639"/>
      <c r="U44" s="639"/>
    </row>
    <row r="45" s="550" customFormat="1" ht="39.9" customHeight="1" spans="1:21">
      <c r="A45" s="595" t="s">
        <v>477</v>
      </c>
      <c r="B45" s="622"/>
      <c r="C45" s="622"/>
      <c r="D45" s="622"/>
      <c r="E45" s="622"/>
      <c r="F45" s="623"/>
      <c r="G45" s="594"/>
      <c r="H45" s="595" t="s">
        <v>478</v>
      </c>
      <c r="I45" s="622"/>
      <c r="J45" s="622"/>
      <c r="K45" s="622"/>
      <c r="L45" s="622"/>
      <c r="M45" s="623"/>
      <c r="O45" s="646"/>
      <c r="P45" s="646"/>
      <c r="Q45" s="639"/>
      <c r="R45" s="639"/>
      <c r="S45" s="639"/>
      <c r="T45" s="639"/>
      <c r="U45" s="639"/>
    </row>
    <row r="46" s="550" customFormat="1" ht="39.9" customHeight="1" spans="1:19">
      <c r="A46" s="602" t="s">
        <v>455</v>
      </c>
      <c r="B46" s="597">
        <v>1200</v>
      </c>
      <c r="C46" s="624"/>
      <c r="D46" s="599">
        <f>IF(O46=FALSE,0,IF(P46=FALSE,0,IF(Q46=FALSE,0,O46*3+P46*4*Q46)))</f>
        <v>8995.370233248</v>
      </c>
      <c r="E46" s="600">
        <f>F46*73%</f>
        <v>9519.2</v>
      </c>
      <c r="F46" s="601">
        <f>ROUND(D46*145%,-1)</f>
        <v>13040</v>
      </c>
      <c r="G46" s="568"/>
      <c r="H46" s="602" t="s">
        <v>455</v>
      </c>
      <c r="I46" s="597">
        <v>1200</v>
      </c>
      <c r="J46" s="624"/>
      <c r="K46" s="599">
        <f>IF(O47=FALSE,0,IF(P47=FALSE,0,IF(Q47=FALSE,0,O47*4+P47*3*Q47)))</f>
        <v>10325.215735128</v>
      </c>
      <c r="L46" s="600">
        <f>M46*73%</f>
        <v>10928.1</v>
      </c>
      <c r="M46" s="601">
        <f>ROUND(K46*145%,-1)</f>
        <v>14970</v>
      </c>
      <c r="O46" s="642">
        <f>IF(B46&lt;[1]Данные!$A$10,FALSE,IF(B46&lt;=[1]Данные!$B$10,[1]Данные!$A$11,IF(B46&lt;=[1]Данные!$D$10,[1]Данные!$C$11,IF(B46=[1]Данные!$E$10,[1]Данные!$E$11,IF(B46&lt;=[1]Данные!$G$10,[1]Данные!$F$11,IF(B46=[1]Данные!$H$10,[1]Данные!$H$11,IF(B46&lt;=[1]Данные!$J$10,[1]Данные!$I$11,IF(B46=[1]Данные!$K$10,[1]Данные!$K$11,IF(B46&lt;=[1]Данные!$M$10,[1]Данные!$L$11,IF(B46=[1]Данные!$N$10,[1]Данные!$N$11,IF(B46&lt;=[1]Данные!$P$10,[1]Данные!$O$11,IF(B46=[1]Данные!$Q$10,[1]Данные!$Q$11,IF(B46&gt;[1]Данные!$Q$10,FALSE)))))))))))))</f>
        <v>1577.146592448</v>
      </c>
      <c r="P46" s="642">
        <f>IF(B47&lt;[1]Данные!$A$3,FALSE,IF(B47&lt;=[1]Данные!$B$3,[1]Данные!$A$4,IF(B47=[1]Данные!$C$3,[1]Данные!$C$4,IF(B47&lt;=[1]Данные!$E$3,[1]Данные!$D$4,IF(B47=[1]Данные!$F$3,[1]Данные!$F$4,IF(B47&lt;=[1]Данные!$H$3,[1]Данные!$G$4,IF(B47=[1]Данные!$I$3,[1]Данные!$I$4,IF(B47&lt;=[1]Данные!$K$3,[1]Данные!$J$4,IF(B47&lt;=[1]Данные!$M$3,[1]Данные!$L$4,IF(B47=[1]Данные!$N$3,[1]Данные!$N$4,IF(B47&lt;=[1]Данные!$P$3,[1]Данные!$O$4,IF(B47=[1]Данные!$Q$3,[1]Данные!$Q$4,IF(B47&lt;=[1]Данные!$S$3,[1]Данные!$R$4,IF(B47=[1]Данные!$T$3,[1]Данные!$T$4,IF(B47&lt;=[1]Данные!$V$3,[1]Данные!$U$4,IF(B47=[1]Данные!$W$3,[1]Данные!$W$4))))))))))))))))</f>
        <v>1065.982613976</v>
      </c>
      <c r="Q46" s="648">
        <f>IF(B48&lt;[1]Данные!$T$15,FALSE,IF(B48&lt;=[1]Данные!$U$15,[1]Данные!$T$16,IF(B48&lt;=[1]Данные!$W$15,[1]Данные!$V$16,IF(B48=[1]Данные!$X$15,[1]Данные!$X$16,IF(B48&lt;=[1]Данные!$Z$15,[1]Данные!$Y$16)))))</f>
        <v>1</v>
      </c>
      <c r="R46" s="652"/>
      <c r="S46" s="649"/>
    </row>
    <row r="47" s="550" customFormat="1" ht="39.9" customHeight="1" spans="1:19">
      <c r="A47" s="609" t="s">
        <v>456</v>
      </c>
      <c r="B47" s="604">
        <v>600</v>
      </c>
      <c r="C47" s="625"/>
      <c r="D47" s="606"/>
      <c r="E47" s="607"/>
      <c r="F47" s="608"/>
      <c r="G47" s="568"/>
      <c r="H47" s="609" t="s">
        <v>456</v>
      </c>
      <c r="I47" s="604">
        <v>600</v>
      </c>
      <c r="J47" s="625"/>
      <c r="K47" s="606"/>
      <c r="L47" s="607"/>
      <c r="M47" s="608"/>
      <c r="O47" s="642">
        <f>IF(I46&lt;[1]Данные!$A$10,FALSE,IF(I46&lt;=[1]Данные!$B$10,[1]Данные!$A$11,IF(I46&lt;=[1]Данные!$D$10,[1]Данные!$C$11,IF(I46=[1]Данные!$E$10,[1]Данные!$E$11,IF(I46&lt;=[1]Данные!$G$10,[1]Данные!$F$11,IF(I46=[1]Данные!$H$10,[1]Данные!$H$11,IF(I46&lt;=[1]Данные!$J$10,[1]Данные!$I$11,IF(I46=[1]Данные!$K$10,[1]Данные!$K$11,IF(I46&lt;=[1]Данные!$M$10,[1]Данные!$L$11,IF(I46=[1]Данные!$N$10,[1]Данные!$N$11,IF(I46&lt;=[1]Данные!$P$10,[1]Данные!$O$11,IF(I46=[1]Данные!$Q$10,[1]Данные!$Q$11,IF(I46&gt;[1]Данные!$Q$10,FALSE)))))))))))))</f>
        <v>1577.146592448</v>
      </c>
      <c r="P47" s="642">
        <f>IF(I47*2&lt;[1]Данные!$I$3,FALSE,IF(I47*2=[1]Данные!$I$3,[1]Данные!$I$4,IF(I47*2&lt;=[1]Данные!$K$3,[1]Данные!$J$4,IF(I47*2&lt;=[1]Данные!$M$3,[1]Данные!$L$4,IF(I47*2=[1]Данные!$N$3,[1]Данные!$N$4,IF(I47*2&lt;=[1]Данные!$P$3,[1]Данные!$O$4,IF(I47*2=[1]Данные!$Q$3,[1]Данные!$Q$4,IF(I47*2&lt;=[1]Данные!$S$3,[1]Данные!$R$4,IF(I47*2=[1]Данные!$T$3,[1]Данные!$T$4,IF(I47*2&lt;=[1]Данные!$V$3,[1]Данные!$U$4,IF(I47*2=[1]Данные!$W$3,[1]Данные!$W$4)))))))))))</f>
        <v>1338.876455112</v>
      </c>
      <c r="Q47" s="648">
        <f>IF(I48&lt;[1]Данные!$T$15,FALSE,IF(I48&lt;=[1]Данные!$U$15,[1]Данные!$T$16,IF(I48&lt;=[1]Данные!$W$15,[1]Данные!$V$16,IF(I48=[1]Данные!$X$15,[1]Данные!$X$16,IF(I48&lt;=[1]Данные!$Z$15,[1]Данные!$Y$16)))))</f>
        <v>1</v>
      </c>
      <c r="R47" s="652"/>
      <c r="S47" s="649"/>
    </row>
    <row r="48" s="550" customFormat="1" ht="39.9" customHeight="1" spans="1:21">
      <c r="A48" s="610" t="s">
        <v>457</v>
      </c>
      <c r="B48" s="611">
        <v>735</v>
      </c>
      <c r="C48" s="626"/>
      <c r="D48" s="613"/>
      <c r="E48" s="614"/>
      <c r="F48" s="615"/>
      <c r="G48" s="568"/>
      <c r="H48" s="610" t="s">
        <v>457</v>
      </c>
      <c r="I48" s="611">
        <v>735</v>
      </c>
      <c r="J48" s="626"/>
      <c r="K48" s="613"/>
      <c r="L48" s="614"/>
      <c r="M48" s="615"/>
      <c r="O48" s="647"/>
      <c r="P48" s="647"/>
      <c r="Q48" s="654"/>
      <c r="R48" s="653"/>
      <c r="S48" s="639"/>
      <c r="T48" s="639"/>
      <c r="U48" s="639"/>
    </row>
    <row r="49" s="550" customFormat="1" ht="69.9" customHeight="1" spans="1:21">
      <c r="A49" s="616" t="s">
        <v>479</v>
      </c>
      <c r="B49" s="617"/>
      <c r="C49" s="617"/>
      <c r="D49" s="617"/>
      <c r="E49" s="617"/>
      <c r="F49" s="618"/>
      <c r="G49" s="561"/>
      <c r="H49" s="616" t="s">
        <v>480</v>
      </c>
      <c r="I49" s="617"/>
      <c r="J49" s="617"/>
      <c r="K49" s="617"/>
      <c r="L49" s="617"/>
      <c r="M49" s="618"/>
      <c r="O49" s="646"/>
      <c r="P49" s="646"/>
      <c r="Q49" s="639"/>
      <c r="R49" s="639"/>
      <c r="S49" s="639"/>
      <c r="T49" s="639"/>
      <c r="U49" s="639"/>
    </row>
    <row r="50" s="550" customFormat="1" ht="60" customHeight="1" spans="1:21">
      <c r="A50" s="569"/>
      <c r="B50" s="564" t="s">
        <v>481</v>
      </c>
      <c r="C50" s="619"/>
      <c r="D50" s="565">
        <f>[1]Данные!$H$11*3+[1]Данные!$C$7*4</f>
        <v>11001.217389792</v>
      </c>
      <c r="E50" s="566">
        <f>F50*73%</f>
        <v>11643.5</v>
      </c>
      <c r="F50" s="567">
        <f>ROUND(D50*145%,-1)</f>
        <v>15950</v>
      </c>
      <c r="G50" s="568"/>
      <c r="H50" s="569"/>
      <c r="I50" s="564" t="s">
        <v>482</v>
      </c>
      <c r="J50" s="619"/>
      <c r="K50" s="565">
        <f>[1]Данные!$H$11*4+[1]Данные!$Q$7*3</f>
        <v>12353.911597944</v>
      </c>
      <c r="L50" s="566">
        <f>M50*73%</f>
        <v>13074.3</v>
      </c>
      <c r="M50" s="567">
        <f>ROUND(K50*145%,-1)</f>
        <v>17910</v>
      </c>
      <c r="O50" s="646"/>
      <c r="P50" s="646"/>
      <c r="Q50" s="639"/>
      <c r="R50" s="639"/>
      <c r="S50" s="639"/>
      <c r="T50" s="639"/>
      <c r="U50" s="639"/>
    </row>
    <row r="51" s="550" customFormat="1" ht="88.8" customHeight="1" spans="1:21">
      <c r="A51" s="576"/>
      <c r="B51" s="571" t="s">
        <v>366</v>
      </c>
      <c r="C51" s="620"/>
      <c r="D51" s="573" t="s">
        <v>419</v>
      </c>
      <c r="E51" s="574"/>
      <c r="F51" s="575"/>
      <c r="G51" s="568"/>
      <c r="H51" s="576"/>
      <c r="I51" s="571" t="s">
        <v>366</v>
      </c>
      <c r="J51" s="620"/>
      <c r="K51" s="574" t="s">
        <v>419</v>
      </c>
      <c r="L51" s="574"/>
      <c r="M51" s="638"/>
      <c r="O51" s="646"/>
      <c r="P51" s="646"/>
      <c r="Q51" s="639"/>
      <c r="R51" s="639"/>
      <c r="S51" s="639"/>
      <c r="T51" s="639"/>
      <c r="U51" s="639"/>
    </row>
    <row r="52" s="550" customFormat="1" ht="88.8" customHeight="1" spans="1:21">
      <c r="A52" s="576"/>
      <c r="B52" s="571" t="s">
        <v>446</v>
      </c>
      <c r="C52" s="620"/>
      <c r="D52" s="573" t="s">
        <v>462</v>
      </c>
      <c r="E52" s="574"/>
      <c r="F52" s="575"/>
      <c r="G52" s="568"/>
      <c r="H52" s="576"/>
      <c r="I52" s="571" t="s">
        <v>446</v>
      </c>
      <c r="J52" s="620"/>
      <c r="K52" s="574" t="s">
        <v>462</v>
      </c>
      <c r="L52" s="574"/>
      <c r="M52" s="638"/>
      <c r="O52" s="646"/>
      <c r="P52" s="646"/>
      <c r="Q52" s="639"/>
      <c r="R52" s="639"/>
      <c r="S52" s="639"/>
      <c r="T52" s="639"/>
      <c r="U52" s="639"/>
    </row>
    <row r="53" s="550" customFormat="1" ht="60" customHeight="1" spans="1:21">
      <c r="A53" s="576"/>
      <c r="B53" s="572" t="s">
        <v>483</v>
      </c>
      <c r="C53" s="620"/>
      <c r="D53" s="577">
        <f>[1]Данные!$H$11*3+[1]Данные!$F$7*4</f>
        <v>11207.72939664</v>
      </c>
      <c r="E53" s="578">
        <f>F53*73%</f>
        <v>11862.5</v>
      </c>
      <c r="F53" s="579">
        <f>ROUND(D53*145%,-1)</f>
        <v>16250</v>
      </c>
      <c r="G53" s="568"/>
      <c r="H53" s="576"/>
      <c r="I53" s="572" t="s">
        <v>484</v>
      </c>
      <c r="J53" s="620"/>
      <c r="K53" s="577">
        <f>[1]Данные!$H$11*4+[1]Данные!$T$7*3</f>
        <v>12663.746640216</v>
      </c>
      <c r="L53" s="566">
        <f>M53*73%</f>
        <v>13402.8</v>
      </c>
      <c r="M53" s="567">
        <f>ROUND(K53*145%,-1)</f>
        <v>18360</v>
      </c>
      <c r="O53" s="646"/>
      <c r="P53" s="646"/>
      <c r="Q53" s="639"/>
      <c r="R53" s="639"/>
      <c r="S53" s="639"/>
      <c r="T53" s="639"/>
      <c r="U53" s="639"/>
    </row>
    <row r="54" s="550" customFormat="1" ht="88.8" customHeight="1" spans="1:21">
      <c r="A54" s="576"/>
      <c r="B54" s="571" t="s">
        <v>366</v>
      </c>
      <c r="C54" s="620"/>
      <c r="D54" s="573" t="s">
        <v>419</v>
      </c>
      <c r="E54" s="574"/>
      <c r="F54" s="575"/>
      <c r="G54" s="568"/>
      <c r="H54" s="576"/>
      <c r="I54" s="571" t="s">
        <v>366</v>
      </c>
      <c r="J54" s="620"/>
      <c r="K54" s="574" t="s">
        <v>419</v>
      </c>
      <c r="L54" s="574"/>
      <c r="M54" s="638"/>
      <c r="O54" s="646"/>
      <c r="P54" s="646"/>
      <c r="Q54" s="639"/>
      <c r="R54" s="639"/>
      <c r="S54" s="639"/>
      <c r="T54" s="639"/>
      <c r="U54" s="639"/>
    </row>
    <row r="55" s="550" customFormat="1" ht="88.8" customHeight="1" spans="1:21">
      <c r="A55" s="576"/>
      <c r="B55" s="571" t="s">
        <v>446</v>
      </c>
      <c r="C55" s="620"/>
      <c r="D55" s="573" t="s">
        <v>462</v>
      </c>
      <c r="E55" s="574"/>
      <c r="F55" s="575"/>
      <c r="G55" s="568"/>
      <c r="H55" s="576"/>
      <c r="I55" s="571" t="s">
        <v>446</v>
      </c>
      <c r="J55" s="620"/>
      <c r="K55" s="574" t="s">
        <v>462</v>
      </c>
      <c r="L55" s="574"/>
      <c r="M55" s="638"/>
      <c r="O55" s="646"/>
      <c r="P55" s="646"/>
      <c r="Q55" s="639"/>
      <c r="R55" s="639"/>
      <c r="S55" s="639"/>
      <c r="T55" s="639"/>
      <c r="U55" s="639"/>
    </row>
    <row r="56" s="550" customFormat="1" ht="60" customHeight="1" spans="1:21">
      <c r="A56" s="576"/>
      <c r="B56" s="572" t="s">
        <v>485</v>
      </c>
      <c r="C56" s="620"/>
      <c r="D56" s="577">
        <f>[1]Данные!$K$11*3+[1]Данные!$I$7*4</f>
        <v>11783.518367712</v>
      </c>
      <c r="E56" s="578">
        <f>F56*73%</f>
        <v>12475.7</v>
      </c>
      <c r="F56" s="579">
        <f>ROUND(D56*145%,-1)</f>
        <v>17090</v>
      </c>
      <c r="G56" s="568"/>
      <c r="H56" s="576"/>
      <c r="I56" s="572" t="s">
        <v>486</v>
      </c>
      <c r="J56" s="620"/>
      <c r="K56" s="577">
        <f>[1]Данные!$K$11*4+[1]Данные!$W$7*3</f>
        <v>13282.07474412</v>
      </c>
      <c r="L56" s="566">
        <f>M56*73%</f>
        <v>14059.8</v>
      </c>
      <c r="M56" s="567">
        <f>ROUND(K56*145%,-1)</f>
        <v>19260</v>
      </c>
      <c r="O56" s="646"/>
      <c r="P56" s="646"/>
      <c r="Q56" s="639"/>
      <c r="R56" s="639"/>
      <c r="S56" s="639"/>
      <c r="T56" s="639"/>
      <c r="U56" s="639"/>
    </row>
    <row r="57" s="550" customFormat="1" ht="88.8" customHeight="1" spans="1:21">
      <c r="A57" s="576"/>
      <c r="B57" s="571" t="s">
        <v>366</v>
      </c>
      <c r="C57" s="620"/>
      <c r="D57" s="573" t="s">
        <v>419</v>
      </c>
      <c r="E57" s="574"/>
      <c r="F57" s="575"/>
      <c r="G57" s="568"/>
      <c r="H57" s="576"/>
      <c r="I57" s="571" t="s">
        <v>366</v>
      </c>
      <c r="J57" s="620"/>
      <c r="K57" s="574" t="s">
        <v>419</v>
      </c>
      <c r="L57" s="574"/>
      <c r="M57" s="638"/>
      <c r="O57" s="646"/>
      <c r="P57" s="646"/>
      <c r="Q57" s="639"/>
      <c r="R57" s="639"/>
      <c r="S57" s="639"/>
      <c r="T57" s="639"/>
      <c r="U57" s="639"/>
    </row>
    <row r="58" s="550" customFormat="1" ht="88.8" customHeight="1" spans="1:21">
      <c r="A58" s="586"/>
      <c r="B58" s="581" t="s">
        <v>446</v>
      </c>
      <c r="C58" s="621"/>
      <c r="D58" s="583" t="s">
        <v>462</v>
      </c>
      <c r="E58" s="584"/>
      <c r="F58" s="585"/>
      <c r="G58" s="568"/>
      <c r="H58" s="586"/>
      <c r="I58" s="581" t="s">
        <v>446</v>
      </c>
      <c r="J58" s="621"/>
      <c r="K58" s="584" t="s">
        <v>462</v>
      </c>
      <c r="L58" s="584"/>
      <c r="M58" s="640"/>
      <c r="O58" s="646"/>
      <c r="P58" s="646"/>
      <c r="Q58" s="639"/>
      <c r="R58" s="639"/>
      <c r="S58" s="639"/>
      <c r="T58" s="639"/>
      <c r="U58" s="639"/>
    </row>
    <row r="59" s="550" customFormat="1" ht="132" customHeight="1" spans="1:21">
      <c r="A59" s="587" t="s">
        <v>452</v>
      </c>
      <c r="B59" s="588"/>
      <c r="C59" s="588"/>
      <c r="D59" s="588"/>
      <c r="E59" s="588"/>
      <c r="F59" s="589"/>
      <c r="G59" s="590"/>
      <c r="H59" s="587" t="s">
        <v>452</v>
      </c>
      <c r="I59" s="588"/>
      <c r="J59" s="588"/>
      <c r="K59" s="588"/>
      <c r="L59" s="588"/>
      <c r="M59" s="589"/>
      <c r="O59" s="646"/>
      <c r="P59" s="646"/>
      <c r="Q59" s="639"/>
      <c r="R59" s="639"/>
      <c r="S59" s="639"/>
      <c r="T59" s="639"/>
      <c r="U59" s="639"/>
    </row>
    <row r="60" s="550" customFormat="1" ht="39.9" customHeight="1" spans="1:21">
      <c r="A60" s="595" t="s">
        <v>487</v>
      </c>
      <c r="B60" s="622"/>
      <c r="C60" s="622"/>
      <c r="D60" s="622"/>
      <c r="E60" s="622"/>
      <c r="F60" s="623"/>
      <c r="G60" s="594"/>
      <c r="H60" s="595" t="s">
        <v>488</v>
      </c>
      <c r="I60" s="622"/>
      <c r="J60" s="622"/>
      <c r="K60" s="622"/>
      <c r="L60" s="622"/>
      <c r="M60" s="623"/>
      <c r="O60" s="646"/>
      <c r="P60" s="646"/>
      <c r="Q60" s="639"/>
      <c r="R60" s="639"/>
      <c r="S60" s="639"/>
      <c r="T60" s="639"/>
      <c r="U60" s="639"/>
    </row>
    <row r="61" s="550" customFormat="1" ht="39.9" customHeight="1" spans="1:19">
      <c r="A61" s="602" t="s">
        <v>455</v>
      </c>
      <c r="B61" s="597">
        <v>1200</v>
      </c>
      <c r="C61" s="624"/>
      <c r="D61" s="599">
        <f>IF(O61=FALSE,0,IF(P61=FALSE,0,IF(Q61=FALSE,0,O61*3+P61*4*Q61)))</f>
        <v>11001.217389792</v>
      </c>
      <c r="E61" s="600">
        <f>F61*73%</f>
        <v>11643.5</v>
      </c>
      <c r="F61" s="601">
        <f>ROUND(D61*145%,-1)</f>
        <v>15950</v>
      </c>
      <c r="G61" s="568"/>
      <c r="H61" s="602" t="s">
        <v>455</v>
      </c>
      <c r="I61" s="597">
        <v>1200</v>
      </c>
      <c r="J61" s="624"/>
      <c r="K61" s="599">
        <f>IF(O62=FALSE,0,IF(P62=FALSE,0,IF(Q62=FALSE,0,O62*4+P62*3*Q62)))</f>
        <v>12353.911597944</v>
      </c>
      <c r="L61" s="600">
        <f>M61*73%</f>
        <v>13074.3</v>
      </c>
      <c r="M61" s="601">
        <f>ROUND(K61*145%,-1)</f>
        <v>17910</v>
      </c>
      <c r="O61" s="642">
        <f>IF(B61&lt;[1]Данные!$A$10,FALSE,IF(B61&lt;=[1]Данные!$B$10,[1]Данные!$A$11,IF(B61&lt;=[1]Данные!$D$10,[1]Данные!$C$11,IF(B61=[1]Данные!$E$10,[1]Данные!$E$11,IF(B61&lt;=[1]Данные!$G$10,[1]Данные!$F$11,IF(B61=[1]Данные!$H$10,[1]Данные!$H$11,IF(B61&lt;=[1]Данные!$J$10,[1]Данные!$I$11,IF(B61=[1]Данные!$K$10,[1]Данные!$K$11,IF(B61&lt;=[1]Данные!$M$10,[1]Данные!$L$11,IF(B61=[1]Данные!$N$10,[1]Данные!$N$11,IF(B61&lt;=[1]Данные!$P$10,[1]Данные!$O$11,IF(B61=[1]Данные!$Q$10,[1]Данные!$Q$11,IF(B61&gt;[1]Данные!$Q$10,FALSE)))))))))))))</f>
        <v>1577.146592448</v>
      </c>
      <c r="P61" s="642">
        <f>IF(B62&lt;[1]Данные!$A$6,FALSE,IF(B62&lt;=[1]Данные!$B$6,[1]Данные!$A$7,IF(B62=[1]Данные!$C$6,[1]Данные!$C$7,IF(B62&lt;=[1]Данные!$E$6,[1]Данные!$D$7,IF(B62=[1]Данные!$F$6,[1]Данные!$F$7,IF(B62&lt;=[1]Данные!$H$6,[1]Данные!$G$7,IF(B62=[1]Данные!$I$6,[1]Данные!$I$7,IF(B62&lt;=[1]Данные!$K$6,[1]Данные!$J$7,IF(B62&lt;=[1]Данные!$M$6,[1]Данные!$L$7,IF(B62=[1]Данные!$N$6,[1]Данные!$N$7,IF(B62&lt;=[1]Данные!$P$6,[1]Данные!$O$7,IF(B62=[1]Данные!$Q$6,[1]Данные!$Q$7,IF(B62&lt;=[1]Данные!$S$6,[1]Данные!$R$7,IF(B62=[1]Данные!$T$6,[1]Данные!$T$7,IF(B62&lt;=[1]Данные!$V$6,[1]Данные!$U$7,IF(B62=[1]Данные!$W$6,[1]Данные!$W$7))))))))))))))))</f>
        <v>1567.444403112</v>
      </c>
      <c r="Q61" s="648">
        <f>IF(B63&lt;[1]Данные!$T$15,FALSE,IF(B63&lt;=[1]Данные!$U$15,[1]Данные!$T$16,IF(B63&lt;=[1]Данные!$W$15,[1]Данные!$V$16,IF(B63=[1]Данные!$X$15,[1]Данные!$X$16,IF(B63&lt;=[1]Данные!$Z$15,[1]Данные!$Y$16)))))</f>
        <v>1</v>
      </c>
      <c r="R61" s="642"/>
      <c r="S61" s="649"/>
    </row>
    <row r="62" s="550" customFormat="1" ht="39.9" customHeight="1" spans="1:19">
      <c r="A62" s="609" t="s">
        <v>456</v>
      </c>
      <c r="B62" s="604">
        <v>600</v>
      </c>
      <c r="C62" s="625"/>
      <c r="D62" s="606"/>
      <c r="E62" s="607"/>
      <c r="F62" s="608"/>
      <c r="G62" s="568"/>
      <c r="H62" s="609" t="s">
        <v>456</v>
      </c>
      <c r="I62" s="604">
        <v>600</v>
      </c>
      <c r="J62" s="625"/>
      <c r="K62" s="606"/>
      <c r="L62" s="607"/>
      <c r="M62" s="608"/>
      <c r="O62" s="642">
        <f>IF(I61&lt;[1]Данные!$A$10,FALSE,IF(I61&lt;=[1]Данные!$B$10,[1]Данные!$A$11,IF(I61&lt;=[1]Данные!$D$10,[1]Данные!$C$11,IF(I61=[1]Данные!$E$10,[1]Данные!$E$11,IF(I61&lt;=[1]Данные!$G$10,[1]Данные!$F$11,IF(I61=[1]Данные!$H$10,[1]Данные!$H$11,IF(I61&lt;=[1]Данные!$J$10,[1]Данные!$I$11,IF(I61=[1]Данные!$K$10,[1]Данные!$K$11,IF(I61&lt;=[1]Данные!$M$10,[1]Данные!$L$11,IF(I61=[1]Данные!$N$10,[1]Данные!$N$11,IF(I61&lt;=[1]Данные!$P$10,[1]Данные!$O$11,IF(I61=[1]Данные!$Q$10,[1]Данные!$Q$11,IF(I61&gt;[1]Данные!$Q$10,FALSE)))))))))))))</f>
        <v>1577.146592448</v>
      </c>
      <c r="P62" s="642">
        <f>IF(I62*2&lt;[1]Данные!$A$6,FALSE,IF(I62*2&lt;=[1]Данные!$B$6,[1]Данные!$A$7,IF(I62*2=[1]Данные!$C$6,[1]Данные!$C$7,IF(I62*2&lt;=[1]Данные!$E$6,[1]Данные!$D$7,IF(I62*2=[1]Данные!$F$6,[1]Данные!$F$7,IF(I62*2&lt;=[1]Данные!$H$6,[1]Данные!$G$7,IF(I62*2=[1]Данные!$I$6,[1]Данные!$I$7,IF(I62*2&lt;=[1]Данные!$K$6,[1]Данные!$J$7,IF(I62*2&lt;=[1]Данные!$M$6,[1]Данные!$L$7,IF(I62*2=[1]Данные!$N$6,[1]Данные!$N$7,IF(I62*2&lt;=[1]Данные!$P$6,[1]Данные!$O$7,IF(I62*2=[1]Данные!$Q$6,[1]Данные!$Q$7,IF(I62*2&lt;=[1]Данные!$S$6,[1]Данные!$R$7,IF(I62*2=[1]Данные!$T$6,[1]Данные!$T$7,IF(I62*2&lt;=[1]Данные!$V$6,[1]Данные!$U$7,IF(I62*2=[1]Данные!$W$6,[1]Данные!$W$7))))))))))))))))</f>
        <v>2015.108409384</v>
      </c>
      <c r="Q62" s="648">
        <f>IF(I63&lt;[1]Данные!$T$15,FALSE,IF(I63&lt;=[1]Данные!$U$15,[1]Данные!$T$16,IF(I63&lt;=[1]Данные!$W$15,[1]Данные!$V$16,IF(I63=[1]Данные!$X$15,[1]Данные!$X$16,IF(I63&lt;=[1]Данные!$Z$15,[1]Данные!$Y$16)))))</f>
        <v>1</v>
      </c>
      <c r="R62" s="642"/>
      <c r="S62" s="649"/>
    </row>
    <row r="63" s="550" customFormat="1" ht="39.9" customHeight="1" spans="1:21">
      <c r="A63" s="610" t="s">
        <v>457</v>
      </c>
      <c r="B63" s="611">
        <v>735</v>
      </c>
      <c r="C63" s="626"/>
      <c r="D63" s="613"/>
      <c r="E63" s="614"/>
      <c r="F63" s="615"/>
      <c r="G63" s="568"/>
      <c r="H63" s="610" t="s">
        <v>457</v>
      </c>
      <c r="I63" s="611">
        <v>735</v>
      </c>
      <c r="J63" s="626"/>
      <c r="K63" s="613"/>
      <c r="L63" s="614"/>
      <c r="M63" s="615"/>
      <c r="O63" s="647"/>
      <c r="P63" s="647"/>
      <c r="Q63" s="654"/>
      <c r="R63" s="653"/>
      <c r="S63" s="639"/>
      <c r="T63" s="639"/>
      <c r="U63" s="639"/>
    </row>
    <row r="64" s="550" customFormat="1" ht="69.9" customHeight="1" spans="1:21">
      <c r="A64" s="616" t="s">
        <v>489</v>
      </c>
      <c r="B64" s="617"/>
      <c r="C64" s="617"/>
      <c r="D64" s="617"/>
      <c r="E64" s="617"/>
      <c r="F64" s="618"/>
      <c r="G64" s="561"/>
      <c r="H64" s="616" t="s">
        <v>490</v>
      </c>
      <c r="I64" s="617"/>
      <c r="J64" s="617"/>
      <c r="K64" s="617"/>
      <c r="L64" s="617"/>
      <c r="M64" s="618"/>
      <c r="O64" s="646"/>
      <c r="P64" s="646"/>
      <c r="Q64" s="639"/>
      <c r="R64" s="639"/>
      <c r="S64" s="639"/>
      <c r="T64" s="639"/>
      <c r="U64" s="639"/>
    </row>
    <row r="65" s="550" customFormat="1" ht="60" customHeight="1" spans="1:21">
      <c r="A65" s="569"/>
      <c r="B65" s="564" t="s">
        <v>491</v>
      </c>
      <c r="C65" s="619"/>
      <c r="D65" s="565">
        <f>[1]Данные!$H$11*4+[1]Данные!$C$4*5</f>
        <v>11638.499439672</v>
      </c>
      <c r="E65" s="566">
        <f>F65*73%</f>
        <v>12322.4</v>
      </c>
      <c r="F65" s="567">
        <f>ROUND(D65*145%,-1)</f>
        <v>16880</v>
      </c>
      <c r="G65" s="568"/>
      <c r="H65" s="569"/>
      <c r="I65" s="564" t="s">
        <v>492</v>
      </c>
      <c r="J65" s="619"/>
      <c r="K65" s="565">
        <f>[1]Данные!$H$11*6+[1]Данные!$Q$4*4</f>
        <v>14818.385375136</v>
      </c>
      <c r="L65" s="566">
        <f>M65*73%</f>
        <v>15687.7</v>
      </c>
      <c r="M65" s="567">
        <f>ROUND(K65*145%,-1)</f>
        <v>21490</v>
      </c>
      <c r="O65" s="646"/>
      <c r="P65" s="646"/>
      <c r="Q65" s="639"/>
      <c r="R65" s="639"/>
      <c r="S65" s="639"/>
      <c r="T65" s="639"/>
      <c r="U65" s="639"/>
    </row>
    <row r="66" s="550" customFormat="1" ht="112.8" customHeight="1" spans="1:21">
      <c r="A66" s="576"/>
      <c r="B66" s="571" t="s">
        <v>366</v>
      </c>
      <c r="C66" s="620"/>
      <c r="D66" s="573" t="s">
        <v>403</v>
      </c>
      <c r="E66" s="574"/>
      <c r="F66" s="575"/>
      <c r="G66" s="568"/>
      <c r="H66" s="576"/>
      <c r="I66" s="571" t="s">
        <v>366</v>
      </c>
      <c r="J66" s="620"/>
      <c r="K66" s="574" t="s">
        <v>403</v>
      </c>
      <c r="L66" s="574"/>
      <c r="M66" s="638"/>
      <c r="O66" s="646"/>
      <c r="P66" s="646"/>
      <c r="Q66" s="639"/>
      <c r="R66" s="639"/>
      <c r="S66" s="639"/>
      <c r="T66" s="639"/>
      <c r="U66" s="639"/>
    </row>
    <row r="67" s="550" customFormat="1" ht="112.8" customHeight="1" spans="1:21">
      <c r="A67" s="576"/>
      <c r="B67" s="571" t="s">
        <v>446</v>
      </c>
      <c r="C67" s="620"/>
      <c r="D67" s="573" t="s">
        <v>447</v>
      </c>
      <c r="E67" s="574"/>
      <c r="F67" s="575"/>
      <c r="G67" s="568"/>
      <c r="H67" s="576"/>
      <c r="I67" s="571" t="s">
        <v>446</v>
      </c>
      <c r="J67" s="620"/>
      <c r="K67" s="574" t="s">
        <v>447</v>
      </c>
      <c r="L67" s="574"/>
      <c r="M67" s="638"/>
      <c r="O67" s="646"/>
      <c r="P67" s="646"/>
      <c r="Q67" s="639"/>
      <c r="R67" s="639"/>
      <c r="S67" s="639"/>
      <c r="T67" s="639"/>
      <c r="U67" s="639"/>
    </row>
    <row r="68" s="550" customFormat="1" ht="60" customHeight="1" spans="1:21">
      <c r="A68" s="576"/>
      <c r="B68" s="572" t="s">
        <v>493</v>
      </c>
      <c r="C68" s="620"/>
      <c r="D68" s="577">
        <f>[1]Данные!$H$11*4+[1]Данные!$F$4*5</f>
        <v>11804.213603952</v>
      </c>
      <c r="E68" s="578">
        <f>F68*73%</f>
        <v>12497.6</v>
      </c>
      <c r="F68" s="579">
        <f>ROUND(D68*145%,-1)</f>
        <v>17120</v>
      </c>
      <c r="G68" s="568"/>
      <c r="H68" s="576"/>
      <c r="I68" s="572" t="s">
        <v>494</v>
      </c>
      <c r="J68" s="620"/>
      <c r="K68" s="577">
        <f>[1]Данные!$H$11*6+[1]Данные!$T$4*4</f>
        <v>15024.942069984</v>
      </c>
      <c r="L68" s="578">
        <f>M68*73%</f>
        <v>15906.7</v>
      </c>
      <c r="M68" s="579">
        <f>ROUND(K68*145%,-1)</f>
        <v>21790</v>
      </c>
      <c r="O68" s="646"/>
      <c r="P68" s="646"/>
      <c r="Q68" s="639"/>
      <c r="R68" s="639"/>
      <c r="S68" s="639"/>
      <c r="T68" s="639"/>
      <c r="U68" s="639"/>
    </row>
    <row r="69" s="550" customFormat="1" ht="112.8" customHeight="1" spans="1:21">
      <c r="A69" s="576"/>
      <c r="B69" s="571" t="s">
        <v>366</v>
      </c>
      <c r="C69" s="620"/>
      <c r="D69" s="573" t="s">
        <v>403</v>
      </c>
      <c r="E69" s="574"/>
      <c r="F69" s="575"/>
      <c r="G69" s="568"/>
      <c r="H69" s="576"/>
      <c r="I69" s="571" t="s">
        <v>366</v>
      </c>
      <c r="J69" s="620"/>
      <c r="K69" s="574" t="s">
        <v>403</v>
      </c>
      <c r="L69" s="574"/>
      <c r="M69" s="638"/>
      <c r="O69" s="646"/>
      <c r="P69" s="646"/>
      <c r="Q69" s="639"/>
      <c r="R69" s="639"/>
      <c r="S69" s="639"/>
      <c r="T69" s="639"/>
      <c r="U69" s="639"/>
    </row>
    <row r="70" s="550" customFormat="1" ht="112.8" customHeight="1" spans="1:21">
      <c r="A70" s="576"/>
      <c r="B70" s="571" t="s">
        <v>446</v>
      </c>
      <c r="C70" s="620"/>
      <c r="D70" s="573" t="s">
        <v>447</v>
      </c>
      <c r="E70" s="574"/>
      <c r="F70" s="575"/>
      <c r="G70" s="568"/>
      <c r="H70" s="576"/>
      <c r="I70" s="571" t="s">
        <v>446</v>
      </c>
      <c r="J70" s="620"/>
      <c r="K70" s="574" t="s">
        <v>447</v>
      </c>
      <c r="L70" s="574"/>
      <c r="M70" s="638"/>
      <c r="O70" s="646"/>
      <c r="P70" s="646"/>
      <c r="Q70" s="639"/>
      <c r="R70" s="639"/>
      <c r="S70" s="639"/>
      <c r="T70" s="639"/>
      <c r="U70" s="639"/>
    </row>
    <row r="71" s="550" customFormat="1" ht="60" customHeight="1" spans="1:21">
      <c r="A71" s="576"/>
      <c r="B71" s="572" t="s">
        <v>495</v>
      </c>
      <c r="C71" s="620"/>
      <c r="D71" s="577">
        <f>[1]Данные!$K$11*4+[1]Данные!$I$4*5</f>
        <v>12278.197389864</v>
      </c>
      <c r="E71" s="578">
        <f>F71*73%</f>
        <v>12994</v>
      </c>
      <c r="F71" s="579">
        <f>ROUND(D71*145%,-1)</f>
        <v>17800</v>
      </c>
      <c r="G71" s="568"/>
      <c r="H71" s="576"/>
      <c r="I71" s="572" t="s">
        <v>496</v>
      </c>
      <c r="J71" s="620"/>
      <c r="K71" s="577">
        <f>[1]Данные!$K$11*6+[1]Данные!$W$4*4</f>
        <v>15694.23835728</v>
      </c>
      <c r="L71" s="578">
        <f>M71*73%</f>
        <v>16614.8</v>
      </c>
      <c r="M71" s="579">
        <f>ROUND(K71*145%,-1)</f>
        <v>22760</v>
      </c>
      <c r="O71" s="646"/>
      <c r="P71" s="646"/>
      <c r="Q71" s="639"/>
      <c r="R71" s="639"/>
      <c r="S71" s="639"/>
      <c r="T71" s="639"/>
      <c r="U71" s="639"/>
    </row>
    <row r="72" s="550" customFormat="1" ht="112.8" customHeight="1" spans="1:21">
      <c r="A72" s="576"/>
      <c r="B72" s="571" t="s">
        <v>366</v>
      </c>
      <c r="C72" s="620"/>
      <c r="D72" s="573" t="s">
        <v>403</v>
      </c>
      <c r="E72" s="574"/>
      <c r="F72" s="575"/>
      <c r="G72" s="568"/>
      <c r="H72" s="576"/>
      <c r="I72" s="571" t="s">
        <v>366</v>
      </c>
      <c r="J72" s="620"/>
      <c r="K72" s="574" t="s">
        <v>403</v>
      </c>
      <c r="L72" s="574"/>
      <c r="M72" s="638"/>
      <c r="O72" s="646"/>
      <c r="P72" s="646"/>
      <c r="Q72" s="639"/>
      <c r="R72" s="639"/>
      <c r="S72" s="639"/>
      <c r="T72" s="639"/>
      <c r="U72" s="639"/>
    </row>
    <row r="73" s="550" customFormat="1" ht="112.8" customHeight="1" spans="1:21">
      <c r="A73" s="586"/>
      <c r="B73" s="581" t="s">
        <v>446</v>
      </c>
      <c r="C73" s="621"/>
      <c r="D73" s="583" t="s">
        <v>447</v>
      </c>
      <c r="E73" s="584"/>
      <c r="F73" s="585"/>
      <c r="G73" s="568"/>
      <c r="H73" s="586"/>
      <c r="I73" s="581" t="s">
        <v>446</v>
      </c>
      <c r="J73" s="621"/>
      <c r="K73" s="584" t="s">
        <v>447</v>
      </c>
      <c r="L73" s="584"/>
      <c r="M73" s="640"/>
      <c r="O73" s="646"/>
      <c r="P73" s="646"/>
      <c r="Q73" s="639"/>
      <c r="R73" s="639"/>
      <c r="S73" s="639"/>
      <c r="T73" s="639"/>
      <c r="U73" s="639"/>
    </row>
    <row r="74" s="550" customFormat="1" ht="139.8" customHeight="1" spans="1:21">
      <c r="A74" s="587" t="s">
        <v>452</v>
      </c>
      <c r="B74" s="588"/>
      <c r="C74" s="588"/>
      <c r="D74" s="588"/>
      <c r="E74" s="588"/>
      <c r="F74" s="589"/>
      <c r="G74" s="590"/>
      <c r="H74" s="587" t="s">
        <v>452</v>
      </c>
      <c r="I74" s="588"/>
      <c r="J74" s="588"/>
      <c r="K74" s="588"/>
      <c r="L74" s="588"/>
      <c r="M74" s="589"/>
      <c r="O74" s="646"/>
      <c r="P74" s="646"/>
      <c r="Q74" s="639"/>
      <c r="R74" s="639"/>
      <c r="S74" s="639"/>
      <c r="T74" s="639"/>
      <c r="U74" s="639"/>
    </row>
    <row r="75" s="550" customFormat="1" ht="39.9" customHeight="1" spans="1:21">
      <c r="A75" s="595" t="s">
        <v>497</v>
      </c>
      <c r="B75" s="622"/>
      <c r="C75" s="622"/>
      <c r="D75" s="622"/>
      <c r="E75" s="622"/>
      <c r="F75" s="623"/>
      <c r="G75" s="594"/>
      <c r="H75" s="595" t="s">
        <v>498</v>
      </c>
      <c r="I75" s="622"/>
      <c r="J75" s="622"/>
      <c r="K75" s="622"/>
      <c r="L75" s="622"/>
      <c r="M75" s="623"/>
      <c r="O75" s="646"/>
      <c r="P75" s="646"/>
      <c r="Q75" s="639"/>
      <c r="R75" s="639"/>
      <c r="S75" s="639"/>
      <c r="T75" s="639"/>
      <c r="U75" s="639"/>
    </row>
    <row r="76" s="550" customFormat="1" ht="39.9" customHeight="1" spans="1:19">
      <c r="A76" s="602" t="s">
        <v>455</v>
      </c>
      <c r="B76" s="597">
        <v>1200</v>
      </c>
      <c r="C76" s="624"/>
      <c r="D76" s="599">
        <f>IF(O76=FALSE,0,IF(P76=FALSE,0,IF(Q76=FALSE,0,O76*4+P76*5*Q76)))</f>
        <v>11638.499439672</v>
      </c>
      <c r="E76" s="600">
        <f>F76*73%</f>
        <v>12322.4</v>
      </c>
      <c r="F76" s="601">
        <f>ROUND(D76*145%,-1)</f>
        <v>16880</v>
      </c>
      <c r="G76" s="568"/>
      <c r="H76" s="602" t="s">
        <v>455</v>
      </c>
      <c r="I76" s="597">
        <v>1200</v>
      </c>
      <c r="J76" s="624"/>
      <c r="K76" s="599">
        <f>IF(O77=FALSE,0,IF(P77=FALSE,0,IF(Q77=FALSE,0,O77*6+P77*4*Q77)))</f>
        <v>14818.385375136</v>
      </c>
      <c r="L76" s="600">
        <f>M76*73%</f>
        <v>15687.7</v>
      </c>
      <c r="M76" s="601">
        <f>ROUND(K76*145%,-1)</f>
        <v>21490</v>
      </c>
      <c r="O76" s="642">
        <f>IF(B76&lt;[1]Данные!$A$10,FALSE,IF(B76&lt;=[1]Данные!$B$10,[1]Данные!$A$11,IF(B76&lt;=[1]Данные!$D$10,[1]Данные!$C$11,IF(B76=[1]Данные!$E$10,[1]Данные!$E$11,IF(B76&lt;=[1]Данные!$G$10,[1]Данные!$F$11,IF(B76=[1]Данные!$H$10,[1]Данные!$H$11,IF(B76&lt;=[1]Данные!$J$10,[1]Данные!$I$11,IF(B76=[1]Данные!$K$10,[1]Данные!$K$11,IF(B76&lt;=[1]Данные!$M$10,[1]Данные!$L$11,IF(B76=[1]Данные!$N$10,[1]Данные!$N$11,IF(B76&lt;=[1]Данные!$P$10,[1]Данные!$O$11,IF(B76=[1]Данные!$Q$10,[1]Данные!$Q$11,IF(B76&gt;[1]Данные!$Q$10,FALSE)))))))))))))</f>
        <v>1577.146592448</v>
      </c>
      <c r="P76" s="642">
        <f>IF(B77&lt;[1]Данные!$A$3,FALSE,IF(B77&lt;=[1]Данные!$B$3,[1]Данные!$A$4,IF(B77=[1]Данные!$C$3,[1]Данные!$C$4,IF(B77&lt;=[1]Данные!$E$3,[1]Данные!$D$4,IF(B77=[1]Данные!$F$3,[1]Данные!$F$4,IF(B77&lt;=[1]Данные!$H$3,[1]Данные!$G$4,IF(B77=[1]Данные!$I$3,[1]Данные!$I$4,IF(B77&lt;=[1]Данные!$K$3,[1]Данные!$J$4,IF(B77&lt;=[1]Данные!$M$3,[1]Данные!$L$4,IF(B77=[1]Данные!$N$3,[1]Данные!$N$4,IF(B77&lt;=[1]Данные!$P$3,[1]Данные!$O$4,IF(B77=[1]Данные!$Q$3,[1]Данные!$Q$4,IF(B77&lt;=[1]Данные!$S$3,[1]Данные!$R$4,IF(B77=[1]Данные!$T$3,[1]Данные!$T$4,IF(B77&lt;=[1]Данные!$V$3,[1]Данные!$U$4,IF(B77=[1]Данные!$W$3,[1]Данные!$W$4))))))))))))))))</f>
        <v>1065.982613976</v>
      </c>
      <c r="Q76" s="648">
        <f>IF(B78&lt;[1]Данные!$T$15,FALSE,IF(B78&lt;=[1]Данные!$U$15,[1]Данные!$T$16,IF(B78&lt;=[1]Данные!$W$15,[1]Данные!$V$16,IF(B78=[1]Данные!$X$15,[1]Данные!$X$16,IF(B78&lt;=[1]Данные!$Z$15,[1]Данные!$Y$16)))))</f>
        <v>1</v>
      </c>
      <c r="R76" s="652"/>
      <c r="S76" s="649"/>
    </row>
    <row r="77" s="550" customFormat="1" ht="39.9" customHeight="1" spans="1:19">
      <c r="A77" s="609" t="s">
        <v>456</v>
      </c>
      <c r="B77" s="604">
        <v>600</v>
      </c>
      <c r="C77" s="625"/>
      <c r="D77" s="606"/>
      <c r="E77" s="607"/>
      <c r="F77" s="608"/>
      <c r="G77" s="568"/>
      <c r="H77" s="609" t="s">
        <v>456</v>
      </c>
      <c r="I77" s="604">
        <v>600</v>
      </c>
      <c r="J77" s="625"/>
      <c r="K77" s="606"/>
      <c r="L77" s="607"/>
      <c r="M77" s="608"/>
      <c r="O77" s="642">
        <f>IF(I76&lt;[1]Данные!$A$10,FALSE,IF(I76&lt;=[1]Данные!$B$10,[1]Данные!$A$11,IF(I76&lt;=[1]Данные!$D$10,[1]Данные!$C$11,IF(I76=[1]Данные!$E$10,[1]Данные!$E$11,IF(I76&lt;=[1]Данные!$G$10,[1]Данные!$F$11,IF(I76=[1]Данные!$H$10,[1]Данные!$H$11,IF(I76&lt;=[1]Данные!$J$10,[1]Данные!$I$11,IF(I76=[1]Данные!$K$10,[1]Данные!$K$11,IF(I76&lt;=[1]Данные!$M$10,[1]Данные!$L$11,IF(I76=[1]Данные!$N$10,[1]Данные!$N$11,IF(I76&lt;=[1]Данные!$P$10,[1]Данные!$O$11,IF(I76=[1]Данные!$Q$10,[1]Данные!$Q$11,IF(I76&gt;[1]Данные!$Q$10,FALSE)))))))))))))</f>
        <v>1577.146592448</v>
      </c>
      <c r="P77" s="642">
        <f>IF(I77*2&lt;[1]Данные!$I$3,FALSE,IF(I77*2=[1]Данные!$I$3,[1]Данные!$I$4,IF(I77*2&lt;=[1]Данные!$K$3,[1]Данные!$J$4,IF(I77*2&lt;=[1]Данные!$M$3,[1]Данные!$L$4,IF(I77*2=[1]Данные!$N$3,[1]Данные!$N$4,IF(I77*2&lt;=[1]Данные!$P$3,[1]Данные!$O$4,IF(I77*2=[1]Данные!$Q$3,[1]Данные!$Q$4,IF(I77*2&lt;=[1]Данные!$S$3,[1]Данные!$R$4,IF(I77*2=[1]Данные!$T$3,[1]Данные!$T$4,IF(I77*2&lt;=[1]Данные!$V$3,[1]Данные!$U$4,IF(I77*2=[1]Данные!$W$3,[1]Данные!$W$4)))))))))))</f>
        <v>1338.876455112</v>
      </c>
      <c r="Q77" s="648">
        <f>IF(I78&lt;[1]Данные!$T$15,FALSE,IF(I78&lt;=[1]Данные!$U$15,[1]Данные!$T$16,IF(I78&lt;=[1]Данные!$W$15,[1]Данные!$V$16,IF(I78=[1]Данные!$X$15,[1]Данные!$X$16,IF(I78&lt;=[1]Данные!$Z$15,[1]Данные!$Y$16)))))</f>
        <v>1</v>
      </c>
      <c r="R77" s="652"/>
      <c r="S77" s="649"/>
    </row>
    <row r="78" s="550" customFormat="1" ht="39.9" customHeight="1" spans="1:21">
      <c r="A78" s="610" t="s">
        <v>457</v>
      </c>
      <c r="B78" s="611">
        <v>735</v>
      </c>
      <c r="C78" s="626"/>
      <c r="D78" s="613"/>
      <c r="E78" s="614"/>
      <c r="F78" s="615"/>
      <c r="G78" s="568"/>
      <c r="H78" s="610" t="s">
        <v>457</v>
      </c>
      <c r="I78" s="611">
        <v>735</v>
      </c>
      <c r="J78" s="626"/>
      <c r="K78" s="613"/>
      <c r="L78" s="614"/>
      <c r="M78" s="615"/>
      <c r="O78" s="647"/>
      <c r="P78" s="647"/>
      <c r="Q78" s="654"/>
      <c r="R78" s="653"/>
      <c r="S78" s="639"/>
      <c r="T78" s="639"/>
      <c r="U78" s="639"/>
    </row>
    <row r="79" s="550" customFormat="1" ht="69.9" customHeight="1" spans="1:21">
      <c r="A79" s="616" t="s">
        <v>499</v>
      </c>
      <c r="B79" s="617"/>
      <c r="C79" s="617"/>
      <c r="D79" s="617"/>
      <c r="E79" s="617"/>
      <c r="F79" s="618"/>
      <c r="G79" s="561"/>
      <c r="H79" s="616" t="s">
        <v>500</v>
      </c>
      <c r="I79" s="617"/>
      <c r="J79" s="617"/>
      <c r="K79" s="617"/>
      <c r="L79" s="617"/>
      <c r="M79" s="618"/>
      <c r="O79" s="646"/>
      <c r="P79" s="646"/>
      <c r="Q79" s="639"/>
      <c r="R79" s="639"/>
      <c r="S79" s="639"/>
      <c r="T79" s="639"/>
      <c r="U79" s="639"/>
    </row>
    <row r="80" s="550" customFormat="1" ht="60" customHeight="1" spans="1:21">
      <c r="A80" s="569"/>
      <c r="B80" s="564" t="s">
        <v>501</v>
      </c>
      <c r="C80" s="619"/>
      <c r="D80" s="565">
        <f>[1]Данные!$H$11*4+[1]Данные!$C$7*5</f>
        <v>14145.808385352</v>
      </c>
      <c r="E80" s="566">
        <f>F80*73%</f>
        <v>14972.3</v>
      </c>
      <c r="F80" s="567">
        <f>ROUND(D80*145%,-1)</f>
        <v>20510</v>
      </c>
      <c r="G80" s="568"/>
      <c r="H80" s="569"/>
      <c r="I80" s="564" t="s">
        <v>502</v>
      </c>
      <c r="J80" s="619"/>
      <c r="K80" s="565">
        <f>[1]Данные!$H$11*6+[1]Данные!$Q$7*4</f>
        <v>17523.313192224</v>
      </c>
      <c r="L80" s="566">
        <f>M80*73%</f>
        <v>18549.3</v>
      </c>
      <c r="M80" s="567">
        <f>ROUND(K80*145%,-1)</f>
        <v>25410</v>
      </c>
      <c r="O80" s="646"/>
      <c r="P80" s="646"/>
      <c r="Q80" s="639"/>
      <c r="R80" s="639"/>
      <c r="S80" s="639"/>
      <c r="T80" s="639"/>
      <c r="U80" s="639"/>
    </row>
    <row r="81" s="550" customFormat="1" ht="91.8" customHeight="1" spans="1:21">
      <c r="A81" s="576"/>
      <c r="B81" s="571" t="s">
        <v>366</v>
      </c>
      <c r="C81" s="620"/>
      <c r="D81" s="573" t="s">
        <v>419</v>
      </c>
      <c r="E81" s="574"/>
      <c r="F81" s="575"/>
      <c r="G81" s="568"/>
      <c r="H81" s="576"/>
      <c r="I81" s="571" t="s">
        <v>366</v>
      </c>
      <c r="J81" s="620"/>
      <c r="K81" s="574" t="s">
        <v>403</v>
      </c>
      <c r="L81" s="574"/>
      <c r="M81" s="638"/>
      <c r="O81" s="646"/>
      <c r="P81" s="646"/>
      <c r="Q81" s="639"/>
      <c r="R81" s="639"/>
      <c r="S81" s="639"/>
      <c r="T81" s="639"/>
      <c r="U81" s="639"/>
    </row>
    <row r="82" s="550" customFormat="1" ht="91.8" customHeight="1" spans="1:21">
      <c r="A82" s="576"/>
      <c r="B82" s="571" t="s">
        <v>446</v>
      </c>
      <c r="C82" s="620"/>
      <c r="D82" s="573" t="s">
        <v>462</v>
      </c>
      <c r="E82" s="574"/>
      <c r="F82" s="575"/>
      <c r="G82" s="568"/>
      <c r="H82" s="576"/>
      <c r="I82" s="571" t="s">
        <v>446</v>
      </c>
      <c r="J82" s="620"/>
      <c r="K82" s="574" t="s">
        <v>447</v>
      </c>
      <c r="L82" s="574"/>
      <c r="M82" s="638"/>
      <c r="O82" s="646"/>
      <c r="P82" s="646"/>
      <c r="Q82" s="639"/>
      <c r="R82" s="639"/>
      <c r="S82" s="639"/>
      <c r="T82" s="639"/>
      <c r="U82" s="639"/>
    </row>
    <row r="83" s="550" customFormat="1" ht="60" customHeight="1" spans="1:21">
      <c r="A83" s="576"/>
      <c r="B83" s="572" t="s">
        <v>503</v>
      </c>
      <c r="C83" s="620"/>
      <c r="D83" s="577">
        <f>[1]Данные!$H$11*4+[1]Данные!$F$7*5</f>
        <v>14403.948393912</v>
      </c>
      <c r="E83" s="578">
        <f>F83*73%</f>
        <v>15249.7</v>
      </c>
      <c r="F83" s="579">
        <f>ROUND(D83*145%,-1)</f>
        <v>20890</v>
      </c>
      <c r="G83" s="568"/>
      <c r="H83" s="576"/>
      <c r="I83" s="572" t="s">
        <v>504</v>
      </c>
      <c r="J83" s="620"/>
      <c r="K83" s="577">
        <f>[1]Данные!$H$11*6+[1]Данные!$T$7*4</f>
        <v>17936.42658192</v>
      </c>
      <c r="L83" s="578">
        <f>M83*73%</f>
        <v>18987.3</v>
      </c>
      <c r="M83" s="579">
        <f>ROUND(K83*145%,-1)</f>
        <v>26010</v>
      </c>
      <c r="O83" s="646"/>
      <c r="P83" s="646"/>
      <c r="Q83" s="639"/>
      <c r="R83" s="639"/>
      <c r="S83" s="639"/>
      <c r="T83" s="639"/>
      <c r="U83" s="639"/>
    </row>
    <row r="84" s="550" customFormat="1" ht="91.8" customHeight="1" spans="1:21">
      <c r="A84" s="576"/>
      <c r="B84" s="571" t="s">
        <v>366</v>
      </c>
      <c r="C84" s="620"/>
      <c r="D84" s="573" t="s">
        <v>419</v>
      </c>
      <c r="E84" s="574"/>
      <c r="F84" s="575"/>
      <c r="G84" s="568"/>
      <c r="H84" s="576"/>
      <c r="I84" s="571" t="s">
        <v>366</v>
      </c>
      <c r="J84" s="620"/>
      <c r="K84" s="574" t="s">
        <v>403</v>
      </c>
      <c r="L84" s="574"/>
      <c r="M84" s="638"/>
      <c r="O84" s="646"/>
      <c r="P84" s="646"/>
      <c r="Q84" s="639"/>
      <c r="R84" s="639"/>
      <c r="S84" s="639"/>
      <c r="T84" s="639"/>
      <c r="U84" s="639"/>
    </row>
    <row r="85" s="550" customFormat="1" ht="91.8" customHeight="1" spans="1:21">
      <c r="A85" s="576"/>
      <c r="B85" s="571" t="s">
        <v>446</v>
      </c>
      <c r="C85" s="620"/>
      <c r="D85" s="573" t="s">
        <v>462</v>
      </c>
      <c r="E85" s="574"/>
      <c r="F85" s="575"/>
      <c r="G85" s="568"/>
      <c r="H85" s="576"/>
      <c r="I85" s="571" t="s">
        <v>446</v>
      </c>
      <c r="J85" s="620"/>
      <c r="K85" s="574" t="s">
        <v>447</v>
      </c>
      <c r="L85" s="574"/>
      <c r="M85" s="638"/>
      <c r="O85" s="646"/>
      <c r="P85" s="646"/>
      <c r="Q85" s="639"/>
      <c r="R85" s="639"/>
      <c r="S85" s="639"/>
      <c r="T85" s="639"/>
      <c r="U85" s="639"/>
    </row>
    <row r="86" s="550" customFormat="1" ht="60" customHeight="1" spans="1:21">
      <c r="A86" s="576"/>
      <c r="B86" s="572" t="s">
        <v>505</v>
      </c>
      <c r="C86" s="620"/>
      <c r="D86" s="577">
        <f>[1]Данные!$K$11*4+[1]Данные!$I$7*5</f>
        <v>15142.965424104</v>
      </c>
      <c r="E86" s="578">
        <f>F86*73%</f>
        <v>16030.8</v>
      </c>
      <c r="F86" s="579">
        <f>ROUND(D86*145%,-1)</f>
        <v>21960</v>
      </c>
      <c r="G86" s="568"/>
      <c r="H86" s="576"/>
      <c r="I86" s="572" t="s">
        <v>506</v>
      </c>
      <c r="J86" s="620"/>
      <c r="K86" s="577">
        <f>[1]Данные!$K$11*6+[1]Данные!$W$7*4</f>
        <v>18812.279564064</v>
      </c>
      <c r="L86" s="578">
        <f>M86*73%</f>
        <v>19914.4</v>
      </c>
      <c r="M86" s="579">
        <f>ROUND(K86*145%,-1)</f>
        <v>27280</v>
      </c>
      <c r="O86" s="646"/>
      <c r="P86" s="646"/>
      <c r="Q86" s="639"/>
      <c r="R86" s="639"/>
      <c r="S86" s="639"/>
      <c r="T86" s="639"/>
      <c r="U86" s="639"/>
    </row>
    <row r="87" s="550" customFormat="1" ht="91.8" customHeight="1" spans="1:21">
      <c r="A87" s="576"/>
      <c r="B87" s="571" t="s">
        <v>366</v>
      </c>
      <c r="C87" s="620"/>
      <c r="D87" s="573" t="s">
        <v>419</v>
      </c>
      <c r="E87" s="574"/>
      <c r="F87" s="575"/>
      <c r="G87" s="568"/>
      <c r="H87" s="576"/>
      <c r="I87" s="571" t="s">
        <v>366</v>
      </c>
      <c r="J87" s="620"/>
      <c r="K87" s="574" t="s">
        <v>403</v>
      </c>
      <c r="L87" s="574"/>
      <c r="M87" s="638"/>
      <c r="O87" s="646"/>
      <c r="P87" s="646"/>
      <c r="Q87" s="639"/>
      <c r="R87" s="639"/>
      <c r="S87" s="639"/>
      <c r="T87" s="639"/>
      <c r="U87" s="639"/>
    </row>
    <row r="88" s="550" customFormat="1" ht="91.8" customHeight="1" spans="1:21">
      <c r="A88" s="586"/>
      <c r="B88" s="581" t="s">
        <v>446</v>
      </c>
      <c r="C88" s="621"/>
      <c r="D88" s="583" t="s">
        <v>462</v>
      </c>
      <c r="E88" s="584"/>
      <c r="F88" s="585"/>
      <c r="G88" s="568"/>
      <c r="H88" s="586"/>
      <c r="I88" s="581" t="s">
        <v>446</v>
      </c>
      <c r="J88" s="621"/>
      <c r="K88" s="584" t="s">
        <v>447</v>
      </c>
      <c r="L88" s="584"/>
      <c r="M88" s="640"/>
      <c r="O88" s="646"/>
      <c r="P88" s="646"/>
      <c r="Q88" s="639"/>
      <c r="R88" s="639"/>
      <c r="S88" s="639"/>
      <c r="T88" s="639"/>
      <c r="U88" s="639"/>
    </row>
    <row r="89" s="550" customFormat="1" ht="129" customHeight="1" spans="1:21">
      <c r="A89" s="587" t="s">
        <v>452</v>
      </c>
      <c r="B89" s="588"/>
      <c r="C89" s="588"/>
      <c r="D89" s="588"/>
      <c r="E89" s="588"/>
      <c r="F89" s="589"/>
      <c r="G89" s="590"/>
      <c r="H89" s="587" t="s">
        <v>452</v>
      </c>
      <c r="I89" s="588"/>
      <c r="J89" s="588"/>
      <c r="K89" s="588"/>
      <c r="L89" s="588"/>
      <c r="M89" s="589"/>
      <c r="O89" s="646"/>
      <c r="P89" s="646"/>
      <c r="Q89" s="639"/>
      <c r="R89" s="639"/>
      <c r="S89" s="639"/>
      <c r="T89" s="639"/>
      <c r="U89" s="639"/>
    </row>
    <row r="90" s="550" customFormat="1" ht="39.9" customHeight="1" spans="1:21">
      <c r="A90" s="595" t="s">
        <v>507</v>
      </c>
      <c r="B90" s="622"/>
      <c r="C90" s="622"/>
      <c r="D90" s="622"/>
      <c r="E90" s="622"/>
      <c r="F90" s="623"/>
      <c r="G90" s="594"/>
      <c r="H90" s="595" t="s">
        <v>508</v>
      </c>
      <c r="I90" s="622"/>
      <c r="J90" s="622"/>
      <c r="K90" s="622"/>
      <c r="L90" s="622"/>
      <c r="M90" s="623"/>
      <c r="O90" s="646"/>
      <c r="P90" s="646"/>
      <c r="Q90" s="639"/>
      <c r="R90" s="639"/>
      <c r="S90" s="639"/>
      <c r="T90" s="639"/>
      <c r="U90" s="639"/>
    </row>
    <row r="91" s="550" customFormat="1" ht="39.9" customHeight="1" spans="1:19">
      <c r="A91" s="602" t="s">
        <v>455</v>
      </c>
      <c r="B91" s="597">
        <v>1250</v>
      </c>
      <c r="C91" s="624"/>
      <c r="D91" s="599">
        <f>IF(O91=FALSE,0,IF(P91=FALSE,0,IF(Q91=FALSE,0,O91*4+P91*5*Q91)))</f>
        <v>15446.8633616976</v>
      </c>
      <c r="E91" s="600">
        <f>F91*73%</f>
        <v>16352</v>
      </c>
      <c r="F91" s="601">
        <f>ROUND(D91*145%,-1)</f>
        <v>22400</v>
      </c>
      <c r="G91" s="568"/>
      <c r="H91" s="602" t="s">
        <v>455</v>
      </c>
      <c r="I91" s="597">
        <v>1200</v>
      </c>
      <c r="J91" s="624"/>
      <c r="K91" s="599">
        <f>IF(O92=FALSE,0,IF(P92=FALSE,0,IF(Q92=FALSE,0,O92*6+P92*4*Q92)))</f>
        <v>17523.313192224</v>
      </c>
      <c r="L91" s="600">
        <f>M91*73%</f>
        <v>18549.3</v>
      </c>
      <c r="M91" s="601">
        <f>ROUND(K91*145%,-1)</f>
        <v>25410</v>
      </c>
      <c r="O91" s="642">
        <f>IF(B91&lt;[1]Данные!$A$10,FALSE,IF(B91&lt;=[1]Данные!$B$10,[1]Данные!$A$11,IF(B91&lt;=[1]Данные!$D$10,[1]Данные!$C$11,IF(B91=[1]Данные!$E$10,[1]Данные!$E$11,IF(B91&lt;=[1]Данные!$G$10,[1]Данные!$F$11,IF(B91=[1]Данные!$H$10,[1]Данные!$H$11,IF(B91&lt;=[1]Данные!$J$10,[1]Данные!$I$11,IF(B91=[1]Данные!$K$10,[1]Данные!$K$11,IF(B91&lt;=[1]Данные!$M$10,[1]Данные!$L$11,IF(B91=[1]Данные!$N$10,[1]Данные!$N$11,IF(B91&lt;=[1]Данные!$P$10,[1]Данные!$O$11,IF(B91=[1]Данные!$Q$10,[1]Данные!$Q$11,IF(B91&gt;[1]Данные!$Q$10,FALSE)))))))))))))</f>
        <v>1902.4103365344</v>
      </c>
      <c r="P91" s="642">
        <f>IF(B92&lt;[1]Данные!$A$6,FALSE,IF(B92&lt;=[1]Данные!$B$6,[1]Данные!$A$7,IF(B92=[1]Данные!$C$6,[1]Данные!$C$7,IF(B92&lt;=[1]Данные!$E$6,[1]Данные!$D$7,IF(B92=[1]Данные!$F$6,[1]Данные!$F$7,IF(B92&lt;=[1]Данные!$H$6,[1]Данные!$G$7,IF(B92=[1]Данные!$I$6,[1]Данные!$I$7,IF(B92&lt;=[1]Данные!$K$6,[1]Данные!$J$7,IF(B92&lt;=[1]Данные!$M$6,[1]Данные!$L$7,IF(B92=[1]Данные!$N$6,[1]Данные!$N$7,IF(B92&lt;=[1]Данные!$P$6,[1]Данные!$O$7,IF(B92=[1]Данные!$Q$6,[1]Данные!$Q$7,IF(B92&lt;=[1]Данные!$S$6,[1]Данные!$R$7,IF(B92=[1]Данные!$T$6,[1]Данные!$T$7,IF(B92&lt;=[1]Данные!$V$6,[1]Данные!$U$7,IF(B92=[1]Данные!$W$6,[1]Данные!$W$7))))))))))))))))</f>
        <v>1567.444403112</v>
      </c>
      <c r="Q91" s="648">
        <f>IF(B93&lt;[1]Данные!$T$15,FALSE,IF(B93&lt;=[1]Данные!$U$15,[1]Данные!$T$16,IF(B93&lt;=[1]Данные!$W$15,[1]Данные!$V$16,IF(B93=[1]Данные!$X$15,[1]Данные!$X$16,IF(B93&lt;=[1]Данные!$Z$15,[1]Данные!$Y$16)))))</f>
        <v>1</v>
      </c>
      <c r="R91" s="652"/>
      <c r="S91" s="649"/>
    </row>
    <row r="92" s="550" customFormat="1" ht="39.9" customHeight="1" spans="1:19">
      <c r="A92" s="609" t="s">
        <v>456</v>
      </c>
      <c r="B92" s="604">
        <v>600</v>
      </c>
      <c r="C92" s="625"/>
      <c r="D92" s="606"/>
      <c r="E92" s="607"/>
      <c r="F92" s="608"/>
      <c r="G92" s="568"/>
      <c r="H92" s="609" t="s">
        <v>456</v>
      </c>
      <c r="I92" s="604">
        <v>600</v>
      </c>
      <c r="J92" s="625"/>
      <c r="K92" s="606"/>
      <c r="L92" s="607"/>
      <c r="M92" s="608"/>
      <c r="O92" s="642">
        <f>IF(I91&lt;[1]Данные!$A$10,FALSE,IF(I91&lt;=[1]Данные!$B$10,[1]Данные!$A$11,IF(I91&lt;=[1]Данные!$D$10,[1]Данные!$C$11,IF(I91=[1]Данные!$E$10,[1]Данные!$E$11,IF(I91&lt;=[1]Данные!$G$10,[1]Данные!$F$11,IF(I91=[1]Данные!$H$10,[1]Данные!$H$11,IF(I91&lt;=[1]Данные!$J$10,[1]Данные!$I$11,IF(I91=[1]Данные!$K$10,[1]Данные!$K$11,IF(I91&lt;=[1]Данные!$M$10,[1]Данные!$L$11,IF(I91=[1]Данные!$N$10,[1]Данные!$N$11,IF(I91&lt;=[1]Данные!$P$10,[1]Данные!$O$11,IF(I91=[1]Данные!$Q$10,[1]Данные!$Q$11,IF(I91&gt;[1]Данные!$Q$10,FALSE)))))))))))))</f>
        <v>1577.146592448</v>
      </c>
      <c r="P92" s="642">
        <f>IF(I92*2&lt;[1]Данные!$A$6,FALSE,IF(I92*2&lt;=[1]Данные!$B$6,[1]Данные!$A$7,IF(I92*2=[1]Данные!$C$6,[1]Данные!$C$7,IF(I92*2&lt;=[1]Данные!$E$6,[1]Данные!$D$7,IF(I92*2=[1]Данные!$F$6,[1]Данные!$F$7,IF(I92*2&lt;=[1]Данные!$H$6,[1]Данные!$G$7,IF(I92*2=[1]Данные!$I$6,[1]Данные!$I$7,IF(I92*2&lt;=[1]Данные!$K$6,[1]Данные!$J$7,IF(I92*2&lt;=[1]Данные!$M$6,[1]Данные!$L$7,IF(I92*2=[1]Данные!$N$6,[1]Данные!$N$7,IF(I92*2&lt;=[1]Данные!$P$6,[1]Данные!$O$7,IF(I92*2=[1]Данные!$Q$6,[1]Данные!$Q$7,IF(I92*2&lt;=[1]Данные!$S$6,[1]Данные!$R$7,IF(I92*2=[1]Данные!$T$6,[1]Данные!$T$7,IF(I92*2&lt;=[1]Данные!$V$6,[1]Данные!$U$7,IF(I92*2=[1]Данные!$W$6,[1]Данные!$W$7))))))))))))))))</f>
        <v>2015.108409384</v>
      </c>
      <c r="Q92" s="648">
        <f>IF(I93&lt;[1]Данные!$T$15,FALSE,IF(I93&lt;=[1]Данные!$U$15,[1]Данные!$T$16,IF(I93&lt;=[1]Данные!$W$15,[1]Данные!$V$16,IF(I93=[1]Данные!$X$15,[1]Данные!$X$16,IF(I93&lt;=[1]Данные!$Z$15,[1]Данные!$Y$16)))))</f>
        <v>1</v>
      </c>
      <c r="R92" s="652"/>
      <c r="S92" s="649"/>
    </row>
    <row r="93" s="550" customFormat="1" ht="39.9" customHeight="1" spans="1:21">
      <c r="A93" s="610" t="s">
        <v>457</v>
      </c>
      <c r="B93" s="611">
        <v>735</v>
      </c>
      <c r="C93" s="626"/>
      <c r="D93" s="613"/>
      <c r="E93" s="614"/>
      <c r="F93" s="615"/>
      <c r="G93" s="568"/>
      <c r="H93" s="610" t="s">
        <v>457</v>
      </c>
      <c r="I93" s="611">
        <v>735</v>
      </c>
      <c r="J93" s="626"/>
      <c r="K93" s="613"/>
      <c r="L93" s="614"/>
      <c r="M93" s="615"/>
      <c r="O93" s="647"/>
      <c r="P93" s="647"/>
      <c r="Q93" s="654"/>
      <c r="R93" s="653"/>
      <c r="S93" s="639"/>
      <c r="T93" s="639"/>
      <c r="U93" s="639"/>
    </row>
    <row r="94" s="550" customFormat="1" ht="69.9" customHeight="1" spans="1:21">
      <c r="A94" s="656"/>
      <c r="B94" s="656"/>
      <c r="C94" s="656"/>
      <c r="D94" s="656"/>
      <c r="E94" s="656"/>
      <c r="F94" s="656"/>
      <c r="G94" s="656"/>
      <c r="H94" s="616" t="s">
        <v>509</v>
      </c>
      <c r="I94" s="617"/>
      <c r="J94" s="617"/>
      <c r="K94" s="617"/>
      <c r="L94" s="617"/>
      <c r="M94" s="618"/>
      <c r="O94" s="639"/>
      <c r="P94" s="639"/>
      <c r="Q94" s="639"/>
      <c r="R94" s="639"/>
      <c r="S94" s="639"/>
      <c r="T94" s="639"/>
      <c r="U94" s="639"/>
    </row>
    <row r="95" s="550" customFormat="1" ht="60" customHeight="1" spans="1:21">
      <c r="A95" s="656"/>
      <c r="B95" s="656"/>
      <c r="C95" s="656"/>
      <c r="D95" s="656"/>
      <c r="E95" s="656"/>
      <c r="F95" s="656"/>
      <c r="G95" s="656"/>
      <c r="H95" s="569"/>
      <c r="I95" s="564" t="s">
        <v>510</v>
      </c>
      <c r="J95" s="619"/>
      <c r="K95" s="565">
        <f>[1]Данные!$H$11*8+[1]Данные!$Q$4*5</f>
        <v>19311.555015144</v>
      </c>
      <c r="L95" s="566">
        <f>M95*73%</f>
        <v>20440</v>
      </c>
      <c r="M95" s="567">
        <f>ROUND(K95*145%,-1)</f>
        <v>28000</v>
      </c>
      <c r="O95" s="639"/>
      <c r="P95" s="639"/>
      <c r="Q95" s="639"/>
      <c r="R95" s="639"/>
      <c r="S95" s="639"/>
      <c r="T95" s="639"/>
      <c r="U95" s="639"/>
    </row>
    <row r="96" s="550" customFormat="1" ht="91.8" customHeight="1" spans="1:21">
      <c r="A96" s="656"/>
      <c r="B96" s="656"/>
      <c r="C96" s="656"/>
      <c r="D96" s="656"/>
      <c r="E96" s="656"/>
      <c r="F96" s="656"/>
      <c r="G96" s="656"/>
      <c r="H96" s="576"/>
      <c r="I96" s="571" t="s">
        <v>366</v>
      </c>
      <c r="J96" s="620"/>
      <c r="K96" s="574" t="s">
        <v>403</v>
      </c>
      <c r="L96" s="574"/>
      <c r="M96" s="638"/>
      <c r="O96" s="639"/>
      <c r="P96" s="639"/>
      <c r="Q96" s="639"/>
      <c r="R96" s="639"/>
      <c r="S96" s="639"/>
      <c r="T96" s="639"/>
      <c r="U96" s="639"/>
    </row>
    <row r="97" s="550" customFormat="1" ht="91.8" customHeight="1" spans="1:21">
      <c r="A97" s="656"/>
      <c r="B97" s="656"/>
      <c r="C97" s="656"/>
      <c r="D97" s="656"/>
      <c r="E97" s="656"/>
      <c r="F97" s="656"/>
      <c r="G97" s="656"/>
      <c r="H97" s="576"/>
      <c r="I97" s="571" t="s">
        <v>446</v>
      </c>
      <c r="J97" s="620"/>
      <c r="K97" s="574" t="s">
        <v>447</v>
      </c>
      <c r="L97" s="574"/>
      <c r="M97" s="638"/>
      <c r="O97" s="639"/>
      <c r="P97" s="639"/>
      <c r="Q97" s="639"/>
      <c r="R97" s="639"/>
      <c r="S97" s="639"/>
      <c r="T97" s="639"/>
      <c r="U97" s="639"/>
    </row>
    <row r="98" s="550" customFormat="1" ht="60" customHeight="1" spans="8:21">
      <c r="H98" s="576"/>
      <c r="I98" s="572" t="s">
        <v>511</v>
      </c>
      <c r="J98" s="620"/>
      <c r="K98" s="577">
        <f>[1]Данные!$H$11*8+[1]Данные!$T$4*5</f>
        <v>19569.750883704</v>
      </c>
      <c r="L98" s="578">
        <f>M98*73%</f>
        <v>20717.4</v>
      </c>
      <c r="M98" s="579">
        <f>ROUND(K98*145%,-1)</f>
        <v>28380</v>
      </c>
      <c r="O98" s="639"/>
      <c r="P98" s="639"/>
      <c r="Q98" s="639"/>
      <c r="R98" s="639"/>
      <c r="S98" s="639"/>
      <c r="T98" s="639"/>
      <c r="U98" s="639"/>
    </row>
    <row r="99" s="550" customFormat="1" ht="91.8" customHeight="1" spans="8:21">
      <c r="H99" s="576"/>
      <c r="I99" s="571" t="s">
        <v>366</v>
      </c>
      <c r="J99" s="620"/>
      <c r="K99" s="574" t="s">
        <v>403</v>
      </c>
      <c r="L99" s="574"/>
      <c r="M99" s="638"/>
      <c r="O99" s="639"/>
      <c r="P99" s="639"/>
      <c r="Q99" s="639"/>
      <c r="R99" s="639"/>
      <c r="S99" s="639"/>
      <c r="T99" s="639"/>
      <c r="U99" s="639"/>
    </row>
    <row r="100" s="550" customFormat="1" ht="91.8" customHeight="1" spans="8:21">
      <c r="H100" s="576"/>
      <c r="I100" s="571" t="s">
        <v>446</v>
      </c>
      <c r="J100" s="620"/>
      <c r="K100" s="574" t="s">
        <v>447</v>
      </c>
      <c r="L100" s="574"/>
      <c r="M100" s="638"/>
      <c r="O100" s="639"/>
      <c r="P100" s="639"/>
      <c r="Q100" s="639"/>
      <c r="R100" s="639"/>
      <c r="S100" s="639"/>
      <c r="T100" s="639"/>
      <c r="U100" s="639"/>
    </row>
    <row r="101" s="550" customFormat="1" ht="60" customHeight="1" spans="8:21">
      <c r="H101" s="576"/>
      <c r="I101" s="572" t="s">
        <v>512</v>
      </c>
      <c r="J101" s="620"/>
      <c r="K101" s="577">
        <f>[1]Данные!$K$11*8+[1]Данные!$W$4*5</f>
        <v>20444.932875528</v>
      </c>
      <c r="L101" s="578">
        <f>M101*73%</f>
        <v>21644.5</v>
      </c>
      <c r="M101" s="579">
        <f>ROUND(K101*145%,-1)</f>
        <v>29650</v>
      </c>
      <c r="O101" s="639"/>
      <c r="P101" s="639"/>
      <c r="Q101" s="639"/>
      <c r="R101" s="639"/>
      <c r="S101" s="639"/>
      <c r="T101" s="639"/>
      <c r="U101" s="639"/>
    </row>
    <row r="102" s="550" customFormat="1" ht="91.8" customHeight="1" spans="8:21">
      <c r="H102" s="576"/>
      <c r="I102" s="571" t="s">
        <v>366</v>
      </c>
      <c r="J102" s="620"/>
      <c r="K102" s="574" t="s">
        <v>403</v>
      </c>
      <c r="L102" s="574"/>
      <c r="M102" s="638"/>
      <c r="O102" s="639"/>
      <c r="P102" s="639"/>
      <c r="Q102" s="639"/>
      <c r="R102" s="639"/>
      <c r="S102" s="639"/>
      <c r="T102" s="639"/>
      <c r="U102" s="639"/>
    </row>
    <row r="103" s="550" customFormat="1" ht="91.8" customHeight="1" spans="8:21">
      <c r="H103" s="586"/>
      <c r="I103" s="581" t="s">
        <v>446</v>
      </c>
      <c r="J103" s="621"/>
      <c r="K103" s="584" t="s">
        <v>447</v>
      </c>
      <c r="L103" s="584"/>
      <c r="M103" s="640"/>
      <c r="O103" s="639"/>
      <c r="P103" s="639"/>
      <c r="Q103" s="639"/>
      <c r="R103" s="639"/>
      <c r="S103" s="639"/>
      <c r="T103" s="639"/>
      <c r="U103" s="639"/>
    </row>
    <row r="104" s="550" customFormat="1" ht="123" customHeight="1" spans="8:21">
      <c r="H104" s="587" t="s">
        <v>452</v>
      </c>
      <c r="I104" s="588"/>
      <c r="J104" s="588"/>
      <c r="K104" s="588"/>
      <c r="L104" s="588"/>
      <c r="M104" s="589"/>
      <c r="O104" s="639"/>
      <c r="P104" s="639"/>
      <c r="Q104" s="639"/>
      <c r="R104" s="639"/>
      <c r="S104" s="639"/>
      <c r="T104" s="639"/>
      <c r="U104" s="639"/>
    </row>
    <row r="105" s="550" customFormat="1" ht="39.9" customHeight="1" spans="8:21">
      <c r="H105" s="595" t="s">
        <v>513</v>
      </c>
      <c r="I105" s="622"/>
      <c r="J105" s="622"/>
      <c r="K105" s="622"/>
      <c r="L105" s="622"/>
      <c r="M105" s="623"/>
      <c r="O105" s="639"/>
      <c r="P105" s="639"/>
      <c r="Q105" s="639"/>
      <c r="R105" s="639"/>
      <c r="S105" s="639"/>
      <c r="T105" s="639"/>
      <c r="U105" s="639"/>
    </row>
    <row r="106" s="550" customFormat="1" ht="39.9" customHeight="1" spans="8:19">
      <c r="H106" s="602" t="s">
        <v>455</v>
      </c>
      <c r="I106" s="597">
        <v>1200</v>
      </c>
      <c r="J106" s="624"/>
      <c r="K106" s="599">
        <f>IF(O106=FALSE,0,IF(P106=FALSE,0,IF(Q106=FALSE,0,O106*8+P106*5*Q106)))</f>
        <v>19311.555015144</v>
      </c>
      <c r="L106" s="600">
        <f>M106*73%</f>
        <v>20440</v>
      </c>
      <c r="M106" s="601">
        <f>ROUND(K106*145%,-1)</f>
        <v>28000</v>
      </c>
      <c r="O106" s="642">
        <f>IF(I106&lt;[1]Данные!$A$10,FALSE,IF(I106&lt;=[1]Данные!$B$10,[1]Данные!$A$11,IF(I106&lt;=[1]Данные!$D$10,[1]Данные!$C$11,IF(I106=[1]Данные!$E$10,[1]Данные!$E$11,IF(I106&lt;=[1]Данные!$G$10,[1]Данные!$F$11,IF(I106=[1]Данные!$H$10,[1]Данные!$H$11,IF(I106&lt;=[1]Данные!$J$10,[1]Данные!$I$11,IF(I106=[1]Данные!$K$10,[1]Данные!$K$11,IF(I106&lt;=[1]Данные!$M$10,[1]Данные!$L$11,IF(I106=[1]Данные!$N$10,[1]Данные!$N$11,IF(I106&lt;=[1]Данные!$P$10,[1]Данные!$O$11,IF(I106=[1]Данные!$Q$10,[1]Данные!$Q$11,IF(I106&gt;[1]Данные!$Q$10,FALSE)))))))))))))</f>
        <v>1577.146592448</v>
      </c>
      <c r="P106" s="642">
        <f>IF(I107*2&lt;[1]Данные!$I$3,FALSE,IF(I107*2=[1]Данные!$I$3,[1]Данные!$I$4,IF(I107*2&lt;=[1]Данные!$K$3,[1]Данные!$J$4,IF(I107*2&lt;=[1]Данные!$M$3,[1]Данные!$L$4,IF(I107*2=[1]Данные!$N$3,[1]Данные!$N$4,IF(I107*2&lt;=[1]Данные!$P$3,[1]Данные!$O$4,IF(I107*2=[1]Данные!$Q$3,[1]Данные!$Q$4,IF(I107*2&lt;=[1]Данные!$S$3,[1]Данные!$R$4,IF(I107*2=[1]Данные!$T$3,[1]Данные!$T$4,IF(I107*2&lt;=[1]Данные!$V$3,[1]Данные!$U$4,IF(I107*2=[1]Данные!$W$3,[1]Данные!$W$4)))))))))))</f>
        <v>1338.876455112</v>
      </c>
      <c r="Q106" s="648">
        <f>IF(I108&lt;[1]Данные!$T$15,FALSE,IF(I108&lt;=[1]Данные!$U$15,[1]Данные!$T$16,IF(I108&lt;=[1]Данные!$W$15,[1]Данные!$V$16,IF(I108=[1]Данные!$X$15,[1]Данные!$X$16,IF(I108&lt;=[1]Данные!$Z$15,[1]Данные!$Y$16)))))</f>
        <v>1</v>
      </c>
      <c r="R106" s="652"/>
      <c r="S106" s="649"/>
    </row>
    <row r="107" s="550" customFormat="1" ht="39.9" customHeight="1" spans="8:21">
      <c r="H107" s="609" t="s">
        <v>456</v>
      </c>
      <c r="I107" s="604">
        <v>600</v>
      </c>
      <c r="J107" s="625"/>
      <c r="K107" s="606"/>
      <c r="L107" s="607"/>
      <c r="M107" s="608"/>
      <c r="O107" s="639"/>
      <c r="P107" s="639"/>
      <c r="Q107" s="639"/>
      <c r="R107" s="639"/>
      <c r="S107" s="639"/>
      <c r="T107" s="639"/>
      <c r="U107" s="639"/>
    </row>
    <row r="108" s="550" customFormat="1" ht="39.9" customHeight="1" spans="8:21">
      <c r="H108" s="610" t="s">
        <v>457</v>
      </c>
      <c r="I108" s="611">
        <v>735</v>
      </c>
      <c r="J108" s="626"/>
      <c r="K108" s="613"/>
      <c r="L108" s="614"/>
      <c r="M108" s="615"/>
      <c r="O108" s="639"/>
      <c r="P108" s="639"/>
      <c r="Q108" s="639"/>
      <c r="R108" s="639"/>
      <c r="S108" s="639"/>
      <c r="T108" s="639"/>
      <c r="U108" s="639"/>
    </row>
    <row r="109" s="550" customFormat="1" ht="69.9" customHeight="1" spans="8:21">
      <c r="H109" s="616" t="s">
        <v>514</v>
      </c>
      <c r="I109" s="617"/>
      <c r="J109" s="617"/>
      <c r="K109" s="617"/>
      <c r="L109" s="617"/>
      <c r="M109" s="618"/>
      <c r="O109" s="639"/>
      <c r="P109" s="639"/>
      <c r="Q109" s="639"/>
      <c r="R109" s="639"/>
      <c r="S109" s="639"/>
      <c r="T109" s="639"/>
      <c r="U109" s="639"/>
    </row>
    <row r="110" s="550" customFormat="1" ht="60" customHeight="1" spans="8:21">
      <c r="H110" s="569"/>
      <c r="I110" s="564" t="s">
        <v>515</v>
      </c>
      <c r="J110" s="619"/>
      <c r="K110" s="565">
        <f>[1]Данные!$H$11*8+[1]Данные!$Q$7*5</f>
        <v>22692.714786504</v>
      </c>
      <c r="L110" s="566">
        <f>M110*73%</f>
        <v>24017</v>
      </c>
      <c r="M110" s="567">
        <f>ROUND(K110*145%,-1)</f>
        <v>32900</v>
      </c>
      <c r="O110" s="639"/>
      <c r="P110" s="639"/>
      <c r="Q110" s="639"/>
      <c r="R110" s="639"/>
      <c r="S110" s="639"/>
      <c r="T110" s="639"/>
      <c r="U110" s="639"/>
    </row>
    <row r="111" s="550" customFormat="1" ht="93" customHeight="1" spans="8:21">
      <c r="H111" s="576"/>
      <c r="I111" s="571" t="s">
        <v>366</v>
      </c>
      <c r="J111" s="620"/>
      <c r="K111" s="574" t="s">
        <v>419</v>
      </c>
      <c r="L111" s="574"/>
      <c r="M111" s="638"/>
      <c r="O111" s="639"/>
      <c r="P111" s="639"/>
      <c r="Q111" s="639"/>
      <c r="R111" s="639"/>
      <c r="S111" s="639"/>
      <c r="T111" s="639"/>
      <c r="U111" s="639"/>
    </row>
    <row r="112" s="550" customFormat="1" ht="91.8" customHeight="1" spans="8:21">
      <c r="H112" s="576"/>
      <c r="I112" s="571" t="s">
        <v>446</v>
      </c>
      <c r="J112" s="620"/>
      <c r="K112" s="574" t="s">
        <v>462</v>
      </c>
      <c r="L112" s="574"/>
      <c r="M112" s="638"/>
      <c r="O112" s="639"/>
      <c r="P112" s="639"/>
      <c r="Q112" s="639"/>
      <c r="R112" s="639"/>
      <c r="S112" s="639"/>
      <c r="T112" s="639"/>
      <c r="U112" s="639"/>
    </row>
    <row r="113" s="550" customFormat="1" ht="72" customHeight="1" spans="8:21">
      <c r="H113" s="576"/>
      <c r="I113" s="572" t="s">
        <v>516</v>
      </c>
      <c r="J113" s="620"/>
      <c r="K113" s="577">
        <f>[1]Данные!$H$11*8+[1]Данные!$T$7*5</f>
        <v>23209.106523624</v>
      </c>
      <c r="L113" s="578">
        <f>M113*73%</f>
        <v>24564.5</v>
      </c>
      <c r="M113" s="579">
        <f>ROUND(K113*145%,-1)</f>
        <v>33650</v>
      </c>
      <c r="O113" s="639"/>
      <c r="P113" s="639"/>
      <c r="Q113" s="639"/>
      <c r="R113" s="639"/>
      <c r="S113" s="639"/>
      <c r="T113" s="639"/>
      <c r="U113" s="639"/>
    </row>
    <row r="114" s="550" customFormat="1" ht="93" customHeight="1" spans="8:21">
      <c r="H114" s="576"/>
      <c r="I114" s="571" t="s">
        <v>366</v>
      </c>
      <c r="J114" s="620"/>
      <c r="K114" s="574" t="s">
        <v>419</v>
      </c>
      <c r="L114" s="574"/>
      <c r="M114" s="638"/>
      <c r="O114" s="639"/>
      <c r="P114" s="639"/>
      <c r="Q114" s="639"/>
      <c r="R114" s="639"/>
      <c r="S114" s="639"/>
      <c r="T114" s="639"/>
      <c r="U114" s="639"/>
    </row>
    <row r="115" s="550" customFormat="1" ht="90" customHeight="1" spans="8:21">
      <c r="H115" s="576"/>
      <c r="I115" s="571" t="s">
        <v>446</v>
      </c>
      <c r="J115" s="620"/>
      <c r="K115" s="574" t="s">
        <v>462</v>
      </c>
      <c r="L115" s="574"/>
      <c r="M115" s="638"/>
      <c r="O115" s="639"/>
      <c r="P115" s="639"/>
      <c r="Q115" s="639"/>
      <c r="R115" s="639"/>
      <c r="S115" s="639"/>
      <c r="T115" s="639"/>
      <c r="U115" s="639"/>
    </row>
    <row r="116" s="550" customFormat="1" ht="60" customHeight="1" spans="8:21">
      <c r="H116" s="576"/>
      <c r="I116" s="572" t="s">
        <v>517</v>
      </c>
      <c r="J116" s="620"/>
      <c r="K116" s="577">
        <f>[1]Данные!$K$11*8+[1]Данные!$W$7*5</f>
        <v>24342.484384008</v>
      </c>
      <c r="L116" s="578">
        <f>M116*73%</f>
        <v>25769</v>
      </c>
      <c r="M116" s="579">
        <f>ROUND(K116*145%,-1)</f>
        <v>35300</v>
      </c>
      <c r="O116" s="639"/>
      <c r="P116" s="639"/>
      <c r="Q116" s="639"/>
      <c r="R116" s="639"/>
      <c r="S116" s="639"/>
      <c r="T116" s="639"/>
      <c r="U116" s="639"/>
    </row>
    <row r="117" s="550" customFormat="1" ht="91.8" customHeight="1" spans="8:21">
      <c r="H117" s="576"/>
      <c r="I117" s="571" t="s">
        <v>366</v>
      </c>
      <c r="J117" s="620"/>
      <c r="K117" s="574" t="s">
        <v>419</v>
      </c>
      <c r="L117" s="574"/>
      <c r="M117" s="638"/>
      <c r="O117" s="639"/>
      <c r="P117" s="639"/>
      <c r="Q117" s="639"/>
      <c r="R117" s="639"/>
      <c r="S117" s="639"/>
      <c r="T117" s="639"/>
      <c r="U117" s="639"/>
    </row>
    <row r="118" s="550" customFormat="1" ht="90" customHeight="1" spans="8:21">
      <c r="H118" s="586"/>
      <c r="I118" s="581" t="s">
        <v>446</v>
      </c>
      <c r="J118" s="621"/>
      <c r="K118" s="584" t="s">
        <v>462</v>
      </c>
      <c r="L118" s="584"/>
      <c r="M118" s="640"/>
      <c r="O118" s="639"/>
      <c r="P118" s="639"/>
      <c r="Q118" s="639"/>
      <c r="R118" s="639"/>
      <c r="S118" s="639"/>
      <c r="T118" s="639"/>
      <c r="U118" s="639"/>
    </row>
    <row r="119" s="550" customFormat="1" ht="126" customHeight="1" spans="8:21">
      <c r="H119" s="587" t="s">
        <v>452</v>
      </c>
      <c r="I119" s="588"/>
      <c r="J119" s="588"/>
      <c r="K119" s="588"/>
      <c r="L119" s="588"/>
      <c r="M119" s="589"/>
      <c r="O119" s="639"/>
      <c r="P119" s="639"/>
      <c r="Q119" s="639"/>
      <c r="R119" s="639"/>
      <c r="S119" s="639"/>
      <c r="T119" s="639"/>
      <c r="U119" s="639"/>
    </row>
    <row r="120" s="550" customFormat="1" ht="39.9" customHeight="1" spans="8:21">
      <c r="H120" s="657" t="s">
        <v>518</v>
      </c>
      <c r="I120" s="658"/>
      <c r="J120" s="658"/>
      <c r="K120" s="658"/>
      <c r="L120" s="658"/>
      <c r="M120" s="659"/>
      <c r="O120" s="639"/>
      <c r="P120" s="639"/>
      <c r="Q120" s="639"/>
      <c r="R120" s="639"/>
      <c r="S120" s="639"/>
      <c r="T120" s="639"/>
      <c r="U120" s="639"/>
    </row>
    <row r="121" s="550" customFormat="1" ht="39.9" customHeight="1" spans="8:19">
      <c r="H121" s="602" t="s">
        <v>455</v>
      </c>
      <c r="I121" s="597">
        <v>1200</v>
      </c>
      <c r="J121" s="624"/>
      <c r="K121" s="599">
        <f>IF(O121=FALSE,0,IF(P121=FALSE,0,IF(Q121=FALSE,0,O121*8+P121*5*Q121)))</f>
        <v>22692.714786504</v>
      </c>
      <c r="L121" s="600">
        <f>M121*73%</f>
        <v>24017</v>
      </c>
      <c r="M121" s="601">
        <f>ROUND(K121*145%,-1)</f>
        <v>32900</v>
      </c>
      <c r="O121" s="642">
        <f>IF(I121&lt;[1]Данные!$A$10,FALSE,IF(I121&lt;=[1]Данные!$B$10,[1]Данные!$A$11,IF(I121&lt;=[1]Данные!$D$10,[1]Данные!$C$11,IF(I121=[1]Данные!$E$10,[1]Данные!$E$11,IF(I121&lt;=[1]Данные!$G$10,[1]Данные!$F$11,IF(I121=[1]Данные!$H$10,[1]Данные!$H$11,IF(I121&lt;=[1]Данные!$J$10,[1]Данные!$I$11,IF(I121=[1]Данные!$K$10,[1]Данные!$K$11,IF(I121&lt;=[1]Данные!$M$10,[1]Данные!$L$11,IF(I121=[1]Данные!$N$10,[1]Данные!$N$11,IF(I121&lt;=[1]Данные!$P$10,[1]Данные!$O$11,IF(I121=[1]Данные!$Q$10,[1]Данные!$Q$11,IF(I121&gt;[1]Данные!$Q$10,FALSE)))))))))))))</f>
        <v>1577.146592448</v>
      </c>
      <c r="P121" s="642">
        <f>IF(I122*2&lt;[1]Данные!$A$6,FALSE,IF(I122*2&lt;=[1]Данные!$B$6,[1]Данные!$A$7,IF(I122*2=[1]Данные!$C$6,[1]Данные!$C$7,IF(I122*2&lt;=[1]Данные!$E$6,[1]Данные!$D$7,IF(I122*2=[1]Данные!$F$6,[1]Данные!$F$7,IF(I122*2&lt;=[1]Данные!$H$6,[1]Данные!$G$7,IF(I122*2=[1]Данные!$I$6,[1]Данные!$I$7,IF(I122*2&lt;=[1]Данные!$K$6,[1]Данные!$J$7,IF(I122*2&lt;=[1]Данные!$M$6,[1]Данные!$L$7,IF(I122*2=[1]Данные!$N$6,[1]Данные!$N$7,IF(I122*2&lt;=[1]Данные!$P$6,[1]Данные!$O$7,IF(I122*2=[1]Данные!$Q$6,[1]Данные!$Q$7,IF(I122*2&lt;=[1]Данные!$S$6,[1]Данные!$R$7,IF(I122*2=[1]Данные!$T$6,[1]Данные!$T$7,IF(I122*2&lt;=[1]Данные!$V$6,[1]Данные!$U$7,IF(I122*2=[1]Данные!$W$6,[1]Данные!$W$7))))))))))))))))</f>
        <v>2015.108409384</v>
      </c>
      <c r="Q121" s="648">
        <f>IF(I123&lt;[1]Данные!$T$15,FALSE,IF(I123&lt;=[1]Данные!$U$15,[1]Данные!$T$16,IF(I123&lt;=[1]Данные!$W$15,[1]Данные!$V$16,IF(I123=[1]Данные!$X$15,[1]Данные!$X$16,IF(I123&lt;=[1]Данные!$Z$15,[1]Данные!$Y$16)))))</f>
        <v>1</v>
      </c>
      <c r="R121" s="652"/>
      <c r="S121" s="649"/>
    </row>
    <row r="122" s="550" customFormat="1" ht="39.9" customHeight="1" spans="8:21">
      <c r="H122" s="609" t="s">
        <v>456</v>
      </c>
      <c r="I122" s="604">
        <v>600</v>
      </c>
      <c r="J122" s="625"/>
      <c r="K122" s="606"/>
      <c r="L122" s="607"/>
      <c r="M122" s="608"/>
      <c r="O122" s="637"/>
      <c r="P122" s="637"/>
      <c r="Q122" s="637"/>
      <c r="R122" s="639"/>
      <c r="S122" s="639"/>
      <c r="T122" s="639"/>
      <c r="U122" s="639"/>
    </row>
    <row r="123" s="550" customFormat="1" ht="39.9" customHeight="1" spans="8:21">
      <c r="H123" s="610" t="s">
        <v>457</v>
      </c>
      <c r="I123" s="611">
        <v>735</v>
      </c>
      <c r="J123" s="626"/>
      <c r="K123" s="613"/>
      <c r="L123" s="614"/>
      <c r="M123" s="615"/>
      <c r="O123" s="639"/>
      <c r="P123" s="639"/>
      <c r="Q123" s="639"/>
      <c r="R123" s="639"/>
      <c r="S123" s="639"/>
      <c r="T123" s="639"/>
      <c r="U123" s="639"/>
    </row>
    <row r="124" s="551" customFormat="1" ht="13.8"/>
    <row r="125" s="551" customFormat="1" ht="13.8"/>
  </sheetData>
  <mergeCells count="199">
    <mergeCell ref="L1:M1"/>
    <mergeCell ref="A3:F3"/>
    <mergeCell ref="H3:M3"/>
    <mergeCell ref="D5:F5"/>
    <mergeCell ref="K5:M5"/>
    <mergeCell ref="D6:F6"/>
    <mergeCell ref="K6:M6"/>
    <mergeCell ref="D8:F8"/>
    <mergeCell ref="K8:M8"/>
    <mergeCell ref="D9:F9"/>
    <mergeCell ref="K9:M9"/>
    <mergeCell ref="D11:F11"/>
    <mergeCell ref="K11:M11"/>
    <mergeCell ref="D12:F12"/>
    <mergeCell ref="K12:M12"/>
    <mergeCell ref="A13:F13"/>
    <mergeCell ref="H13:M13"/>
    <mergeCell ref="A14:F14"/>
    <mergeCell ref="H14:M14"/>
    <mergeCell ref="A18:F18"/>
    <mergeCell ref="H18:M18"/>
    <mergeCell ref="D20:F20"/>
    <mergeCell ref="K20:M20"/>
    <mergeCell ref="D21:F21"/>
    <mergeCell ref="K21:M21"/>
    <mergeCell ref="D23:F23"/>
    <mergeCell ref="K23:M23"/>
    <mergeCell ref="D24:F24"/>
    <mergeCell ref="K24:M24"/>
    <mergeCell ref="D26:F26"/>
    <mergeCell ref="K26:M26"/>
    <mergeCell ref="D27:F27"/>
    <mergeCell ref="K27:M27"/>
    <mergeCell ref="A28:F28"/>
    <mergeCell ref="H28:M28"/>
    <mergeCell ref="A29:F29"/>
    <mergeCell ref="H29:M29"/>
    <mergeCell ref="A33:F33"/>
    <mergeCell ref="H33:M33"/>
    <mergeCell ref="A34:F34"/>
    <mergeCell ref="H34:M34"/>
    <mergeCell ref="D36:F36"/>
    <mergeCell ref="K36:M36"/>
    <mergeCell ref="D37:F37"/>
    <mergeCell ref="K37:M37"/>
    <mergeCell ref="D39:F39"/>
    <mergeCell ref="K39:M39"/>
    <mergeCell ref="D40:F40"/>
    <mergeCell ref="K40:M40"/>
    <mergeCell ref="D42:F42"/>
    <mergeCell ref="K42:M42"/>
    <mergeCell ref="D43:F43"/>
    <mergeCell ref="K43:M43"/>
    <mergeCell ref="A44:F44"/>
    <mergeCell ref="H44:M44"/>
    <mergeCell ref="A45:F45"/>
    <mergeCell ref="H45:M45"/>
    <mergeCell ref="A49:F49"/>
    <mergeCell ref="H49:M49"/>
    <mergeCell ref="D51:F51"/>
    <mergeCell ref="K51:M51"/>
    <mergeCell ref="D52:F52"/>
    <mergeCell ref="K52:M52"/>
    <mergeCell ref="D54:F54"/>
    <mergeCell ref="K54:M54"/>
    <mergeCell ref="D55:F55"/>
    <mergeCell ref="K55:M55"/>
    <mergeCell ref="D57:F57"/>
    <mergeCell ref="K57:M57"/>
    <mergeCell ref="D58:F58"/>
    <mergeCell ref="K58:M58"/>
    <mergeCell ref="A59:F59"/>
    <mergeCell ref="H59:M59"/>
    <mergeCell ref="A60:F60"/>
    <mergeCell ref="H60:M60"/>
    <mergeCell ref="A64:F64"/>
    <mergeCell ref="H64:M64"/>
    <mergeCell ref="D66:F66"/>
    <mergeCell ref="K66:M66"/>
    <mergeCell ref="D67:F67"/>
    <mergeCell ref="K67:M67"/>
    <mergeCell ref="D69:F69"/>
    <mergeCell ref="K69:M69"/>
    <mergeCell ref="D70:F70"/>
    <mergeCell ref="K70:M70"/>
    <mergeCell ref="D72:F72"/>
    <mergeCell ref="K72:M72"/>
    <mergeCell ref="D73:F73"/>
    <mergeCell ref="K73:M73"/>
    <mergeCell ref="A74:F74"/>
    <mergeCell ref="H74:M74"/>
    <mergeCell ref="A75:F75"/>
    <mergeCell ref="H75:M75"/>
    <mergeCell ref="A79:F79"/>
    <mergeCell ref="H79:M79"/>
    <mergeCell ref="D81:F81"/>
    <mergeCell ref="K81:M81"/>
    <mergeCell ref="D82:F82"/>
    <mergeCell ref="K82:M82"/>
    <mergeCell ref="D84:F84"/>
    <mergeCell ref="K84:M84"/>
    <mergeCell ref="D85:F85"/>
    <mergeCell ref="K85:M85"/>
    <mergeCell ref="D87:F87"/>
    <mergeCell ref="K87:M87"/>
    <mergeCell ref="D88:F88"/>
    <mergeCell ref="K88:M88"/>
    <mergeCell ref="A89:F89"/>
    <mergeCell ref="H89:M89"/>
    <mergeCell ref="A90:F90"/>
    <mergeCell ref="H90:M90"/>
    <mergeCell ref="H94:M94"/>
    <mergeCell ref="K96:M96"/>
    <mergeCell ref="K97:M97"/>
    <mergeCell ref="K99:M99"/>
    <mergeCell ref="K100:M100"/>
    <mergeCell ref="K102:M102"/>
    <mergeCell ref="K103:M103"/>
    <mergeCell ref="H104:M104"/>
    <mergeCell ref="H105:M105"/>
    <mergeCell ref="H109:M109"/>
    <mergeCell ref="K111:M111"/>
    <mergeCell ref="K112:M112"/>
    <mergeCell ref="K114:M114"/>
    <mergeCell ref="K115:M115"/>
    <mergeCell ref="K117:M117"/>
    <mergeCell ref="K118:M118"/>
    <mergeCell ref="H119:M119"/>
    <mergeCell ref="H120:M120"/>
    <mergeCell ref="C4:C12"/>
    <mergeCell ref="C15:C17"/>
    <mergeCell ref="C19:C27"/>
    <mergeCell ref="C30:C32"/>
    <mergeCell ref="C35:C43"/>
    <mergeCell ref="C46:C48"/>
    <mergeCell ref="C50:C58"/>
    <mergeCell ref="C61:C63"/>
    <mergeCell ref="C65:C73"/>
    <mergeCell ref="C76:C78"/>
    <mergeCell ref="C80:C88"/>
    <mergeCell ref="C91:C93"/>
    <mergeCell ref="D15:D17"/>
    <mergeCell ref="D30:D32"/>
    <mergeCell ref="D46:D48"/>
    <mergeCell ref="D61:D63"/>
    <mergeCell ref="D76:D78"/>
    <mergeCell ref="D91:D93"/>
    <mergeCell ref="E15:E17"/>
    <mergeCell ref="E30:E32"/>
    <mergeCell ref="E46:E48"/>
    <mergeCell ref="E61:E63"/>
    <mergeCell ref="E76:E78"/>
    <mergeCell ref="E91:E93"/>
    <mergeCell ref="F15:F17"/>
    <mergeCell ref="F30:F32"/>
    <mergeCell ref="F46:F48"/>
    <mergeCell ref="F61:F63"/>
    <mergeCell ref="F76:F78"/>
    <mergeCell ref="F91:F93"/>
    <mergeCell ref="J4:J12"/>
    <mergeCell ref="J15:J17"/>
    <mergeCell ref="J19:J27"/>
    <mergeCell ref="J30:J32"/>
    <mergeCell ref="J35:J43"/>
    <mergeCell ref="J46:J48"/>
    <mergeCell ref="J50:J58"/>
    <mergeCell ref="J61:J63"/>
    <mergeCell ref="J65:J73"/>
    <mergeCell ref="J76:J78"/>
    <mergeCell ref="J80:J88"/>
    <mergeCell ref="J91:J93"/>
    <mergeCell ref="J95:J103"/>
    <mergeCell ref="J106:J108"/>
    <mergeCell ref="J110:J118"/>
    <mergeCell ref="J121:J123"/>
    <mergeCell ref="K15:K17"/>
    <mergeCell ref="K30:K32"/>
    <mergeCell ref="K46:K48"/>
    <mergeCell ref="K61:K63"/>
    <mergeCell ref="K76:K78"/>
    <mergeCell ref="K91:K93"/>
    <mergeCell ref="K106:K108"/>
    <mergeCell ref="K121:K123"/>
    <mergeCell ref="L15:L17"/>
    <mergeCell ref="L30:L32"/>
    <mergeCell ref="L46:L48"/>
    <mergeCell ref="L61:L63"/>
    <mergeCell ref="L76:L78"/>
    <mergeCell ref="L91:L93"/>
    <mergeCell ref="L106:L108"/>
    <mergeCell ref="L121:L123"/>
    <mergeCell ref="M15:M17"/>
    <mergeCell ref="M30:M32"/>
    <mergeCell ref="M46:M48"/>
    <mergeCell ref="M61:M63"/>
    <mergeCell ref="M76:M78"/>
    <mergeCell ref="M91:M93"/>
    <mergeCell ref="M106:M108"/>
    <mergeCell ref="M121:M123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topLeftCell="A7" workbookViewId="0">
      <selection activeCell="B14" sqref="B14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114.6" customHeight="1" spans="1:5">
      <c r="A4" s="533" t="s">
        <v>519</v>
      </c>
      <c r="B4" s="534" t="s">
        <v>520</v>
      </c>
      <c r="C4" s="535"/>
      <c r="D4" s="536" t="s">
        <v>521</v>
      </c>
      <c r="E4" s="444">
        <v>7965</v>
      </c>
    </row>
    <row r="5" ht="114.6" customHeight="1" spans="1:5">
      <c r="A5" s="533" t="s">
        <v>522</v>
      </c>
      <c r="B5" s="534" t="s">
        <v>523</v>
      </c>
      <c r="C5" s="537"/>
      <c r="D5" s="538" t="s">
        <v>524</v>
      </c>
      <c r="E5" s="444">
        <v>8325</v>
      </c>
    </row>
    <row r="6" ht="38.4" customHeight="1" spans="1:5">
      <c r="A6" s="539" t="s">
        <v>525</v>
      </c>
      <c r="B6" s="519" t="s">
        <v>526</v>
      </c>
      <c r="C6" s="378"/>
      <c r="D6" s="540" t="s">
        <v>527</v>
      </c>
      <c r="E6" s="290">
        <v>4950</v>
      </c>
    </row>
    <row r="7" ht="38.4" customHeight="1" spans="1:5">
      <c r="A7" s="539" t="s">
        <v>528</v>
      </c>
      <c r="B7" s="541" t="s">
        <v>529</v>
      </c>
      <c r="C7" s="542"/>
      <c r="D7" s="543" t="s">
        <v>530</v>
      </c>
      <c r="E7" s="325">
        <v>5310</v>
      </c>
    </row>
    <row r="8" ht="42" customHeight="1" spans="1:5">
      <c r="A8" s="544" t="s">
        <v>531</v>
      </c>
      <c r="B8" s="545" t="s">
        <v>532</v>
      </c>
      <c r="C8" s="378"/>
      <c r="D8" s="141" t="s">
        <v>533</v>
      </c>
      <c r="E8" s="290">
        <v>3016</v>
      </c>
    </row>
    <row r="9" ht="42" customHeight="1" spans="1:5">
      <c r="A9" s="544" t="s">
        <v>534</v>
      </c>
      <c r="B9" s="546" t="s">
        <v>535</v>
      </c>
      <c r="C9" s="338"/>
      <c r="D9" s="143" t="s">
        <v>536</v>
      </c>
      <c r="E9" s="304">
        <v>4300</v>
      </c>
    </row>
    <row r="10" ht="38.4" customHeight="1" spans="1:5">
      <c r="A10" s="544" t="s">
        <v>537</v>
      </c>
      <c r="B10" s="547" t="s">
        <v>538</v>
      </c>
      <c r="C10" s="341"/>
      <c r="D10" s="145"/>
      <c r="E10" s="292">
        <v>2530</v>
      </c>
    </row>
  </sheetData>
  <mergeCells count="1">
    <mergeCell ref="A1:E2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topLeftCell="A7" workbookViewId="0">
      <selection activeCell="B18" sqref="B18"/>
    </sheetView>
  </sheetViews>
  <sheetFormatPr defaultColWidth="9" defaultRowHeight="14.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47.55" spans="1:5">
      <c r="A4" s="518" t="s">
        <v>539</v>
      </c>
      <c r="B4" s="519" t="s">
        <v>540</v>
      </c>
      <c r="C4" s="520"/>
      <c r="D4" s="151" t="s">
        <v>541</v>
      </c>
      <c r="E4" s="521">
        <v>8845</v>
      </c>
    </row>
    <row r="5" ht="47.55" spans="1:5">
      <c r="A5" s="518" t="s">
        <v>542</v>
      </c>
      <c r="B5" s="522" t="s">
        <v>543</v>
      </c>
      <c r="C5" s="523"/>
      <c r="D5" s="152"/>
      <c r="E5" s="524">
        <v>8950</v>
      </c>
    </row>
    <row r="6" ht="47.55" spans="1:5">
      <c r="A6" s="518" t="s">
        <v>544</v>
      </c>
      <c r="B6" s="522" t="s">
        <v>545</v>
      </c>
      <c r="C6" s="523"/>
      <c r="D6" s="152"/>
      <c r="E6" s="524">
        <v>9110</v>
      </c>
    </row>
    <row r="7" ht="47.55" spans="1:9">
      <c r="A7" s="518" t="s">
        <v>546</v>
      </c>
      <c r="B7" s="522" t="s">
        <v>547</v>
      </c>
      <c r="C7" s="523"/>
      <c r="D7" s="152"/>
      <c r="E7" s="524">
        <v>9570</v>
      </c>
      <c r="I7" t="s">
        <v>548</v>
      </c>
    </row>
    <row r="8" ht="47.55" spans="1:5">
      <c r="A8" s="518" t="s">
        <v>549</v>
      </c>
      <c r="B8" s="522" t="s">
        <v>550</v>
      </c>
      <c r="C8" s="523"/>
      <c r="D8" s="152"/>
      <c r="E8" s="524">
        <v>9675</v>
      </c>
    </row>
    <row r="9" ht="43.95" spans="1:5">
      <c r="A9" s="518" t="s">
        <v>551</v>
      </c>
      <c r="B9" s="525" t="s">
        <v>552</v>
      </c>
      <c r="C9" s="526"/>
      <c r="D9" s="153"/>
      <c r="E9" s="527">
        <v>9770</v>
      </c>
    </row>
    <row r="10" ht="28.35" spans="1:5">
      <c r="A10" s="528" t="s">
        <v>553</v>
      </c>
      <c r="B10" s="529" t="s">
        <v>554</v>
      </c>
      <c r="C10" s="90"/>
      <c r="D10" s="482"/>
      <c r="E10" s="521">
        <v>1550</v>
      </c>
    </row>
    <row r="11" ht="28.35" spans="1:5">
      <c r="A11" s="528" t="s">
        <v>555</v>
      </c>
      <c r="B11" s="530" t="s">
        <v>556</v>
      </c>
      <c r="C11" s="531"/>
      <c r="D11" s="531"/>
      <c r="E11" s="524">
        <v>1805</v>
      </c>
    </row>
    <row r="12" ht="28.35" spans="1:5">
      <c r="A12" s="528" t="s">
        <v>557</v>
      </c>
      <c r="B12" s="530" t="s">
        <v>558</v>
      </c>
      <c r="C12" s="531"/>
      <c r="D12" s="531"/>
      <c r="E12" s="524">
        <v>2055</v>
      </c>
    </row>
    <row r="13" ht="28.35" spans="1:5">
      <c r="A13" s="528" t="s">
        <v>559</v>
      </c>
      <c r="B13" s="530" t="s">
        <v>560</v>
      </c>
      <c r="C13" s="531"/>
      <c r="D13" s="531"/>
      <c r="E13" s="524">
        <v>2310</v>
      </c>
    </row>
    <row r="14" ht="28.35" spans="1:5">
      <c r="A14" s="528" t="s">
        <v>561</v>
      </c>
      <c r="B14" s="530" t="s">
        <v>562</v>
      </c>
      <c r="C14" s="531"/>
      <c r="D14" s="531"/>
      <c r="E14" s="524">
        <v>2440</v>
      </c>
    </row>
    <row r="15" ht="28.35" spans="1:5">
      <c r="A15" s="528" t="s">
        <v>563</v>
      </c>
      <c r="B15" s="532" t="s">
        <v>564</v>
      </c>
      <c r="C15" s="291"/>
      <c r="D15" s="291"/>
      <c r="E15" s="527">
        <v>2565</v>
      </c>
    </row>
  </sheetData>
  <mergeCells count="3">
    <mergeCell ref="C4:C9"/>
    <mergeCell ref="D4:D9"/>
    <mergeCell ref="A1:E2"/>
  </mergeCells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6"/>
  <sheetViews>
    <sheetView topLeftCell="A49" workbookViewId="0">
      <selection activeCell="A55" sqref="A55"/>
    </sheetView>
  </sheetViews>
  <sheetFormatPr defaultColWidth="9" defaultRowHeight="14.4" outlineLevelCol="4"/>
  <cols>
    <col min="1" max="1" width="17.3333333333333" customWidth="1"/>
    <col min="2" max="2" width="32.111111111111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11" t="s">
        <v>5</v>
      </c>
    </row>
    <row r="4" ht="21.15" spans="1:5">
      <c r="A4" s="468" t="s">
        <v>565</v>
      </c>
      <c r="B4" s="469"/>
      <c r="C4" s="469"/>
      <c r="D4" s="469"/>
      <c r="E4" s="470"/>
    </row>
    <row r="5" ht="40.8" customHeight="1" spans="1:5">
      <c r="A5" s="471" t="s">
        <v>566</v>
      </c>
      <c r="B5" s="472" t="s">
        <v>567</v>
      </c>
      <c r="C5" s="473"/>
      <c r="D5" s="474" t="s">
        <v>568</v>
      </c>
      <c r="E5" s="290">
        <v>4080</v>
      </c>
    </row>
    <row r="6" ht="40.8" customHeight="1" spans="1:5">
      <c r="A6" s="471" t="s">
        <v>569</v>
      </c>
      <c r="B6" s="475"/>
      <c r="C6" s="476"/>
      <c r="D6" s="339"/>
      <c r="E6" s="304"/>
    </row>
    <row r="7" ht="40.8" customHeight="1" spans="1:5">
      <c r="A7" s="471" t="s">
        <v>570</v>
      </c>
      <c r="B7" s="477"/>
      <c r="C7" s="478"/>
      <c r="D7" s="342"/>
      <c r="E7" s="292"/>
    </row>
    <row r="8" ht="36" customHeight="1" spans="1:5">
      <c r="A8" s="471" t="s">
        <v>571</v>
      </c>
      <c r="B8" s="479" t="s">
        <v>572</v>
      </c>
      <c r="C8" s="90"/>
      <c r="D8" s="474" t="s">
        <v>568</v>
      </c>
      <c r="E8" s="290">
        <v>4630</v>
      </c>
    </row>
    <row r="9" ht="36" customHeight="1" spans="1:5">
      <c r="A9" s="471" t="s">
        <v>573</v>
      </c>
      <c r="B9" s="480"/>
      <c r="C9" s="94"/>
      <c r="D9" s="339"/>
      <c r="E9" s="304"/>
    </row>
    <row r="10" ht="36" customHeight="1" spans="1:5">
      <c r="A10" s="471" t="s">
        <v>574</v>
      </c>
      <c r="B10" s="481"/>
      <c r="C10" s="98"/>
      <c r="D10" s="342"/>
      <c r="E10" s="292"/>
    </row>
    <row r="11" ht="21" customHeight="1" spans="1:5">
      <c r="A11" s="471" t="s">
        <v>575</v>
      </c>
      <c r="B11" s="479" t="s">
        <v>576</v>
      </c>
      <c r="C11" s="473"/>
      <c r="D11" s="482" t="s">
        <v>577</v>
      </c>
      <c r="E11" s="290">
        <v>1230</v>
      </c>
    </row>
    <row r="12" ht="21" customHeight="1" spans="1:5">
      <c r="A12" s="471" t="s">
        <v>578</v>
      </c>
      <c r="B12" s="480"/>
      <c r="C12" s="476"/>
      <c r="D12" s="483"/>
      <c r="E12" s="304"/>
    </row>
    <row r="13" ht="21" customHeight="1" spans="1:5">
      <c r="A13" s="471" t="s">
        <v>579</v>
      </c>
      <c r="B13" s="480" t="s">
        <v>580</v>
      </c>
      <c r="C13" s="476"/>
      <c r="D13" s="483" t="s">
        <v>581</v>
      </c>
      <c r="E13" s="304">
        <v>1925</v>
      </c>
    </row>
    <row r="14" ht="21" customHeight="1" spans="1:5">
      <c r="A14" s="471" t="s">
        <v>582</v>
      </c>
      <c r="B14" s="481"/>
      <c r="C14" s="478"/>
      <c r="D14" s="484"/>
      <c r="E14" s="292"/>
    </row>
    <row r="15" ht="27.15" spans="1:5">
      <c r="A15" s="485" t="s">
        <v>583</v>
      </c>
      <c r="B15" s="486" t="s">
        <v>584</v>
      </c>
      <c r="C15" s="482"/>
      <c r="D15" s="482" t="s">
        <v>585</v>
      </c>
      <c r="E15" s="290">
        <v>1950</v>
      </c>
    </row>
    <row r="16" ht="27.15" spans="1:5">
      <c r="A16" s="485" t="s">
        <v>586</v>
      </c>
      <c r="B16" s="487" t="s">
        <v>587</v>
      </c>
      <c r="C16" s="484"/>
      <c r="D16" s="484" t="s">
        <v>588</v>
      </c>
      <c r="E16" s="292">
        <v>2870</v>
      </c>
    </row>
    <row r="17" ht="28.35" spans="1:5">
      <c r="A17" s="488" t="s">
        <v>589</v>
      </c>
      <c r="B17" s="440" t="s">
        <v>590</v>
      </c>
      <c r="C17" s="482"/>
      <c r="D17" s="482" t="s">
        <v>591</v>
      </c>
      <c r="E17" s="290">
        <v>580</v>
      </c>
    </row>
    <row r="18" ht="16.35" spans="1:5">
      <c r="A18" s="488" t="s">
        <v>592</v>
      </c>
      <c r="B18" s="441" t="s">
        <v>593</v>
      </c>
      <c r="C18" s="484"/>
      <c r="D18" s="484" t="s">
        <v>594</v>
      </c>
      <c r="E18" s="292">
        <v>1005</v>
      </c>
    </row>
    <row r="19" ht="28.35" spans="1:5">
      <c r="A19" s="488" t="s">
        <v>595</v>
      </c>
      <c r="B19" s="440" t="s">
        <v>596</v>
      </c>
      <c r="C19" s="473"/>
      <c r="D19" s="482" t="s">
        <v>597</v>
      </c>
      <c r="E19" s="290">
        <v>1130</v>
      </c>
    </row>
    <row r="20" ht="28.35" spans="1:5">
      <c r="A20" s="488" t="s">
        <v>598</v>
      </c>
      <c r="B20" s="441" t="s">
        <v>599</v>
      </c>
      <c r="C20" s="478"/>
      <c r="D20" s="484" t="s">
        <v>600</v>
      </c>
      <c r="E20" s="295">
        <v>1680</v>
      </c>
    </row>
    <row r="21" ht="18.75" spans="1:5">
      <c r="A21" s="488" t="s">
        <v>601</v>
      </c>
      <c r="B21" s="489" t="s">
        <v>285</v>
      </c>
      <c r="C21" s="490"/>
      <c r="D21" s="491" t="s">
        <v>286</v>
      </c>
      <c r="E21" s="492">
        <v>475</v>
      </c>
    </row>
    <row r="22" ht="58.35" spans="1:5">
      <c r="A22" s="471" t="s">
        <v>602</v>
      </c>
      <c r="B22" s="493" t="s">
        <v>603</v>
      </c>
      <c r="C22" s="473" t="s">
        <v>604</v>
      </c>
      <c r="D22" s="494" t="s">
        <v>605</v>
      </c>
      <c r="E22" s="290">
        <v>5790</v>
      </c>
    </row>
    <row r="23" ht="58.35" spans="1:5">
      <c r="A23" s="471" t="s">
        <v>606</v>
      </c>
      <c r="B23" s="464" t="s">
        <v>607</v>
      </c>
      <c r="C23" s="476"/>
      <c r="D23" s="367"/>
      <c r="E23" s="304">
        <v>7160</v>
      </c>
    </row>
    <row r="24" ht="58.35" spans="1:5">
      <c r="A24" s="471" t="s">
        <v>608</v>
      </c>
      <c r="B24" s="495" t="s">
        <v>609</v>
      </c>
      <c r="C24" s="476"/>
      <c r="D24" s="367"/>
      <c r="E24" s="304">
        <v>6765</v>
      </c>
    </row>
    <row r="25" ht="58.35" spans="1:5">
      <c r="A25" s="471" t="s">
        <v>610</v>
      </c>
      <c r="B25" s="464" t="s">
        <v>611</v>
      </c>
      <c r="C25" s="476"/>
      <c r="D25" s="367"/>
      <c r="E25" s="304">
        <v>8630</v>
      </c>
    </row>
    <row r="26" ht="58.35" spans="1:5">
      <c r="A26" s="471" t="s">
        <v>612</v>
      </c>
      <c r="B26" s="495" t="s">
        <v>613</v>
      </c>
      <c r="C26" s="476" t="s">
        <v>614</v>
      </c>
      <c r="D26" s="367"/>
      <c r="E26" s="304">
        <v>7020</v>
      </c>
    </row>
    <row r="27" ht="58.35" spans="1:5">
      <c r="A27" s="471" t="s">
        <v>615</v>
      </c>
      <c r="B27" s="464" t="s">
        <v>616</v>
      </c>
      <c r="C27" s="476"/>
      <c r="D27" s="367"/>
      <c r="E27" s="304">
        <v>8390</v>
      </c>
    </row>
    <row r="28" ht="58.35" spans="1:5">
      <c r="A28" s="471" t="s">
        <v>617</v>
      </c>
      <c r="B28" s="495" t="s">
        <v>618</v>
      </c>
      <c r="C28" s="476"/>
      <c r="D28" s="367"/>
      <c r="E28" s="304">
        <v>8690</v>
      </c>
    </row>
    <row r="29" ht="58.35" spans="1:5">
      <c r="A29" s="471" t="s">
        <v>619</v>
      </c>
      <c r="B29" s="466" t="s">
        <v>620</v>
      </c>
      <c r="C29" s="478"/>
      <c r="D29" s="371"/>
      <c r="E29" s="292">
        <v>10555</v>
      </c>
    </row>
    <row r="30" ht="58.35" spans="1:5">
      <c r="A30" s="471" t="s">
        <v>621</v>
      </c>
      <c r="B30" s="493" t="s">
        <v>622</v>
      </c>
      <c r="C30" s="473" t="s">
        <v>604</v>
      </c>
      <c r="D30" s="494" t="s">
        <v>623</v>
      </c>
      <c r="E30" s="290">
        <v>6340</v>
      </c>
    </row>
    <row r="31" ht="58.35" spans="1:5">
      <c r="A31" s="471" t="s">
        <v>624</v>
      </c>
      <c r="B31" s="464" t="s">
        <v>625</v>
      </c>
      <c r="C31" s="476"/>
      <c r="D31" s="367"/>
      <c r="E31" s="304">
        <v>7710</v>
      </c>
    </row>
    <row r="32" ht="58.35" spans="1:5">
      <c r="A32" s="471" t="s">
        <v>626</v>
      </c>
      <c r="B32" s="495" t="s">
        <v>627</v>
      </c>
      <c r="C32" s="476"/>
      <c r="D32" s="367"/>
      <c r="E32" s="304">
        <v>7315</v>
      </c>
    </row>
    <row r="33" ht="58.35" spans="1:5">
      <c r="A33" s="471" t="s">
        <v>628</v>
      </c>
      <c r="B33" s="464" t="s">
        <v>629</v>
      </c>
      <c r="C33" s="476"/>
      <c r="D33" s="367"/>
      <c r="E33" s="304">
        <v>9180</v>
      </c>
    </row>
    <row r="34" ht="58.35" spans="1:5">
      <c r="A34" s="471" t="s">
        <v>630</v>
      </c>
      <c r="B34" s="495" t="s">
        <v>631</v>
      </c>
      <c r="C34" s="476" t="s">
        <v>614</v>
      </c>
      <c r="D34" s="367"/>
      <c r="E34" s="304">
        <v>7570</v>
      </c>
    </row>
    <row r="35" ht="58.35" spans="1:5">
      <c r="A35" s="471" t="s">
        <v>632</v>
      </c>
      <c r="B35" s="464" t="s">
        <v>633</v>
      </c>
      <c r="C35" s="476"/>
      <c r="D35" s="367"/>
      <c r="E35" s="304">
        <v>8940</v>
      </c>
    </row>
    <row r="36" ht="58.35" spans="1:5">
      <c r="A36" s="471" t="s">
        <v>634</v>
      </c>
      <c r="B36" s="495" t="s">
        <v>635</v>
      </c>
      <c r="C36" s="476"/>
      <c r="D36" s="367"/>
      <c r="E36" s="304">
        <v>9240</v>
      </c>
    </row>
    <row r="37" ht="58.35" spans="1:5">
      <c r="A37" s="471" t="s">
        <v>636</v>
      </c>
      <c r="B37" s="466" t="s">
        <v>637</v>
      </c>
      <c r="C37" s="478"/>
      <c r="D37" s="371"/>
      <c r="E37" s="292">
        <v>11105</v>
      </c>
    </row>
    <row r="38" ht="21.15" spans="1:5">
      <c r="A38" s="496" t="s">
        <v>638</v>
      </c>
      <c r="B38" s="497"/>
      <c r="C38" s="497"/>
      <c r="D38" s="497"/>
      <c r="E38" s="498"/>
    </row>
    <row r="39" ht="69.75" spans="1:5">
      <c r="A39" s="499" t="s">
        <v>639</v>
      </c>
      <c r="B39" s="500" t="s">
        <v>640</v>
      </c>
      <c r="C39" s="90"/>
      <c r="D39" s="83" t="s">
        <v>641</v>
      </c>
      <c r="E39" s="290">
        <v>4970</v>
      </c>
    </row>
    <row r="40" ht="69.75" spans="1:5">
      <c r="A40" s="499" t="s">
        <v>642</v>
      </c>
      <c r="B40" s="501" t="s">
        <v>643</v>
      </c>
      <c r="C40" s="98"/>
      <c r="D40" s="81" t="s">
        <v>644</v>
      </c>
      <c r="E40" s="292">
        <v>4970</v>
      </c>
    </row>
    <row r="41" ht="130.2" customHeight="1" spans="1:5">
      <c r="A41" s="499" t="s">
        <v>645</v>
      </c>
      <c r="B41" s="502" t="s">
        <v>646</v>
      </c>
      <c r="C41" s="18"/>
      <c r="D41" s="18"/>
      <c r="E41" s="444">
        <v>5850</v>
      </c>
    </row>
    <row r="42" ht="28.35" spans="1:5">
      <c r="A42" s="503" t="s">
        <v>647</v>
      </c>
      <c r="B42" s="504" t="s">
        <v>648</v>
      </c>
      <c r="C42" s="90"/>
      <c r="D42" s="90"/>
      <c r="E42" s="290">
        <v>1690</v>
      </c>
    </row>
    <row r="43" ht="28.35" spans="1:5">
      <c r="A43" s="503" t="s">
        <v>649</v>
      </c>
      <c r="B43" s="505" t="s">
        <v>650</v>
      </c>
      <c r="C43" s="94"/>
      <c r="D43" s="94"/>
      <c r="E43" s="304">
        <v>2310</v>
      </c>
    </row>
    <row r="44" ht="28.35" spans="1:5">
      <c r="A44" s="503" t="s">
        <v>651</v>
      </c>
      <c r="B44" s="506" t="s">
        <v>652</v>
      </c>
      <c r="C44" s="98"/>
      <c r="D44" s="98"/>
      <c r="E44" s="292">
        <v>2640</v>
      </c>
    </row>
    <row r="45" ht="28.35" spans="1:5">
      <c r="A45" s="503" t="s">
        <v>653</v>
      </c>
      <c r="B45" s="440" t="s">
        <v>654</v>
      </c>
      <c r="C45" s="90"/>
      <c r="D45" s="90"/>
      <c r="E45" s="290">
        <v>830</v>
      </c>
    </row>
    <row r="46" ht="28.35" spans="1:5">
      <c r="A46" s="503" t="s">
        <v>655</v>
      </c>
      <c r="B46" s="507" t="s">
        <v>656</v>
      </c>
      <c r="C46" s="94"/>
      <c r="D46" s="94"/>
      <c r="E46" s="304">
        <v>1395</v>
      </c>
    </row>
    <row r="47" ht="28.35" spans="1:5">
      <c r="A47" s="503" t="s">
        <v>657</v>
      </c>
      <c r="B47" s="441" t="s">
        <v>658</v>
      </c>
      <c r="C47" s="98"/>
      <c r="D47" s="98"/>
      <c r="E47" s="292">
        <v>1615</v>
      </c>
    </row>
    <row r="48" ht="28.35" spans="1:5">
      <c r="A48" s="503" t="s">
        <v>659</v>
      </c>
      <c r="B48" s="440" t="s">
        <v>660</v>
      </c>
      <c r="C48" s="90"/>
      <c r="D48" s="90"/>
      <c r="E48" s="290">
        <v>1330</v>
      </c>
    </row>
    <row r="49" ht="28.35" spans="1:5">
      <c r="A49" s="503" t="s">
        <v>661</v>
      </c>
      <c r="B49" s="507" t="s">
        <v>662</v>
      </c>
      <c r="C49" s="94"/>
      <c r="D49" s="94"/>
      <c r="E49" s="304">
        <v>1970</v>
      </c>
    </row>
    <row r="50" ht="28.35" spans="1:5">
      <c r="A50" s="503" t="s">
        <v>663</v>
      </c>
      <c r="B50" s="441" t="s">
        <v>664</v>
      </c>
      <c r="C50" s="98"/>
      <c r="D50" s="98"/>
      <c r="E50" s="292">
        <v>2225</v>
      </c>
    </row>
    <row r="51" ht="18.75" spans="1:5">
      <c r="A51" s="503" t="s">
        <v>665</v>
      </c>
      <c r="B51" s="489" t="s">
        <v>285</v>
      </c>
      <c r="C51" s="490"/>
      <c r="D51" s="491" t="s">
        <v>286</v>
      </c>
      <c r="E51" s="444">
        <v>475</v>
      </c>
    </row>
    <row r="52" ht="29.55" spans="1:5">
      <c r="A52" s="508" t="s">
        <v>666</v>
      </c>
      <c r="B52" s="509" t="s">
        <v>667</v>
      </c>
      <c r="C52" s="90"/>
      <c r="D52" s="510" t="s">
        <v>668</v>
      </c>
      <c r="E52" s="91">
        <v>7130</v>
      </c>
    </row>
    <row r="53" ht="29.55" spans="1:5">
      <c r="A53" s="508" t="s">
        <v>669</v>
      </c>
      <c r="B53" s="511" t="s">
        <v>670</v>
      </c>
      <c r="C53" s="94"/>
      <c r="D53" s="512"/>
      <c r="E53" s="95">
        <v>7990</v>
      </c>
    </row>
    <row r="54" ht="29.55" spans="1:5">
      <c r="A54" s="508" t="s">
        <v>671</v>
      </c>
      <c r="B54" s="513" t="s">
        <v>672</v>
      </c>
      <c r="C54" s="94"/>
      <c r="D54" s="512"/>
      <c r="E54" s="95">
        <v>8335</v>
      </c>
    </row>
    <row r="55" ht="43.95" spans="1:5">
      <c r="A55" s="508" t="s">
        <v>673</v>
      </c>
      <c r="B55" s="514" t="s">
        <v>674</v>
      </c>
      <c r="C55" s="98"/>
      <c r="D55" s="405"/>
      <c r="E55" s="99">
        <v>9250</v>
      </c>
    </row>
    <row r="56" ht="16.35" spans="1:5">
      <c r="A56" s="515" t="s">
        <v>675</v>
      </c>
      <c r="B56" s="516"/>
      <c r="C56" s="516"/>
      <c r="D56" s="516"/>
      <c r="E56" s="517"/>
    </row>
  </sheetData>
  <mergeCells count="28">
    <mergeCell ref="A4:E4"/>
    <mergeCell ref="A38:E38"/>
    <mergeCell ref="A56:E56"/>
    <mergeCell ref="B5:B7"/>
    <mergeCell ref="B8:B10"/>
    <mergeCell ref="B11:B12"/>
    <mergeCell ref="B13:B14"/>
    <mergeCell ref="C5:C7"/>
    <mergeCell ref="C8:C10"/>
    <mergeCell ref="C11:C14"/>
    <mergeCell ref="C15:C16"/>
    <mergeCell ref="C22:C25"/>
    <mergeCell ref="C26:C29"/>
    <mergeCell ref="C30:C33"/>
    <mergeCell ref="C34:C37"/>
    <mergeCell ref="C39:C40"/>
    <mergeCell ref="D5:D7"/>
    <mergeCell ref="D8:D10"/>
    <mergeCell ref="D11:D12"/>
    <mergeCell ref="D13:D14"/>
    <mergeCell ref="D22:D29"/>
    <mergeCell ref="D30:D37"/>
    <mergeCell ref="D52:D55"/>
    <mergeCell ref="E5:E7"/>
    <mergeCell ref="E8:E10"/>
    <mergeCell ref="E11:E12"/>
    <mergeCell ref="E13:E14"/>
    <mergeCell ref="A1:E2"/>
  </mergeCells>
  <conditionalFormatting sqref="A39:A55">
    <cfRule type="duplicateValues" dxfId="0" priority="3"/>
  </conditionalFormatting>
  <pageMargins left="0.7" right="0.7" top="0.75" bottom="0.75" header="0.3" footer="0.3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4"/>
  <sheetViews>
    <sheetView topLeftCell="A105" workbookViewId="0">
      <selection activeCell="B127" sqref="B127"/>
    </sheetView>
  </sheetViews>
  <sheetFormatPr defaultColWidth="9" defaultRowHeight="14.4"/>
  <cols>
    <col min="1" max="1" width="17.3333333333333" customWidth="1"/>
    <col min="2" max="2" width="44.7777777777778" customWidth="1"/>
    <col min="3" max="4" width="27.4444444444444" customWidth="1"/>
    <col min="5" max="5" width="19.6666666666667" style="1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253" t="s">
        <v>2</v>
      </c>
      <c r="C3" s="10" t="s">
        <v>3</v>
      </c>
      <c r="D3" s="10" t="s">
        <v>4</v>
      </c>
      <c r="E3" s="333" t="s">
        <v>5</v>
      </c>
    </row>
    <row r="4" ht="15" customHeight="1" spans="1:5">
      <c r="A4" s="334" t="s">
        <v>676</v>
      </c>
      <c r="B4" s="335"/>
      <c r="C4" s="335"/>
      <c r="D4" s="335"/>
      <c r="E4" s="336"/>
    </row>
    <row r="5" ht="27" customHeight="1" spans="1:5">
      <c r="A5" s="337" t="s">
        <v>677</v>
      </c>
      <c r="B5" s="306" t="s">
        <v>678</v>
      </c>
      <c r="C5" s="338"/>
      <c r="D5" s="339" t="s">
        <v>679</v>
      </c>
      <c r="E5" s="174">
        <v>2730</v>
      </c>
    </row>
    <row r="6" ht="27" customHeight="1" spans="1:5">
      <c r="A6" s="337" t="s">
        <v>680</v>
      </c>
      <c r="B6" s="306"/>
      <c r="C6" s="338"/>
      <c r="D6" s="339"/>
      <c r="E6" s="340"/>
    </row>
    <row r="7" ht="27" customHeight="1" spans="1:5">
      <c r="A7" s="337" t="s">
        <v>681</v>
      </c>
      <c r="B7" s="306"/>
      <c r="C7" s="338"/>
      <c r="D7" s="339"/>
      <c r="E7" s="340"/>
    </row>
    <row r="8" ht="27" customHeight="1" spans="1:5">
      <c r="A8" s="337" t="s">
        <v>682</v>
      </c>
      <c r="B8" s="307"/>
      <c r="C8" s="341"/>
      <c r="D8" s="342"/>
      <c r="E8" s="343"/>
    </row>
    <row r="9" ht="25.2" customHeight="1" spans="1:5">
      <c r="A9" s="337" t="s">
        <v>683</v>
      </c>
      <c r="B9" s="306" t="s">
        <v>684</v>
      </c>
      <c r="C9" s="338"/>
      <c r="D9" s="339" t="s">
        <v>685</v>
      </c>
      <c r="E9" s="120">
        <v>3260</v>
      </c>
    </row>
    <row r="10" ht="25.2" customHeight="1" spans="1:5">
      <c r="A10" s="337" t="s">
        <v>686</v>
      </c>
      <c r="B10" s="306"/>
      <c r="C10" s="338"/>
      <c r="D10" s="339"/>
      <c r="E10" s="120"/>
    </row>
    <row r="11" ht="25.2" customHeight="1" spans="1:9">
      <c r="A11" s="337" t="s">
        <v>687</v>
      </c>
      <c r="B11" s="306"/>
      <c r="C11" s="338"/>
      <c r="D11" s="339"/>
      <c r="E11" s="120"/>
      <c r="I11" s="1"/>
    </row>
    <row r="12" ht="25.2" customHeight="1" spans="1:5">
      <c r="A12" s="337" t="s">
        <v>688</v>
      </c>
      <c r="B12" s="307"/>
      <c r="C12" s="341"/>
      <c r="D12" s="342"/>
      <c r="E12" s="121"/>
    </row>
    <row r="13" ht="57.6" customHeight="1" spans="1:5">
      <c r="A13" s="344" t="s">
        <v>689</v>
      </c>
      <c r="B13" s="345" t="s">
        <v>690</v>
      </c>
      <c r="C13" s="289"/>
      <c r="D13" s="270" t="s">
        <v>691</v>
      </c>
      <c r="E13" s="119">
        <v>530</v>
      </c>
    </row>
    <row r="14" ht="57.6" customHeight="1" spans="1:5">
      <c r="A14" s="344" t="s">
        <v>692</v>
      </c>
      <c r="B14" s="346" t="s">
        <v>693</v>
      </c>
      <c r="C14" s="291"/>
      <c r="D14" s="272" t="s">
        <v>691</v>
      </c>
      <c r="E14" s="121">
        <v>330</v>
      </c>
    </row>
    <row r="15" ht="15" customHeight="1" spans="1:5">
      <c r="A15" s="344" t="s">
        <v>694</v>
      </c>
      <c r="B15" s="347" t="s">
        <v>695</v>
      </c>
      <c r="C15" s="348"/>
      <c r="D15" s="349" t="s">
        <v>696</v>
      </c>
      <c r="E15" s="119">
        <v>1146</v>
      </c>
    </row>
    <row r="16" ht="15" customHeight="1" spans="1:5">
      <c r="A16" s="344" t="s">
        <v>697</v>
      </c>
      <c r="B16" s="350"/>
      <c r="C16" s="351"/>
      <c r="D16" s="352" t="s">
        <v>698</v>
      </c>
      <c r="E16" s="121">
        <v>1510</v>
      </c>
    </row>
    <row r="17" ht="15" customHeight="1" spans="1:5">
      <c r="A17" s="344" t="s">
        <v>699</v>
      </c>
      <c r="B17" s="353" t="s">
        <v>700</v>
      </c>
      <c r="C17" s="354"/>
      <c r="D17" s="355" t="s">
        <v>701</v>
      </c>
      <c r="E17" s="130">
        <v>1600</v>
      </c>
    </row>
    <row r="18" ht="15" customHeight="1" spans="1:5">
      <c r="A18" s="344" t="s">
        <v>702</v>
      </c>
      <c r="B18" s="356" t="s">
        <v>703</v>
      </c>
      <c r="C18" s="357"/>
      <c r="D18" s="358" t="s">
        <v>704</v>
      </c>
      <c r="E18" s="359">
        <v>305</v>
      </c>
    </row>
    <row r="19" s="332" customFormat="1" ht="48.6" customHeight="1" spans="1:5">
      <c r="A19" s="360" t="s">
        <v>705</v>
      </c>
      <c r="B19" s="361" t="s">
        <v>706</v>
      </c>
      <c r="C19" s="362"/>
      <c r="D19" s="363"/>
      <c r="E19" s="304">
        <v>3876</v>
      </c>
    </row>
    <row r="20" s="332" customFormat="1" ht="48.6" customHeight="1" spans="1:5">
      <c r="A20" s="360" t="s">
        <v>707</v>
      </c>
      <c r="B20" s="364" t="s">
        <v>708</v>
      </c>
      <c r="C20" s="362"/>
      <c r="D20" s="363"/>
      <c r="E20" s="304">
        <v>4406</v>
      </c>
    </row>
    <row r="21" s="332" customFormat="1" ht="48.6" customHeight="1" spans="1:5">
      <c r="A21" s="360" t="s">
        <v>709</v>
      </c>
      <c r="B21" s="361" t="s">
        <v>710</v>
      </c>
      <c r="C21" s="339"/>
      <c r="D21" s="363"/>
      <c r="E21" s="304">
        <v>4511</v>
      </c>
    </row>
    <row r="22" s="332" customFormat="1" ht="48.6" customHeight="1" spans="1:5">
      <c r="A22" s="360" t="s">
        <v>711</v>
      </c>
      <c r="B22" s="365" t="s">
        <v>712</v>
      </c>
      <c r="C22" s="342"/>
      <c r="D22" s="366"/>
      <c r="E22" s="292">
        <v>5041</v>
      </c>
    </row>
    <row r="23" s="332" customFormat="1" ht="48.6" customHeight="1" spans="1:5">
      <c r="A23" s="360" t="s">
        <v>713</v>
      </c>
      <c r="B23" s="361" t="s">
        <v>714</v>
      </c>
      <c r="C23" s="362"/>
      <c r="D23" s="363"/>
      <c r="E23" s="304">
        <v>4330</v>
      </c>
    </row>
    <row r="24" s="332" customFormat="1" ht="48.6" customHeight="1" spans="1:5">
      <c r="A24" s="360" t="s">
        <v>715</v>
      </c>
      <c r="B24" s="364" t="s">
        <v>716</v>
      </c>
      <c r="C24" s="362"/>
      <c r="D24" s="363"/>
      <c r="E24" s="304">
        <v>4860</v>
      </c>
    </row>
    <row r="25" s="332" customFormat="1" ht="48.6" customHeight="1" spans="1:5">
      <c r="A25" s="360" t="s">
        <v>717</v>
      </c>
      <c r="B25" s="361" t="s">
        <v>718</v>
      </c>
      <c r="C25" s="339"/>
      <c r="D25" s="363"/>
      <c r="E25" s="304">
        <v>4965</v>
      </c>
    </row>
    <row r="26" s="332" customFormat="1" ht="48.6" customHeight="1" spans="1:5">
      <c r="A26" s="360" t="s">
        <v>719</v>
      </c>
      <c r="B26" s="365" t="s">
        <v>720</v>
      </c>
      <c r="C26" s="342"/>
      <c r="D26" s="366"/>
      <c r="E26" s="292">
        <v>5495</v>
      </c>
    </row>
    <row r="27" s="332" customFormat="1" ht="48.6" customHeight="1" spans="1:5">
      <c r="A27" s="360" t="s">
        <v>721</v>
      </c>
      <c r="B27" s="361" t="s">
        <v>722</v>
      </c>
      <c r="C27" s="339"/>
      <c r="D27" s="367"/>
      <c r="E27" s="304">
        <v>4406</v>
      </c>
    </row>
    <row r="28" s="332" customFormat="1" ht="48.6" customHeight="1" spans="1:5">
      <c r="A28" s="360" t="s">
        <v>723</v>
      </c>
      <c r="B28" s="364" t="s">
        <v>724</v>
      </c>
      <c r="C28" s="339"/>
      <c r="D28" s="367"/>
      <c r="E28" s="304">
        <v>4936</v>
      </c>
    </row>
    <row r="29" s="332" customFormat="1" ht="48.6" customHeight="1" spans="1:5">
      <c r="A29" s="360" t="s">
        <v>725</v>
      </c>
      <c r="B29" s="361" t="s">
        <v>726</v>
      </c>
      <c r="C29" s="339"/>
      <c r="D29" s="367"/>
      <c r="E29" s="304">
        <v>5041</v>
      </c>
    </row>
    <row r="30" s="332" customFormat="1" ht="48.6" customHeight="1" spans="1:5">
      <c r="A30" s="360" t="s">
        <v>727</v>
      </c>
      <c r="B30" s="368" t="s">
        <v>728</v>
      </c>
      <c r="C30" s="369"/>
      <c r="D30" s="370"/>
      <c r="E30" s="325">
        <v>5571</v>
      </c>
    </row>
    <row r="31" s="332" customFormat="1" ht="48.6" customHeight="1" spans="1:5">
      <c r="A31" s="360" t="s">
        <v>729</v>
      </c>
      <c r="B31" s="361" t="s">
        <v>730</v>
      </c>
      <c r="C31" s="362"/>
      <c r="D31" s="367"/>
      <c r="E31" s="304">
        <v>4860</v>
      </c>
    </row>
    <row r="32" s="332" customFormat="1" ht="48.6" customHeight="1" spans="1:5">
      <c r="A32" s="360" t="s">
        <v>731</v>
      </c>
      <c r="B32" s="364" t="s">
        <v>732</v>
      </c>
      <c r="C32" s="362"/>
      <c r="D32" s="367"/>
      <c r="E32" s="304">
        <v>5390</v>
      </c>
    </row>
    <row r="33" s="332" customFormat="1" ht="48.6" customHeight="1" spans="1:5">
      <c r="A33" s="360" t="s">
        <v>733</v>
      </c>
      <c r="B33" s="361" t="s">
        <v>734</v>
      </c>
      <c r="C33" s="339"/>
      <c r="D33" s="367"/>
      <c r="E33" s="304">
        <v>5495</v>
      </c>
    </row>
    <row r="34" s="332" customFormat="1" ht="48.6" customHeight="1" spans="1:5">
      <c r="A34" s="360" t="s">
        <v>735</v>
      </c>
      <c r="B34" s="365" t="s">
        <v>736</v>
      </c>
      <c r="C34" s="342"/>
      <c r="D34" s="371"/>
      <c r="E34" s="292">
        <v>6025</v>
      </c>
    </row>
    <row r="35" ht="27" customHeight="1" spans="1:5">
      <c r="A35" s="360" t="s">
        <v>737</v>
      </c>
      <c r="B35" s="372" t="s">
        <v>738</v>
      </c>
      <c r="C35" s="373"/>
      <c r="D35" s="339" t="s">
        <v>739</v>
      </c>
      <c r="E35" s="95">
        <v>2800</v>
      </c>
    </row>
    <row r="36" ht="27" customHeight="1" spans="1:5">
      <c r="A36" s="360" t="s">
        <v>740</v>
      </c>
      <c r="B36" s="372"/>
      <c r="C36" s="373"/>
      <c r="D36" s="339"/>
      <c r="E36" s="95"/>
    </row>
    <row r="37" ht="27" customHeight="1" spans="1:5">
      <c r="A37" s="360" t="s">
        <v>741</v>
      </c>
      <c r="B37" s="372"/>
      <c r="C37" s="373"/>
      <c r="D37" s="339"/>
      <c r="E37" s="95"/>
    </row>
    <row r="38" ht="27" customHeight="1" spans="1:5">
      <c r="A38" s="360" t="s">
        <v>742</v>
      </c>
      <c r="B38" s="374"/>
      <c r="C38" s="375"/>
      <c r="D38" s="342"/>
      <c r="E38" s="99"/>
    </row>
    <row r="39" ht="27" customHeight="1" spans="1:5">
      <c r="A39" s="360" t="s">
        <v>743</v>
      </c>
      <c r="B39" s="372" t="s">
        <v>744</v>
      </c>
      <c r="C39" s="338"/>
      <c r="D39" s="339" t="s">
        <v>745</v>
      </c>
      <c r="E39" s="95">
        <v>3975</v>
      </c>
    </row>
    <row r="40" ht="27" customHeight="1" spans="1:5">
      <c r="A40" s="360" t="s">
        <v>746</v>
      </c>
      <c r="B40" s="372"/>
      <c r="C40" s="338"/>
      <c r="D40" s="339"/>
      <c r="E40" s="95"/>
    </row>
    <row r="41" ht="27" customHeight="1" spans="1:5">
      <c r="A41" s="360" t="s">
        <v>747</v>
      </c>
      <c r="B41" s="372"/>
      <c r="C41" s="338"/>
      <c r="D41" s="339"/>
      <c r="E41" s="95"/>
    </row>
    <row r="42" ht="27" customHeight="1" spans="1:5">
      <c r="A42" s="360" t="s">
        <v>748</v>
      </c>
      <c r="B42" s="374"/>
      <c r="C42" s="341"/>
      <c r="D42" s="342"/>
      <c r="E42" s="99"/>
    </row>
    <row r="43" ht="41.4" customHeight="1" spans="1:5">
      <c r="A43" s="344" t="s">
        <v>749</v>
      </c>
      <c r="B43" s="376" t="s">
        <v>690</v>
      </c>
      <c r="C43" s="289"/>
      <c r="D43" s="270" t="s">
        <v>691</v>
      </c>
      <c r="E43" s="119">
        <v>530</v>
      </c>
    </row>
    <row r="44" ht="41.4" customHeight="1" spans="1:5">
      <c r="A44" s="344" t="s">
        <v>750</v>
      </c>
      <c r="B44" s="377" t="s">
        <v>693</v>
      </c>
      <c r="C44" s="291"/>
      <c r="D44" s="272" t="s">
        <v>691</v>
      </c>
      <c r="E44" s="121">
        <v>330</v>
      </c>
    </row>
    <row r="45" ht="15" customHeight="1" spans="1:5">
      <c r="A45" s="344" t="s">
        <v>751</v>
      </c>
      <c r="B45" s="347" t="s">
        <v>752</v>
      </c>
      <c r="C45" s="378"/>
      <c r="D45" s="349" t="s">
        <v>753</v>
      </c>
      <c r="E45" s="119">
        <v>1680</v>
      </c>
    </row>
    <row r="46" ht="15" customHeight="1" spans="1:5">
      <c r="A46" s="344" t="s">
        <v>754</v>
      </c>
      <c r="B46" s="379"/>
      <c r="C46" s="338"/>
      <c r="D46" s="380" t="s">
        <v>755</v>
      </c>
      <c r="E46" s="120">
        <v>2040</v>
      </c>
    </row>
    <row r="47" ht="15" customHeight="1" spans="1:5">
      <c r="A47" s="344" t="s">
        <v>756</v>
      </c>
      <c r="B47" s="350" t="s">
        <v>757</v>
      </c>
      <c r="C47" s="341"/>
      <c r="D47" s="352" t="s">
        <v>758</v>
      </c>
      <c r="E47" s="121">
        <v>2495</v>
      </c>
    </row>
    <row r="48" ht="15" customHeight="1" spans="1:5">
      <c r="A48" s="344" t="s">
        <v>759</v>
      </c>
      <c r="B48" s="353" t="s">
        <v>760</v>
      </c>
      <c r="C48" s="354"/>
      <c r="D48" s="355" t="s">
        <v>761</v>
      </c>
      <c r="E48" s="130">
        <v>620</v>
      </c>
    </row>
    <row r="49" ht="28.8" customHeight="1" spans="1:5">
      <c r="A49" s="360" t="s">
        <v>762</v>
      </c>
      <c r="B49" s="381" t="s">
        <v>763</v>
      </c>
      <c r="C49" s="382"/>
      <c r="D49" s="383" t="s">
        <v>764</v>
      </c>
      <c r="E49" s="304">
        <v>4480</v>
      </c>
    </row>
    <row r="50" ht="28.8" customHeight="1" spans="1:5">
      <c r="A50" s="360" t="s">
        <v>765</v>
      </c>
      <c r="B50" s="384" t="s">
        <v>766</v>
      </c>
      <c r="C50" s="382"/>
      <c r="D50" s="385"/>
      <c r="E50" s="304">
        <v>5010</v>
      </c>
    </row>
    <row r="51" ht="28.8" customHeight="1" spans="1:5">
      <c r="A51" s="360" t="s">
        <v>767</v>
      </c>
      <c r="B51" s="381" t="s">
        <v>768</v>
      </c>
      <c r="C51" s="382"/>
      <c r="D51" s="385"/>
      <c r="E51" s="304">
        <v>5430</v>
      </c>
    </row>
    <row r="52" ht="28.8" customHeight="1" spans="1:5">
      <c r="A52" s="360" t="s">
        <v>769</v>
      </c>
      <c r="B52" s="386" t="s">
        <v>770</v>
      </c>
      <c r="C52" s="387"/>
      <c r="D52" s="388"/>
      <c r="E52" s="292">
        <v>5960</v>
      </c>
    </row>
    <row r="53" ht="28.8" customHeight="1" spans="1:5">
      <c r="A53" s="360" t="s">
        <v>771</v>
      </c>
      <c r="B53" s="381" t="s">
        <v>772</v>
      </c>
      <c r="C53" s="382"/>
      <c r="D53" s="383" t="s">
        <v>773</v>
      </c>
      <c r="E53" s="304">
        <v>5295</v>
      </c>
    </row>
    <row r="54" ht="28.8" customHeight="1" spans="1:5">
      <c r="A54" s="360" t="s">
        <v>774</v>
      </c>
      <c r="B54" s="384" t="s">
        <v>775</v>
      </c>
      <c r="C54" s="382"/>
      <c r="D54" s="385"/>
      <c r="E54" s="304">
        <v>5825</v>
      </c>
    </row>
    <row r="55" ht="28.8" customHeight="1" spans="1:5">
      <c r="A55" s="360" t="s">
        <v>776</v>
      </c>
      <c r="B55" s="381" t="s">
        <v>777</v>
      </c>
      <c r="C55" s="382"/>
      <c r="D55" s="385"/>
      <c r="E55" s="304">
        <v>6245</v>
      </c>
    </row>
    <row r="56" ht="28.8" customHeight="1" spans="1:5">
      <c r="A56" s="360" t="s">
        <v>778</v>
      </c>
      <c r="B56" s="386" t="s">
        <v>779</v>
      </c>
      <c r="C56" s="387"/>
      <c r="D56" s="388"/>
      <c r="E56" s="292">
        <v>6775</v>
      </c>
    </row>
    <row r="57" ht="28.8" customHeight="1" spans="1:5">
      <c r="A57" s="360" t="s">
        <v>780</v>
      </c>
      <c r="B57" s="381" t="s">
        <v>781</v>
      </c>
      <c r="C57" s="382"/>
      <c r="D57" s="389" t="s">
        <v>782</v>
      </c>
      <c r="E57" s="304">
        <v>5655</v>
      </c>
    </row>
    <row r="58" ht="28.8" customHeight="1" spans="1:5">
      <c r="A58" s="360" t="s">
        <v>783</v>
      </c>
      <c r="B58" s="384" t="s">
        <v>784</v>
      </c>
      <c r="C58" s="382"/>
      <c r="D58" s="390"/>
      <c r="E58" s="304">
        <v>6185</v>
      </c>
    </row>
    <row r="59" ht="28.8" customHeight="1" spans="1:5">
      <c r="A59" s="360" t="s">
        <v>785</v>
      </c>
      <c r="B59" s="381" t="s">
        <v>786</v>
      </c>
      <c r="C59" s="373"/>
      <c r="D59" s="390"/>
      <c r="E59" s="304">
        <v>6605</v>
      </c>
    </row>
    <row r="60" ht="28.8" customHeight="1" spans="1:5">
      <c r="A60" s="360" t="s">
        <v>787</v>
      </c>
      <c r="B60" s="386" t="s">
        <v>788</v>
      </c>
      <c r="C60" s="375"/>
      <c r="D60" s="391"/>
      <c r="E60" s="292">
        <v>7135</v>
      </c>
    </row>
    <row r="61" ht="28.8" customHeight="1" spans="1:5">
      <c r="A61" s="360" t="s">
        <v>789</v>
      </c>
      <c r="B61" s="381" t="s">
        <v>790</v>
      </c>
      <c r="C61" s="382"/>
      <c r="D61" s="389" t="s">
        <v>791</v>
      </c>
      <c r="E61" s="304">
        <v>6470</v>
      </c>
    </row>
    <row r="62" ht="28.8" customHeight="1" spans="1:5">
      <c r="A62" s="360" t="s">
        <v>792</v>
      </c>
      <c r="B62" s="384" t="s">
        <v>793</v>
      </c>
      <c r="C62" s="382"/>
      <c r="D62" s="390"/>
      <c r="E62" s="304">
        <v>7000</v>
      </c>
    </row>
    <row r="63" ht="28.8" customHeight="1" spans="1:5">
      <c r="A63" s="360" t="s">
        <v>794</v>
      </c>
      <c r="B63" s="381" t="s">
        <v>795</v>
      </c>
      <c r="C63" s="373"/>
      <c r="D63" s="390"/>
      <c r="E63" s="304">
        <v>7420</v>
      </c>
    </row>
    <row r="64" ht="28.8" customHeight="1" spans="1:5">
      <c r="A64" s="360" t="s">
        <v>796</v>
      </c>
      <c r="B64" s="386" t="s">
        <v>797</v>
      </c>
      <c r="C64" s="375"/>
      <c r="D64" s="391"/>
      <c r="E64" s="292">
        <v>7950</v>
      </c>
    </row>
    <row r="65" ht="15" customHeight="1" spans="1:5">
      <c r="A65" s="392" t="s">
        <v>798</v>
      </c>
      <c r="B65" s="393"/>
      <c r="C65" s="393"/>
      <c r="D65" s="393"/>
      <c r="E65" s="394"/>
    </row>
    <row r="66" ht="30" customHeight="1" spans="1:5">
      <c r="A66" s="395" t="s">
        <v>799</v>
      </c>
      <c r="B66" s="396" t="s">
        <v>800</v>
      </c>
      <c r="C66" s="397"/>
      <c r="D66" s="398" t="s">
        <v>801</v>
      </c>
      <c r="E66" s="290">
        <v>4900</v>
      </c>
    </row>
    <row r="67" ht="30" customHeight="1" spans="1:5">
      <c r="A67" s="395" t="s">
        <v>802</v>
      </c>
      <c r="B67" s="399"/>
      <c r="C67" s="382"/>
      <c r="D67" s="400"/>
      <c r="E67" s="304"/>
    </row>
    <row r="68" ht="30" customHeight="1" spans="1:5">
      <c r="A68" s="395" t="s">
        <v>803</v>
      </c>
      <c r="B68" s="396" t="s">
        <v>804</v>
      </c>
      <c r="C68" s="382"/>
      <c r="D68" s="400" t="s">
        <v>805</v>
      </c>
      <c r="E68" s="304">
        <v>5765</v>
      </c>
    </row>
    <row r="69" ht="30" customHeight="1" spans="1:5">
      <c r="A69" s="395" t="s">
        <v>806</v>
      </c>
      <c r="B69" s="399"/>
      <c r="C69" s="387"/>
      <c r="D69" s="401"/>
      <c r="E69" s="292"/>
    </row>
    <row r="70" ht="25.8" customHeight="1" spans="1:5">
      <c r="A70" s="402" t="s">
        <v>807</v>
      </c>
      <c r="B70" s="403" t="s">
        <v>808</v>
      </c>
      <c r="C70" s="397"/>
      <c r="D70" s="404"/>
      <c r="E70" s="290">
        <v>2810</v>
      </c>
    </row>
    <row r="71" ht="25.8" customHeight="1" spans="1:5">
      <c r="A71" s="402" t="s">
        <v>809</v>
      </c>
      <c r="B71" s="307"/>
      <c r="C71" s="387"/>
      <c r="D71" s="405"/>
      <c r="E71" s="292"/>
    </row>
    <row r="72" ht="27.6" customHeight="1" spans="1:5">
      <c r="A72" s="406" t="s">
        <v>810</v>
      </c>
      <c r="B72" s="347" t="s">
        <v>811</v>
      </c>
      <c r="C72" s="397"/>
      <c r="D72" s="398"/>
      <c r="E72" s="290">
        <v>1510</v>
      </c>
    </row>
    <row r="73" ht="27.6" customHeight="1" spans="1:5">
      <c r="A73" s="406" t="s">
        <v>812</v>
      </c>
      <c r="B73" s="350" t="s">
        <v>813</v>
      </c>
      <c r="C73" s="407"/>
      <c r="D73" s="408"/>
      <c r="E73" s="292">
        <v>2040</v>
      </c>
    </row>
    <row r="74" ht="27.6" customHeight="1" spans="1:5">
      <c r="A74" s="406" t="s">
        <v>814</v>
      </c>
      <c r="B74" s="347" t="s">
        <v>815</v>
      </c>
      <c r="C74" s="397"/>
      <c r="D74" s="409"/>
      <c r="E74" s="290">
        <v>580</v>
      </c>
    </row>
    <row r="75" ht="27.6" customHeight="1" spans="1:5">
      <c r="A75" s="406" t="s">
        <v>816</v>
      </c>
      <c r="B75" s="350" t="s">
        <v>817</v>
      </c>
      <c r="C75" s="407"/>
      <c r="D75" s="410"/>
      <c r="E75" s="292">
        <v>915</v>
      </c>
    </row>
    <row r="76" ht="15" customHeight="1" spans="1:5">
      <c r="A76" s="110" t="s">
        <v>818</v>
      </c>
      <c r="B76" s="111"/>
      <c r="C76" s="111"/>
      <c r="D76" s="111"/>
      <c r="E76" s="112"/>
    </row>
    <row r="77" ht="15" customHeight="1" spans="1:5">
      <c r="A77" s="411" t="s">
        <v>819</v>
      </c>
      <c r="B77" s="412"/>
      <c r="C77" s="412"/>
      <c r="D77" s="412"/>
      <c r="E77" s="413"/>
    </row>
    <row r="78" ht="66.6" customHeight="1" spans="1:5">
      <c r="A78" s="414" t="s">
        <v>820</v>
      </c>
      <c r="B78" s="415" t="s">
        <v>821</v>
      </c>
      <c r="C78" s="416"/>
      <c r="D78" s="63" t="s">
        <v>822</v>
      </c>
      <c r="E78" s="176">
        <v>3140</v>
      </c>
    </row>
    <row r="79" ht="66.6" customHeight="1" spans="1:5">
      <c r="A79" s="414" t="s">
        <v>823</v>
      </c>
      <c r="B79" s="417" t="s">
        <v>824</v>
      </c>
      <c r="C79" s="418"/>
      <c r="D79" s="419"/>
      <c r="E79" s="180">
        <v>3427</v>
      </c>
    </row>
    <row r="80" ht="60.6" customHeight="1" spans="1:5">
      <c r="A80" s="420" t="s">
        <v>825</v>
      </c>
      <c r="B80" s="421" t="s">
        <v>826</v>
      </c>
      <c r="C80" s="422"/>
      <c r="D80" s="423" t="s">
        <v>801</v>
      </c>
      <c r="E80" s="331">
        <v>3875</v>
      </c>
    </row>
    <row r="81" ht="60.6" customHeight="1" spans="1:5">
      <c r="A81" s="420" t="s">
        <v>827</v>
      </c>
      <c r="B81" s="396" t="s">
        <v>828</v>
      </c>
      <c r="C81" s="424"/>
      <c r="D81" s="425" t="s">
        <v>805</v>
      </c>
      <c r="E81" s="304">
        <v>4885</v>
      </c>
    </row>
    <row r="82" ht="36" customHeight="1" spans="1:5">
      <c r="A82" s="414" t="s">
        <v>829</v>
      </c>
      <c r="B82" s="426" t="s">
        <v>830</v>
      </c>
      <c r="C82" s="424"/>
      <c r="D82" s="427" t="s">
        <v>831</v>
      </c>
      <c r="E82" s="304">
        <v>2300</v>
      </c>
    </row>
    <row r="83" ht="34.2" customHeight="1" spans="1:5">
      <c r="A83" s="428" t="s">
        <v>832</v>
      </c>
      <c r="B83" s="379" t="s">
        <v>833</v>
      </c>
      <c r="C83" s="429"/>
      <c r="D83" s="425"/>
      <c r="E83" s="304">
        <v>500</v>
      </c>
    </row>
    <row r="84" ht="34.2" customHeight="1" spans="1:5">
      <c r="A84" s="428" t="s">
        <v>834</v>
      </c>
      <c r="B84" s="379" t="s">
        <v>835</v>
      </c>
      <c r="C84" s="429"/>
      <c r="D84" s="425"/>
      <c r="E84" s="304">
        <v>905</v>
      </c>
    </row>
    <row r="85" ht="34.2" customHeight="1" spans="1:5">
      <c r="A85" s="428" t="s">
        <v>836</v>
      </c>
      <c r="B85" s="379" t="s">
        <v>837</v>
      </c>
      <c r="C85" s="429"/>
      <c r="D85" s="427" t="s">
        <v>838</v>
      </c>
      <c r="E85" s="304">
        <v>1075</v>
      </c>
    </row>
    <row r="86" ht="34.2" customHeight="1" spans="1:5">
      <c r="A86" s="428" t="s">
        <v>839</v>
      </c>
      <c r="B86" s="350" t="s">
        <v>840</v>
      </c>
      <c r="C86" s="430"/>
      <c r="D86" s="431" t="s">
        <v>838</v>
      </c>
      <c r="E86" s="292">
        <v>1680</v>
      </c>
    </row>
    <row r="87" ht="15" customHeight="1" spans="1:5">
      <c r="A87" s="110" t="s">
        <v>841</v>
      </c>
      <c r="B87" s="111"/>
      <c r="C87" s="111"/>
      <c r="D87" s="111"/>
      <c r="E87" s="112"/>
    </row>
    <row r="88" ht="36" customHeight="1" spans="1:5">
      <c r="A88" s="432" t="s">
        <v>842</v>
      </c>
      <c r="B88" s="433" t="s">
        <v>843</v>
      </c>
      <c r="C88" s="378"/>
      <c r="D88" s="434"/>
      <c r="E88" s="290">
        <v>2405</v>
      </c>
    </row>
    <row r="89" ht="36" customHeight="1" spans="1:5">
      <c r="A89" s="432" t="s">
        <v>844</v>
      </c>
      <c r="B89" s="435"/>
      <c r="C89" s="338"/>
      <c r="D89" s="436"/>
      <c r="E89" s="304"/>
    </row>
    <row r="90" ht="36" customHeight="1" spans="1:5">
      <c r="A90" s="432" t="s">
        <v>845</v>
      </c>
      <c r="B90" s="435"/>
      <c r="C90" s="338"/>
      <c r="D90" s="436"/>
      <c r="E90" s="304"/>
    </row>
    <row r="91" ht="36" customHeight="1" spans="1:5">
      <c r="A91" s="432" t="s">
        <v>846</v>
      </c>
      <c r="B91" s="437"/>
      <c r="C91" s="341"/>
      <c r="D91" s="438"/>
      <c r="E91" s="292"/>
    </row>
    <row r="92" ht="31.2" customHeight="1" spans="1:5">
      <c r="A92" s="432" t="s">
        <v>847</v>
      </c>
      <c r="B92" s="433" t="s">
        <v>848</v>
      </c>
      <c r="C92" s="378"/>
      <c r="D92" s="398" t="s">
        <v>801</v>
      </c>
      <c r="E92" s="290">
        <v>3125</v>
      </c>
    </row>
    <row r="93" ht="31.2" customHeight="1" spans="1:5">
      <c r="A93" s="432" t="s">
        <v>849</v>
      </c>
      <c r="B93" s="435"/>
      <c r="C93" s="338"/>
      <c r="D93" s="400"/>
      <c r="E93" s="304"/>
    </row>
    <row r="94" ht="31.2" customHeight="1" spans="1:5">
      <c r="A94" s="432" t="s">
        <v>850</v>
      </c>
      <c r="B94" s="435"/>
      <c r="C94" s="338"/>
      <c r="D94" s="400"/>
      <c r="E94" s="304"/>
    </row>
    <row r="95" ht="31.2" customHeight="1" spans="1:5">
      <c r="A95" s="432" t="s">
        <v>851</v>
      </c>
      <c r="B95" s="437"/>
      <c r="C95" s="341"/>
      <c r="D95" s="401"/>
      <c r="E95" s="292"/>
    </row>
    <row r="96" ht="31.8" customHeight="1" spans="1:5">
      <c r="A96" s="432" t="s">
        <v>852</v>
      </c>
      <c r="B96" s="433" t="s">
        <v>853</v>
      </c>
      <c r="C96" s="378"/>
      <c r="D96" s="398" t="s">
        <v>805</v>
      </c>
      <c r="E96" s="290">
        <v>3310</v>
      </c>
    </row>
    <row r="97" ht="31.8" customHeight="1" spans="1:5">
      <c r="A97" s="432" t="s">
        <v>854</v>
      </c>
      <c r="B97" s="435"/>
      <c r="C97" s="338"/>
      <c r="D97" s="400"/>
      <c r="E97" s="304"/>
    </row>
    <row r="98" ht="31.8" customHeight="1" spans="1:5">
      <c r="A98" s="432" t="s">
        <v>855</v>
      </c>
      <c r="B98" s="435"/>
      <c r="C98" s="338"/>
      <c r="D98" s="400"/>
      <c r="E98" s="304"/>
    </row>
    <row r="99" ht="31.8" customHeight="1" spans="1:5">
      <c r="A99" s="432" t="s">
        <v>856</v>
      </c>
      <c r="B99" s="437"/>
      <c r="C99" s="341"/>
      <c r="D99" s="401"/>
      <c r="E99" s="292"/>
    </row>
    <row r="100" ht="28.8" customHeight="1" spans="1:5">
      <c r="A100" s="439" t="s">
        <v>857</v>
      </c>
      <c r="B100" s="440" t="s">
        <v>858</v>
      </c>
      <c r="C100" s="378"/>
      <c r="D100" s="404" t="s">
        <v>801</v>
      </c>
      <c r="E100" s="290">
        <v>1075</v>
      </c>
    </row>
    <row r="101" ht="28.8" customHeight="1" spans="1:5">
      <c r="A101" s="439" t="s">
        <v>859</v>
      </c>
      <c r="B101" s="441"/>
      <c r="C101" s="341"/>
      <c r="D101" s="405"/>
      <c r="E101" s="292"/>
    </row>
    <row r="102" ht="28.8" customHeight="1" spans="1:5">
      <c r="A102" s="439" t="s">
        <v>860</v>
      </c>
      <c r="B102" s="440" t="s">
        <v>861</v>
      </c>
      <c r="C102" s="189"/>
      <c r="D102" s="398" t="s">
        <v>805</v>
      </c>
      <c r="E102" s="290">
        <v>1680</v>
      </c>
    </row>
    <row r="103" ht="28.8" customHeight="1" spans="1:5">
      <c r="A103" s="439" t="s">
        <v>862</v>
      </c>
      <c r="B103" s="441"/>
      <c r="C103" s="191"/>
      <c r="D103" s="401"/>
      <c r="E103" s="292"/>
    </row>
    <row r="104" ht="28.8" customHeight="1" spans="1:5">
      <c r="A104" s="439" t="s">
        <v>863</v>
      </c>
      <c r="B104" s="442" t="s">
        <v>864</v>
      </c>
      <c r="C104" s="354"/>
      <c r="D104" s="443" t="s">
        <v>865</v>
      </c>
      <c r="E104" s="444">
        <v>500</v>
      </c>
    </row>
    <row r="105" ht="28.8" customHeight="1" spans="1:5">
      <c r="A105" s="439" t="s">
        <v>866</v>
      </c>
      <c r="B105" s="442" t="s">
        <v>867</v>
      </c>
      <c r="C105" s="354"/>
      <c r="D105" s="443" t="s">
        <v>868</v>
      </c>
      <c r="E105" s="444">
        <v>905</v>
      </c>
    </row>
    <row r="106" ht="28.8" customHeight="1" spans="1:5">
      <c r="A106" s="439" t="s">
        <v>869</v>
      </c>
      <c r="B106" s="440" t="s">
        <v>870</v>
      </c>
      <c r="C106" s="378"/>
      <c r="D106" s="398"/>
      <c r="E106" s="290">
        <v>120</v>
      </c>
    </row>
    <row r="107" ht="28.8" customHeight="1" spans="1:5">
      <c r="A107" s="439" t="s">
        <v>871</v>
      </c>
      <c r="B107" s="445" t="s">
        <v>285</v>
      </c>
      <c r="C107" s="446"/>
      <c r="D107" s="447" t="s">
        <v>286</v>
      </c>
      <c r="E107" s="448">
        <v>475</v>
      </c>
    </row>
    <row r="108" ht="15" customHeight="1" spans="1:5">
      <c r="A108" s="449" t="s">
        <v>675</v>
      </c>
      <c r="B108" s="450"/>
      <c r="C108" s="450"/>
      <c r="D108" s="450"/>
      <c r="E108" s="451"/>
    </row>
    <row r="109" ht="15" customHeight="1" spans="1:5">
      <c r="A109" s="452" t="s">
        <v>872</v>
      </c>
      <c r="B109" s="453" t="s">
        <v>873</v>
      </c>
      <c r="C109" s="454"/>
      <c r="D109" s="454" t="s">
        <v>679</v>
      </c>
      <c r="E109" s="455">
        <v>3980</v>
      </c>
    </row>
    <row r="110" ht="15" customHeight="1" spans="1:5">
      <c r="A110" s="452" t="s">
        <v>874</v>
      </c>
      <c r="B110" s="456"/>
      <c r="C110" s="457"/>
      <c r="D110" s="457"/>
      <c r="E110" s="458"/>
    </row>
    <row r="111" ht="15" customHeight="1" spans="1:5">
      <c r="A111" s="452" t="s">
        <v>875</v>
      </c>
      <c r="B111" s="456"/>
      <c r="C111" s="457"/>
      <c r="D111" s="457"/>
      <c r="E111" s="458"/>
    </row>
    <row r="112" ht="15" customHeight="1" spans="1:5">
      <c r="A112" s="452" t="s">
        <v>876</v>
      </c>
      <c r="B112" s="459"/>
      <c r="C112" s="460"/>
      <c r="D112" s="460"/>
      <c r="E112" s="461"/>
    </row>
    <row r="113" ht="15" customHeight="1" spans="1:5">
      <c r="A113" s="452" t="s">
        <v>877</v>
      </c>
      <c r="B113" s="462" t="s">
        <v>878</v>
      </c>
      <c r="C113" s="454"/>
      <c r="D113" s="454" t="s">
        <v>879</v>
      </c>
      <c r="E113" s="463">
        <v>4700</v>
      </c>
    </row>
    <row r="114" ht="15" customHeight="1" spans="1:5">
      <c r="A114" s="452" t="s">
        <v>880</v>
      </c>
      <c r="B114" s="464"/>
      <c r="C114" s="457"/>
      <c r="D114" s="457"/>
      <c r="E114" s="465"/>
    </row>
    <row r="115" ht="15" customHeight="1" spans="1:5">
      <c r="A115" s="452" t="s">
        <v>881</v>
      </c>
      <c r="B115" s="464"/>
      <c r="C115" s="457"/>
      <c r="D115" s="457"/>
      <c r="E115" s="465"/>
    </row>
    <row r="116" ht="15" customHeight="1" spans="1:5">
      <c r="A116" s="452" t="s">
        <v>882</v>
      </c>
      <c r="B116" s="466"/>
      <c r="C116" s="460"/>
      <c r="D116" s="460"/>
      <c r="E116" s="467"/>
    </row>
    <row r="117" ht="15" customHeight="1" spans="1:5">
      <c r="A117" s="452" t="s">
        <v>883</v>
      </c>
      <c r="B117" s="453" t="s">
        <v>884</v>
      </c>
      <c r="C117" s="454"/>
      <c r="D117" s="454" t="s">
        <v>739</v>
      </c>
      <c r="E117" s="463">
        <v>4990</v>
      </c>
    </row>
    <row r="118" ht="15" customHeight="1" spans="1:5">
      <c r="A118" s="452" t="s">
        <v>885</v>
      </c>
      <c r="B118" s="456"/>
      <c r="C118" s="457"/>
      <c r="D118" s="457"/>
      <c r="E118" s="465"/>
    </row>
    <row r="119" ht="15" customHeight="1" spans="1:5">
      <c r="A119" s="452" t="s">
        <v>886</v>
      </c>
      <c r="B119" s="456"/>
      <c r="C119" s="457"/>
      <c r="D119" s="457"/>
      <c r="E119" s="465"/>
    </row>
    <row r="120" ht="15" customHeight="1" spans="1:5">
      <c r="A120" s="452" t="s">
        <v>887</v>
      </c>
      <c r="B120" s="459"/>
      <c r="C120" s="460"/>
      <c r="D120" s="460"/>
      <c r="E120" s="467"/>
    </row>
    <row r="121" ht="15" customHeight="1" spans="1:5">
      <c r="A121" s="452" t="s">
        <v>888</v>
      </c>
      <c r="B121" s="462" t="s">
        <v>889</v>
      </c>
      <c r="C121" s="454"/>
      <c r="D121" s="454" t="s">
        <v>890</v>
      </c>
      <c r="E121" s="463">
        <v>5895</v>
      </c>
    </row>
    <row r="122" ht="15" customHeight="1" spans="1:5">
      <c r="A122" s="452" t="s">
        <v>891</v>
      </c>
      <c r="B122" s="464"/>
      <c r="C122" s="457"/>
      <c r="D122" s="457"/>
      <c r="E122" s="465"/>
    </row>
    <row r="123" ht="15" customHeight="1" spans="1:5">
      <c r="A123" s="452" t="s">
        <v>892</v>
      </c>
      <c r="B123" s="464"/>
      <c r="C123" s="457"/>
      <c r="D123" s="457"/>
      <c r="E123" s="465"/>
    </row>
    <row r="124" ht="15" customHeight="1" spans="1:5">
      <c r="A124" s="452" t="s">
        <v>893</v>
      </c>
      <c r="B124" s="466"/>
      <c r="C124" s="460"/>
      <c r="D124" s="460"/>
      <c r="E124" s="467"/>
    </row>
  </sheetData>
  <mergeCells count="95">
    <mergeCell ref="A4:E4"/>
    <mergeCell ref="A65:E65"/>
    <mergeCell ref="A76:E76"/>
    <mergeCell ref="A77:E77"/>
    <mergeCell ref="A87:E87"/>
    <mergeCell ref="A108:E108"/>
    <mergeCell ref="B5:B8"/>
    <mergeCell ref="B9:B12"/>
    <mergeCell ref="B15:B16"/>
    <mergeCell ref="B35:B38"/>
    <mergeCell ref="B39:B42"/>
    <mergeCell ref="B45:B46"/>
    <mergeCell ref="B66:B67"/>
    <mergeCell ref="B68:B69"/>
    <mergeCell ref="B70:B71"/>
    <mergeCell ref="B80:B81"/>
    <mergeCell ref="B88:B91"/>
    <mergeCell ref="B92:B95"/>
    <mergeCell ref="B96:B99"/>
    <mergeCell ref="B100:B101"/>
    <mergeCell ref="B102:B103"/>
    <mergeCell ref="B109:B112"/>
    <mergeCell ref="B113:B116"/>
    <mergeCell ref="B117:B120"/>
    <mergeCell ref="B121:B124"/>
    <mergeCell ref="C5:C8"/>
    <mergeCell ref="C9:C12"/>
    <mergeCell ref="C13:C14"/>
    <mergeCell ref="C19:C20"/>
    <mergeCell ref="C21:C22"/>
    <mergeCell ref="C23:C24"/>
    <mergeCell ref="C25:C26"/>
    <mergeCell ref="C31:C32"/>
    <mergeCell ref="C33:C34"/>
    <mergeCell ref="C35:C38"/>
    <mergeCell ref="C39:C42"/>
    <mergeCell ref="C43:C44"/>
    <mergeCell ref="C57:C58"/>
    <mergeCell ref="C59:C60"/>
    <mergeCell ref="C61:C62"/>
    <mergeCell ref="C63:C64"/>
    <mergeCell ref="C66:C69"/>
    <mergeCell ref="C70:C71"/>
    <mergeCell ref="C78:C79"/>
    <mergeCell ref="C80:C82"/>
    <mergeCell ref="C88:C91"/>
    <mergeCell ref="C92:C95"/>
    <mergeCell ref="C96:C99"/>
    <mergeCell ref="C100:C101"/>
    <mergeCell ref="C102:C103"/>
    <mergeCell ref="C109:C112"/>
    <mergeCell ref="C113:C116"/>
    <mergeCell ref="C117:C120"/>
    <mergeCell ref="C121:C124"/>
    <mergeCell ref="D5:D8"/>
    <mergeCell ref="D9:D12"/>
    <mergeCell ref="D19:D22"/>
    <mergeCell ref="D23:D26"/>
    <mergeCell ref="D27:D30"/>
    <mergeCell ref="D31:D34"/>
    <mergeCell ref="D35:D38"/>
    <mergeCell ref="D39:D42"/>
    <mergeCell ref="D49:D52"/>
    <mergeCell ref="D53:D56"/>
    <mergeCell ref="D57:D60"/>
    <mergeCell ref="D61:D64"/>
    <mergeCell ref="D66:D67"/>
    <mergeCell ref="D68:D69"/>
    <mergeCell ref="D70:D71"/>
    <mergeCell ref="D88:D91"/>
    <mergeCell ref="D92:D95"/>
    <mergeCell ref="D96:D99"/>
    <mergeCell ref="D100:D101"/>
    <mergeCell ref="D102:D103"/>
    <mergeCell ref="D109:D112"/>
    <mergeCell ref="D113:D116"/>
    <mergeCell ref="D117:D120"/>
    <mergeCell ref="D121:D124"/>
    <mergeCell ref="E5:E8"/>
    <mergeCell ref="E9:E12"/>
    <mergeCell ref="E35:E38"/>
    <mergeCell ref="E39:E42"/>
    <mergeCell ref="E66:E67"/>
    <mergeCell ref="E68:E69"/>
    <mergeCell ref="E70:E71"/>
    <mergeCell ref="E88:E91"/>
    <mergeCell ref="E92:E95"/>
    <mergeCell ref="E96:E99"/>
    <mergeCell ref="E100:E101"/>
    <mergeCell ref="E102:E103"/>
    <mergeCell ref="E109:E112"/>
    <mergeCell ref="E113:E116"/>
    <mergeCell ref="E117:E120"/>
    <mergeCell ref="E121:E124"/>
    <mergeCell ref="A1:E2"/>
  </mergeCells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8"/>
  <sheetViews>
    <sheetView topLeftCell="A39" workbookViewId="0">
      <selection activeCell="A58" sqref="A58"/>
    </sheetView>
  </sheetViews>
  <sheetFormatPr defaultColWidth="9" defaultRowHeight="14.4" outlineLevelCol="4"/>
  <cols>
    <col min="1" max="1" width="17.3333333333333" customWidth="1"/>
    <col min="2" max="2" width="32.1111111111111" style="1" customWidth="1"/>
    <col min="3" max="4" width="27.4444444444444" customWidth="1"/>
    <col min="5" max="5" width="19.6666666666667" customWidth="1"/>
  </cols>
  <sheetData>
    <row r="1" ht="50.4" customHeight="1" spans="1:5">
      <c r="A1" s="2" t="s">
        <v>0</v>
      </c>
      <c r="B1" s="3"/>
      <c r="C1" s="3"/>
      <c r="D1" s="3"/>
      <c r="E1" s="4"/>
    </row>
    <row r="2" ht="46.2" customHeight="1" spans="1:5">
      <c r="A2" s="5"/>
      <c r="B2" s="6"/>
      <c r="C2" s="6"/>
      <c r="D2" s="6"/>
      <c r="E2" s="7"/>
    </row>
    <row r="3" ht="30" customHeight="1" spans="1:5">
      <c r="A3" s="8" t="s">
        <v>1</v>
      </c>
      <c r="B3" s="9" t="s">
        <v>2</v>
      </c>
      <c r="C3" s="10" t="s">
        <v>3</v>
      </c>
      <c r="D3" s="10" t="s">
        <v>4</v>
      </c>
      <c r="E3" s="11" t="s">
        <v>5</v>
      </c>
    </row>
    <row r="4" ht="98.4" customHeight="1" spans="1:5">
      <c r="A4" s="296" t="s">
        <v>894</v>
      </c>
      <c r="B4" s="297" t="s">
        <v>895</v>
      </c>
      <c r="C4" s="298"/>
      <c r="D4" s="298" t="s">
        <v>896</v>
      </c>
      <c r="E4" s="299">
        <v>4040</v>
      </c>
    </row>
    <row r="5" ht="15.15" spans="1:5">
      <c r="A5" s="296" t="s">
        <v>897</v>
      </c>
      <c r="B5" s="300" t="s">
        <v>898</v>
      </c>
      <c r="C5" s="301"/>
      <c r="D5" s="301"/>
      <c r="E5" s="290">
        <v>2580</v>
      </c>
    </row>
    <row r="6" ht="15.15" spans="1:5">
      <c r="A6" s="296" t="s">
        <v>899</v>
      </c>
      <c r="B6" s="302"/>
      <c r="C6" s="303"/>
      <c r="D6" s="303"/>
      <c r="E6" s="304"/>
    </row>
    <row r="7" ht="15.15" spans="1:5">
      <c r="A7" s="296" t="s">
        <v>900</v>
      </c>
      <c r="B7" s="302"/>
      <c r="C7" s="303"/>
      <c r="D7" s="303"/>
      <c r="E7" s="304"/>
    </row>
    <row r="8" ht="15.15" spans="1:5">
      <c r="A8" s="296" t="s">
        <v>901</v>
      </c>
      <c r="B8" s="302"/>
      <c r="C8" s="303"/>
      <c r="D8" s="303"/>
      <c r="E8" s="304"/>
    </row>
    <row r="9" ht="15.15" spans="1:5">
      <c r="A9" s="305" t="s">
        <v>902</v>
      </c>
      <c r="B9" s="306" t="s">
        <v>903</v>
      </c>
      <c r="C9" s="303"/>
      <c r="D9" s="303"/>
      <c r="E9" s="304">
        <v>2115</v>
      </c>
    </row>
    <row r="10" ht="15.15" spans="1:5">
      <c r="A10" s="305" t="s">
        <v>904</v>
      </c>
      <c r="B10" s="306"/>
      <c r="C10" s="303"/>
      <c r="D10" s="303"/>
      <c r="E10" s="304"/>
    </row>
    <row r="11" ht="15.15" spans="1:5">
      <c r="A11" s="305" t="s">
        <v>905</v>
      </c>
      <c r="B11" s="306"/>
      <c r="C11" s="303"/>
      <c r="D11" s="303"/>
      <c r="E11" s="304"/>
    </row>
    <row r="12" ht="15.15" spans="1:5">
      <c r="A12" s="305" t="s">
        <v>906</v>
      </c>
      <c r="B12" s="307"/>
      <c r="C12" s="308"/>
      <c r="D12" s="308"/>
      <c r="E12" s="292"/>
    </row>
    <row r="13" ht="19.8" customHeight="1" spans="1:5">
      <c r="A13" s="296" t="s">
        <v>907</v>
      </c>
      <c r="B13" s="300" t="s">
        <v>908</v>
      </c>
      <c r="C13" s="301"/>
      <c r="D13" s="301"/>
      <c r="E13" s="294">
        <v>3070</v>
      </c>
    </row>
    <row r="14" ht="19.8" customHeight="1" spans="1:5">
      <c r="A14" s="296" t="s">
        <v>909</v>
      </c>
      <c r="B14" s="302"/>
      <c r="C14" s="303"/>
      <c r="D14" s="303"/>
      <c r="E14" s="309"/>
    </row>
    <row r="15" ht="19.8" customHeight="1" spans="1:5">
      <c r="A15" s="296" t="s">
        <v>910</v>
      </c>
      <c r="B15" s="302"/>
      <c r="C15" s="303"/>
      <c r="D15" s="303"/>
      <c r="E15" s="309"/>
    </row>
    <row r="16" ht="19.8" customHeight="1" spans="1:5">
      <c r="A16" s="305" t="s">
        <v>911</v>
      </c>
      <c r="B16" s="306" t="s">
        <v>912</v>
      </c>
      <c r="C16" s="303"/>
      <c r="D16" s="303"/>
      <c r="E16" s="309">
        <v>2220</v>
      </c>
    </row>
    <row r="17" ht="19.8" customHeight="1" spans="1:5">
      <c r="A17" s="305" t="s">
        <v>913</v>
      </c>
      <c r="B17" s="306"/>
      <c r="C17" s="303"/>
      <c r="D17" s="303"/>
      <c r="E17" s="309"/>
    </row>
    <row r="18" ht="19.8" customHeight="1" spans="1:5">
      <c r="A18" s="305" t="s">
        <v>914</v>
      </c>
      <c r="B18" s="307"/>
      <c r="C18" s="308"/>
      <c r="D18" s="308"/>
      <c r="E18" s="295"/>
    </row>
    <row r="19" ht="35.4" customHeight="1" spans="1:5">
      <c r="A19" s="296" t="s">
        <v>915</v>
      </c>
      <c r="B19" s="300" t="s">
        <v>916</v>
      </c>
      <c r="C19" s="148"/>
      <c r="D19" s="248"/>
      <c r="E19" s="290">
        <v>3030</v>
      </c>
    </row>
    <row r="20" ht="35.4" customHeight="1" spans="1:5">
      <c r="A20" s="296" t="s">
        <v>917</v>
      </c>
      <c r="B20" s="302"/>
      <c r="C20" s="149"/>
      <c r="D20" s="310"/>
      <c r="E20" s="304"/>
    </row>
    <row r="21" ht="35.4" customHeight="1" spans="1:5">
      <c r="A21" s="305" t="s">
        <v>918</v>
      </c>
      <c r="B21" s="306" t="s">
        <v>919</v>
      </c>
      <c r="C21" s="149"/>
      <c r="D21" s="310"/>
      <c r="E21" s="304">
        <v>2000</v>
      </c>
    </row>
    <row r="22" ht="35.4" customHeight="1" spans="1:5">
      <c r="A22" s="305" t="s">
        <v>920</v>
      </c>
      <c r="B22" s="307"/>
      <c r="C22" s="150"/>
      <c r="D22" s="311"/>
      <c r="E22" s="292"/>
    </row>
    <row r="23" ht="15.15" spans="1:5">
      <c r="A23" s="296" t="s">
        <v>921</v>
      </c>
      <c r="B23" s="300" t="s">
        <v>922</v>
      </c>
      <c r="C23" s="148"/>
      <c r="D23" s="312"/>
      <c r="E23" s="290">
        <v>2580</v>
      </c>
    </row>
    <row r="24" ht="15.15" spans="1:5">
      <c r="A24" s="296" t="s">
        <v>923</v>
      </c>
      <c r="B24" s="302"/>
      <c r="C24" s="149"/>
      <c r="D24" s="313"/>
      <c r="E24" s="304"/>
    </row>
    <row r="25" ht="15.15" spans="1:5">
      <c r="A25" s="296" t="s">
        <v>924</v>
      </c>
      <c r="B25" s="302"/>
      <c r="C25" s="149"/>
      <c r="D25" s="313"/>
      <c r="E25" s="304"/>
    </row>
    <row r="26" ht="15.15" spans="1:5">
      <c r="A26" s="296" t="s">
        <v>925</v>
      </c>
      <c r="B26" s="302"/>
      <c r="C26" s="149"/>
      <c r="D26" s="313"/>
      <c r="E26" s="304"/>
    </row>
    <row r="27" ht="15.15" spans="1:5">
      <c r="A27" s="296" t="s">
        <v>926</v>
      </c>
      <c r="B27" s="302"/>
      <c r="C27" s="149"/>
      <c r="D27" s="313"/>
      <c r="E27" s="304"/>
    </row>
    <row r="28" ht="15.15" spans="1:5">
      <c r="A28" s="305" t="s">
        <v>927</v>
      </c>
      <c r="B28" s="306" t="s">
        <v>928</v>
      </c>
      <c r="C28" s="149"/>
      <c r="D28" s="313"/>
      <c r="E28" s="304">
        <v>1800</v>
      </c>
    </row>
    <row r="29" ht="15.15" spans="1:5">
      <c r="A29" s="305" t="s">
        <v>929</v>
      </c>
      <c r="B29" s="306"/>
      <c r="C29" s="149"/>
      <c r="D29" s="313"/>
      <c r="E29" s="304"/>
    </row>
    <row r="30" ht="15.15" spans="1:5">
      <c r="A30" s="305" t="s">
        <v>930</v>
      </c>
      <c r="B30" s="306"/>
      <c r="C30" s="149"/>
      <c r="D30" s="313"/>
      <c r="E30" s="304"/>
    </row>
    <row r="31" ht="15.15" spans="1:5">
      <c r="A31" s="305" t="s">
        <v>931</v>
      </c>
      <c r="B31" s="306"/>
      <c r="C31" s="149"/>
      <c r="D31" s="313"/>
      <c r="E31" s="304"/>
    </row>
    <row r="32" ht="15.15" spans="1:5">
      <c r="A32" s="305" t="s">
        <v>932</v>
      </c>
      <c r="B32" s="307"/>
      <c r="C32" s="150"/>
      <c r="D32" s="314"/>
      <c r="E32" s="292"/>
    </row>
    <row r="33" ht="27" customHeight="1" spans="1:5">
      <c r="A33" s="296" t="s">
        <v>933</v>
      </c>
      <c r="B33" s="300" t="s">
        <v>934</v>
      </c>
      <c r="C33" s="315"/>
      <c r="D33" s="312"/>
      <c r="E33" s="294">
        <v>2720</v>
      </c>
    </row>
    <row r="34" ht="27" customHeight="1" spans="1:5">
      <c r="A34" s="296" t="s">
        <v>935</v>
      </c>
      <c r="B34" s="302"/>
      <c r="C34" s="316"/>
      <c r="D34" s="313"/>
      <c r="E34" s="309"/>
    </row>
    <row r="35" ht="27" customHeight="1" spans="1:5">
      <c r="A35" s="296" t="s">
        <v>936</v>
      </c>
      <c r="B35" s="302"/>
      <c r="C35" s="316"/>
      <c r="D35" s="313"/>
      <c r="E35" s="309"/>
    </row>
    <row r="36" ht="27" customHeight="1" spans="1:5">
      <c r="A36" s="305" t="s">
        <v>937</v>
      </c>
      <c r="B36" s="306" t="s">
        <v>938</v>
      </c>
      <c r="C36" s="316"/>
      <c r="D36" s="313"/>
      <c r="E36" s="304">
        <v>1915</v>
      </c>
    </row>
    <row r="37" ht="27" customHeight="1" spans="1:5">
      <c r="A37" s="305" t="s">
        <v>939</v>
      </c>
      <c r="B37" s="306"/>
      <c r="C37" s="316"/>
      <c r="D37" s="313"/>
      <c r="E37" s="304"/>
    </row>
    <row r="38" ht="27" customHeight="1" spans="1:5">
      <c r="A38" s="305" t="s">
        <v>940</v>
      </c>
      <c r="B38" s="307"/>
      <c r="C38" s="317"/>
      <c r="D38" s="314"/>
      <c r="E38" s="292"/>
    </row>
    <row r="39" ht="15.15" spans="1:5">
      <c r="A39" s="296" t="s">
        <v>941</v>
      </c>
      <c r="B39" s="318" t="s">
        <v>942</v>
      </c>
      <c r="C39" s="315"/>
      <c r="D39" s="312"/>
      <c r="E39" s="319">
        <v>2200</v>
      </c>
    </row>
    <row r="40" ht="15.15" spans="1:5">
      <c r="A40" s="296" t="s">
        <v>943</v>
      </c>
      <c r="B40" s="320"/>
      <c r="C40" s="316"/>
      <c r="D40" s="313"/>
      <c r="E40" s="321"/>
    </row>
    <row r="41" ht="15.15" spans="1:5">
      <c r="A41" s="296" t="s">
        <v>944</v>
      </c>
      <c r="B41" s="320"/>
      <c r="C41" s="316"/>
      <c r="D41" s="313"/>
      <c r="E41" s="321"/>
    </row>
    <row r="42" ht="15.15" spans="1:5">
      <c r="A42" s="296" t="s">
        <v>945</v>
      </c>
      <c r="B42" s="320"/>
      <c r="C42" s="316"/>
      <c r="D42" s="313"/>
      <c r="E42" s="321"/>
    </row>
    <row r="43" ht="15.15" spans="1:5">
      <c r="A43" s="296" t="s">
        <v>946</v>
      </c>
      <c r="B43" s="320"/>
      <c r="C43" s="316"/>
      <c r="D43" s="313"/>
      <c r="E43" s="321"/>
    </row>
    <row r="44" ht="15.15" spans="1:5">
      <c r="A44" s="296" t="s">
        <v>947</v>
      </c>
      <c r="B44" s="322"/>
      <c r="C44" s="316"/>
      <c r="D44" s="313"/>
      <c r="E44" s="323"/>
    </row>
    <row r="45" ht="15.15" spans="1:5">
      <c r="A45" s="305" t="s">
        <v>948</v>
      </c>
      <c r="B45" s="324" t="s">
        <v>949</v>
      </c>
      <c r="C45" s="316"/>
      <c r="D45" s="313"/>
      <c r="E45" s="325">
        <v>1770</v>
      </c>
    </row>
    <row r="46" ht="15.15" spans="1:5">
      <c r="A46" s="305" t="s">
        <v>950</v>
      </c>
      <c r="B46" s="326"/>
      <c r="C46" s="316"/>
      <c r="D46" s="313"/>
      <c r="E46" s="327"/>
    </row>
    <row r="47" ht="15.15" spans="1:5">
      <c r="A47" s="305" t="s">
        <v>951</v>
      </c>
      <c r="B47" s="326"/>
      <c r="C47" s="316"/>
      <c r="D47" s="313"/>
      <c r="E47" s="327"/>
    </row>
    <row r="48" ht="15.15" spans="1:5">
      <c r="A48" s="305" t="s">
        <v>952</v>
      </c>
      <c r="B48" s="326"/>
      <c r="C48" s="316"/>
      <c r="D48" s="313"/>
      <c r="E48" s="327"/>
    </row>
    <row r="49" ht="15.15" spans="1:5">
      <c r="A49" s="305" t="s">
        <v>953</v>
      </c>
      <c r="B49" s="326"/>
      <c r="C49" s="316"/>
      <c r="D49" s="313"/>
      <c r="E49" s="327"/>
    </row>
    <row r="50" ht="15.15" spans="1:5">
      <c r="A50" s="305" t="s">
        <v>954</v>
      </c>
      <c r="B50" s="328"/>
      <c r="C50" s="317"/>
      <c r="D50" s="314"/>
      <c r="E50" s="329"/>
    </row>
    <row r="51" ht="15.15" spans="1:5">
      <c r="A51" s="296" t="s">
        <v>955</v>
      </c>
      <c r="B51" s="322" t="s">
        <v>956</v>
      </c>
      <c r="C51" s="330"/>
      <c r="D51" s="312"/>
      <c r="E51" s="331">
        <v>2420</v>
      </c>
    </row>
    <row r="52" ht="15.15" spans="1:5">
      <c r="A52" s="296" t="s">
        <v>957</v>
      </c>
      <c r="B52" s="302"/>
      <c r="C52" s="149"/>
      <c r="D52" s="313"/>
      <c r="E52" s="304"/>
    </row>
    <row r="53" ht="15.15" spans="1:5">
      <c r="A53" s="296" t="s">
        <v>958</v>
      </c>
      <c r="B53" s="302"/>
      <c r="C53" s="149"/>
      <c r="D53" s="313"/>
      <c r="E53" s="304"/>
    </row>
    <row r="54" ht="15.15" spans="1:5">
      <c r="A54" s="296" t="s">
        <v>959</v>
      </c>
      <c r="B54" s="302"/>
      <c r="C54" s="149"/>
      <c r="D54" s="313"/>
      <c r="E54" s="304"/>
    </row>
    <row r="55" ht="15.15" spans="1:5">
      <c r="A55" s="305" t="s">
        <v>960</v>
      </c>
      <c r="B55" s="306" t="s">
        <v>961</v>
      </c>
      <c r="C55" s="149"/>
      <c r="D55" s="313"/>
      <c r="E55" s="304">
        <v>1900</v>
      </c>
    </row>
    <row r="56" ht="15.15" spans="1:5">
      <c r="A56" s="305" t="s">
        <v>962</v>
      </c>
      <c r="B56" s="306"/>
      <c r="C56" s="149"/>
      <c r="D56" s="313"/>
      <c r="E56" s="304"/>
    </row>
    <row r="57" ht="15.15" spans="1:5">
      <c r="A57" s="305" t="s">
        <v>963</v>
      </c>
      <c r="B57" s="306"/>
      <c r="C57" s="149"/>
      <c r="D57" s="313"/>
      <c r="E57" s="304"/>
    </row>
    <row r="58" ht="15.15" spans="1:5">
      <c r="A58" s="305" t="s">
        <v>964</v>
      </c>
      <c r="B58" s="307"/>
      <c r="C58" s="150"/>
      <c r="D58" s="314"/>
      <c r="E58" s="292"/>
    </row>
  </sheetData>
  <mergeCells count="46">
    <mergeCell ref="B5:B8"/>
    <mergeCell ref="B9:B12"/>
    <mergeCell ref="B13:B15"/>
    <mergeCell ref="B16:B18"/>
    <mergeCell ref="B19:B20"/>
    <mergeCell ref="B21:B22"/>
    <mergeCell ref="B23:B27"/>
    <mergeCell ref="B28:B32"/>
    <mergeCell ref="B33:B35"/>
    <mergeCell ref="B36:B38"/>
    <mergeCell ref="B39:B44"/>
    <mergeCell ref="B45:B50"/>
    <mergeCell ref="B51:B54"/>
    <mergeCell ref="B55:B58"/>
    <mergeCell ref="C5:C12"/>
    <mergeCell ref="C13:C18"/>
    <mergeCell ref="C19:C22"/>
    <mergeCell ref="C23:C32"/>
    <mergeCell ref="C33:C38"/>
    <mergeCell ref="C39:C50"/>
    <mergeCell ref="C51:C58"/>
    <mergeCell ref="D5:D8"/>
    <mergeCell ref="D9:D12"/>
    <mergeCell ref="D13:D15"/>
    <mergeCell ref="D16:D18"/>
    <mergeCell ref="D19:D20"/>
    <mergeCell ref="D21:D22"/>
    <mergeCell ref="D23:D32"/>
    <mergeCell ref="D33:D38"/>
    <mergeCell ref="D39:D50"/>
    <mergeCell ref="D51:D58"/>
    <mergeCell ref="E5:E8"/>
    <mergeCell ref="E9:E12"/>
    <mergeCell ref="E13:E15"/>
    <mergeCell ref="E16:E18"/>
    <mergeCell ref="E19:E20"/>
    <mergeCell ref="E21:E22"/>
    <mergeCell ref="E23:E27"/>
    <mergeCell ref="E28:E32"/>
    <mergeCell ref="E33:E35"/>
    <mergeCell ref="E36:E38"/>
    <mergeCell ref="E39:E44"/>
    <mergeCell ref="E45:E50"/>
    <mergeCell ref="E51:E54"/>
    <mergeCell ref="E55:E58"/>
    <mergeCell ref="A1:E2"/>
  </mergeCells>
  <pageMargins left="0.7" right="0.7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topLeftCell="A50" workbookViewId="0">
      <selection activeCell="B60" sqref="B60"/>
    </sheetView>
  </sheetViews>
  <sheetFormatPr defaultColWidth="9" defaultRowHeight="14.4" outlineLevelCol="5"/>
  <cols>
    <col min="1" max="1" width="17.3333333333333" style="252" customWidth="1"/>
    <col min="2" max="2" width="32.1111111111111" style="1" customWidth="1"/>
    <col min="3" max="3" width="21.7777777777778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253" t="s">
        <v>965</v>
      </c>
      <c r="D3" s="10" t="s">
        <v>3</v>
      </c>
      <c r="E3" s="10" t="s">
        <v>4</v>
      </c>
      <c r="F3" s="11" t="s">
        <v>5</v>
      </c>
    </row>
    <row r="4" ht="18.15" spans="1:6">
      <c r="A4" s="110" t="s">
        <v>966</v>
      </c>
      <c r="B4" s="111"/>
      <c r="C4" s="111"/>
      <c r="D4" s="111"/>
      <c r="E4" s="111"/>
      <c r="F4" s="112"/>
    </row>
    <row r="5" ht="51" customHeight="1" spans="1:6">
      <c r="A5" s="254" t="s">
        <v>967</v>
      </c>
      <c r="B5" s="39" t="s">
        <v>968</v>
      </c>
      <c r="C5" s="255"/>
      <c r="D5" s="90"/>
      <c r="E5" s="256" t="s">
        <v>969</v>
      </c>
      <c r="F5" s="119">
        <v>7985</v>
      </c>
    </row>
    <row r="6" ht="51" customHeight="1" spans="1:6">
      <c r="A6" s="254" t="s">
        <v>970</v>
      </c>
      <c r="B6" s="43" t="s">
        <v>971</v>
      </c>
      <c r="C6" s="257"/>
      <c r="D6" s="94"/>
      <c r="E6" s="258" t="s">
        <v>969</v>
      </c>
      <c r="F6" s="120">
        <v>8525</v>
      </c>
    </row>
    <row r="7" ht="51" customHeight="1" spans="1:6">
      <c r="A7" s="110" t="s">
        <v>972</v>
      </c>
      <c r="B7" s="111"/>
      <c r="C7" s="111"/>
      <c r="D7" s="111"/>
      <c r="E7" s="111"/>
      <c r="F7" s="112"/>
    </row>
    <row r="8" ht="51" customHeight="1" spans="1:6">
      <c r="A8" s="259" t="s">
        <v>973</v>
      </c>
      <c r="B8" s="39" t="s">
        <v>974</v>
      </c>
      <c r="C8" s="260" t="s">
        <v>975</v>
      </c>
      <c r="D8" s="90"/>
      <c r="E8" s="256" t="s">
        <v>976</v>
      </c>
      <c r="F8" s="119">
        <v>2970</v>
      </c>
    </row>
    <row r="9" ht="51" customHeight="1" spans="1:6">
      <c r="A9" s="259" t="s">
        <v>977</v>
      </c>
      <c r="B9" s="47"/>
      <c r="C9" s="261" t="s">
        <v>978</v>
      </c>
      <c r="D9" s="98"/>
      <c r="E9" s="262"/>
      <c r="F9" s="121">
        <v>3510</v>
      </c>
    </row>
    <row r="10" ht="51" customHeight="1" spans="1:6">
      <c r="A10" s="259" t="s">
        <v>979</v>
      </c>
      <c r="B10" s="39" t="s">
        <v>980</v>
      </c>
      <c r="C10" s="260" t="s">
        <v>975</v>
      </c>
      <c r="D10" s="90"/>
      <c r="E10" s="256" t="s">
        <v>981</v>
      </c>
      <c r="F10" s="119">
        <v>2810</v>
      </c>
    </row>
    <row r="11" ht="51" customHeight="1" spans="1:6">
      <c r="A11" s="259" t="s">
        <v>982</v>
      </c>
      <c r="B11" s="47"/>
      <c r="C11" s="261" t="s">
        <v>978</v>
      </c>
      <c r="D11" s="98"/>
      <c r="E11" s="262"/>
      <c r="F11" s="121">
        <v>3405</v>
      </c>
    </row>
    <row r="12" ht="51" customHeight="1" spans="1:6">
      <c r="A12" s="259" t="s">
        <v>983</v>
      </c>
      <c r="B12" s="166" t="s">
        <v>984</v>
      </c>
      <c r="C12" s="260" t="s">
        <v>975</v>
      </c>
      <c r="D12" s="90"/>
      <c r="E12" s="256" t="s">
        <v>985</v>
      </c>
      <c r="F12" s="119">
        <v>2780</v>
      </c>
    </row>
    <row r="13" ht="51" customHeight="1" spans="1:6">
      <c r="A13" s="259" t="s">
        <v>986</v>
      </c>
      <c r="B13" s="263"/>
      <c r="C13" s="261" t="s">
        <v>978</v>
      </c>
      <c r="D13" s="98"/>
      <c r="E13" s="262"/>
      <c r="F13" s="121">
        <v>3340</v>
      </c>
    </row>
    <row r="14" ht="51" customHeight="1" spans="1:6">
      <c r="A14" s="264" t="s">
        <v>987</v>
      </c>
      <c r="B14" s="265" t="s">
        <v>988</v>
      </c>
      <c r="C14" s="260" t="s">
        <v>989</v>
      </c>
      <c r="D14" s="90"/>
      <c r="E14" s="256" t="s">
        <v>13</v>
      </c>
      <c r="F14" s="119">
        <v>1520</v>
      </c>
    </row>
    <row r="15" ht="51" customHeight="1" spans="1:6">
      <c r="A15" s="264" t="s">
        <v>990</v>
      </c>
      <c r="B15" s="266"/>
      <c r="C15" s="261" t="s">
        <v>991</v>
      </c>
      <c r="D15" s="98"/>
      <c r="E15" s="262"/>
      <c r="F15" s="121">
        <v>1810</v>
      </c>
    </row>
    <row r="16" ht="51" customHeight="1" spans="1:6">
      <c r="A16" s="259" t="s">
        <v>992</v>
      </c>
      <c r="B16" s="39" t="s">
        <v>993</v>
      </c>
      <c r="C16" s="267" t="s">
        <v>994</v>
      </c>
      <c r="D16" s="90"/>
      <c r="E16" s="256" t="s">
        <v>995</v>
      </c>
      <c r="F16" s="91">
        <v>4345</v>
      </c>
    </row>
    <row r="17" ht="51" customHeight="1" spans="1:6">
      <c r="A17" s="259" t="s">
        <v>996</v>
      </c>
      <c r="B17" s="47"/>
      <c r="C17" s="268" t="s">
        <v>997</v>
      </c>
      <c r="D17" s="98"/>
      <c r="E17" s="262"/>
      <c r="F17" s="99">
        <v>4565</v>
      </c>
    </row>
    <row r="18" ht="51" customHeight="1" spans="1:6">
      <c r="A18" s="264" t="s">
        <v>998</v>
      </c>
      <c r="B18" s="265" t="s">
        <v>999</v>
      </c>
      <c r="C18" s="260" t="s">
        <v>989</v>
      </c>
      <c r="D18" s="90"/>
      <c r="E18" s="256" t="s">
        <v>13</v>
      </c>
      <c r="F18" s="91">
        <v>2415</v>
      </c>
    </row>
    <row r="19" ht="51" customHeight="1" spans="1:6">
      <c r="A19" s="264" t="s">
        <v>1000</v>
      </c>
      <c r="B19" s="266"/>
      <c r="C19" s="261" t="s">
        <v>991</v>
      </c>
      <c r="D19" s="98"/>
      <c r="E19" s="262"/>
      <c r="F19" s="99">
        <v>2785</v>
      </c>
    </row>
    <row r="20" ht="51" customHeight="1" spans="1:6">
      <c r="A20" s="259" t="s">
        <v>1001</v>
      </c>
      <c r="B20" s="39" t="s">
        <v>1002</v>
      </c>
      <c r="C20" s="269" t="s">
        <v>989</v>
      </c>
      <c r="D20" s="270"/>
      <c r="E20" s="256" t="s">
        <v>1003</v>
      </c>
      <c r="F20" s="91">
        <v>2945</v>
      </c>
    </row>
    <row r="21" ht="51" customHeight="1" spans="1:6">
      <c r="A21" s="259" t="s">
        <v>1004</v>
      </c>
      <c r="B21" s="47"/>
      <c r="C21" s="271" t="s">
        <v>991</v>
      </c>
      <c r="D21" s="272"/>
      <c r="E21" s="262"/>
      <c r="F21" s="99">
        <v>3540</v>
      </c>
    </row>
    <row r="22" ht="51" customHeight="1" spans="1:6">
      <c r="A22" s="259" t="s">
        <v>1005</v>
      </c>
      <c r="B22" s="39" t="s">
        <v>1006</v>
      </c>
      <c r="C22" s="269" t="s">
        <v>1007</v>
      </c>
      <c r="D22" s="270"/>
      <c r="E22" s="256" t="s">
        <v>1008</v>
      </c>
      <c r="F22" s="91">
        <v>2820</v>
      </c>
    </row>
    <row r="23" ht="51" customHeight="1" spans="1:6">
      <c r="A23" s="259" t="s">
        <v>1009</v>
      </c>
      <c r="B23" s="47"/>
      <c r="C23" s="271" t="s">
        <v>1010</v>
      </c>
      <c r="D23" s="272"/>
      <c r="E23" s="262"/>
      <c r="F23" s="99">
        <v>3705</v>
      </c>
    </row>
    <row r="24" ht="51" customHeight="1" spans="1:6">
      <c r="A24" s="259" t="s">
        <v>1011</v>
      </c>
      <c r="B24" s="166" t="s">
        <v>1012</v>
      </c>
      <c r="C24" s="269" t="s">
        <v>989</v>
      </c>
      <c r="D24" s="270"/>
      <c r="E24" s="256" t="s">
        <v>1013</v>
      </c>
      <c r="F24" s="91">
        <v>3625</v>
      </c>
    </row>
    <row r="25" ht="51" customHeight="1" spans="1:6">
      <c r="A25" s="259" t="s">
        <v>1014</v>
      </c>
      <c r="B25" s="263"/>
      <c r="C25" s="271" t="s">
        <v>991</v>
      </c>
      <c r="D25" s="272"/>
      <c r="E25" s="262"/>
      <c r="F25" s="99">
        <v>4920</v>
      </c>
    </row>
    <row r="26" ht="51" customHeight="1" spans="1:6">
      <c r="A26" s="264" t="s">
        <v>1015</v>
      </c>
      <c r="B26" s="265" t="s">
        <v>1016</v>
      </c>
      <c r="C26" s="260" t="s">
        <v>989</v>
      </c>
      <c r="D26" s="90"/>
      <c r="E26" s="256" t="s">
        <v>13</v>
      </c>
      <c r="F26" s="91">
        <v>1665</v>
      </c>
    </row>
    <row r="27" ht="51" customHeight="1" spans="1:6">
      <c r="A27" s="264" t="s">
        <v>1017</v>
      </c>
      <c r="B27" s="266"/>
      <c r="C27" s="261" t="s">
        <v>991</v>
      </c>
      <c r="D27" s="98"/>
      <c r="E27" s="262"/>
      <c r="F27" s="99">
        <v>1980</v>
      </c>
    </row>
    <row r="28" ht="51" customHeight="1" spans="1:6">
      <c r="A28" s="259" t="s">
        <v>1018</v>
      </c>
      <c r="B28" s="39" t="s">
        <v>1019</v>
      </c>
      <c r="C28" s="267">
        <v>1000</v>
      </c>
      <c r="D28" s="90"/>
      <c r="E28" s="256" t="s">
        <v>1020</v>
      </c>
      <c r="F28" s="91">
        <v>4810</v>
      </c>
    </row>
    <row r="29" ht="51" customHeight="1" spans="1:6">
      <c r="A29" s="259" t="s">
        <v>1021</v>
      </c>
      <c r="B29" s="43"/>
      <c r="C29" s="273">
        <v>1200</v>
      </c>
      <c r="D29" s="94"/>
      <c r="E29" s="258"/>
      <c r="F29" s="95">
        <v>5285</v>
      </c>
    </row>
    <row r="30" ht="51" customHeight="1" spans="1:6">
      <c r="A30" s="259" t="s">
        <v>1022</v>
      </c>
      <c r="B30" s="47"/>
      <c r="C30" s="268">
        <v>1500</v>
      </c>
      <c r="D30" s="98"/>
      <c r="E30" s="262"/>
      <c r="F30" s="99">
        <v>5920</v>
      </c>
    </row>
    <row r="31" ht="51" customHeight="1" spans="1:6">
      <c r="A31" s="259" t="s">
        <v>1023</v>
      </c>
      <c r="B31" s="50" t="s">
        <v>1024</v>
      </c>
      <c r="C31" s="274">
        <v>1000</v>
      </c>
      <c r="D31" s="275"/>
      <c r="E31" s="276" t="s">
        <v>1020</v>
      </c>
      <c r="F31" s="184">
        <v>6495</v>
      </c>
    </row>
    <row r="32" ht="51" customHeight="1" spans="1:6">
      <c r="A32" s="259" t="s">
        <v>1025</v>
      </c>
      <c r="B32" s="43"/>
      <c r="C32" s="273">
        <v>1200</v>
      </c>
      <c r="D32" s="94"/>
      <c r="E32" s="258"/>
      <c r="F32" s="95">
        <v>7280</v>
      </c>
    </row>
    <row r="33" ht="51" customHeight="1" spans="1:6">
      <c r="A33" s="259" t="s">
        <v>1026</v>
      </c>
      <c r="B33" s="277"/>
      <c r="C33" s="278">
        <v>1500</v>
      </c>
      <c r="D33" s="279"/>
      <c r="E33" s="280"/>
      <c r="F33" s="174">
        <v>8470</v>
      </c>
    </row>
    <row r="34" ht="51" customHeight="1" spans="1:6">
      <c r="A34" s="259" t="s">
        <v>1027</v>
      </c>
      <c r="B34" s="39" t="s">
        <v>1028</v>
      </c>
      <c r="C34" s="267" t="s">
        <v>1029</v>
      </c>
      <c r="D34" s="90"/>
      <c r="E34" s="159"/>
      <c r="F34" s="91">
        <v>5030</v>
      </c>
    </row>
    <row r="35" ht="51" customHeight="1" spans="1:6">
      <c r="A35" s="259" t="s">
        <v>1030</v>
      </c>
      <c r="B35" s="43"/>
      <c r="C35" s="273" t="s">
        <v>1031</v>
      </c>
      <c r="D35" s="94"/>
      <c r="E35" s="160"/>
      <c r="F35" s="95">
        <v>6825</v>
      </c>
    </row>
    <row r="36" ht="51" customHeight="1" spans="1:6">
      <c r="A36" s="259" t="s">
        <v>1032</v>
      </c>
      <c r="B36" s="47"/>
      <c r="C36" s="117" t="s">
        <v>1033</v>
      </c>
      <c r="D36" s="98"/>
      <c r="E36" s="60"/>
      <c r="F36" s="99">
        <v>8600</v>
      </c>
    </row>
    <row r="37" ht="51" customHeight="1" spans="1:6">
      <c r="A37" s="259" t="s">
        <v>1034</v>
      </c>
      <c r="B37" s="39" t="s">
        <v>1035</v>
      </c>
      <c r="C37" s="260" t="s">
        <v>1036</v>
      </c>
      <c r="D37" s="90"/>
      <c r="E37" s="281"/>
      <c r="F37" s="91">
        <v>5780</v>
      </c>
    </row>
    <row r="38" ht="51" customHeight="1" spans="1:6">
      <c r="A38" s="259" t="s">
        <v>1037</v>
      </c>
      <c r="B38" s="47"/>
      <c r="C38" s="261" t="s">
        <v>1038</v>
      </c>
      <c r="D38" s="98"/>
      <c r="E38" s="282"/>
      <c r="F38" s="99">
        <v>7335</v>
      </c>
    </row>
    <row r="39" ht="51" customHeight="1" spans="1:6">
      <c r="A39" s="259" t="s">
        <v>1039</v>
      </c>
      <c r="B39" s="283" t="s">
        <v>1040</v>
      </c>
      <c r="C39" s="284" t="s">
        <v>1041</v>
      </c>
      <c r="D39" s="21"/>
      <c r="E39" s="246" t="s">
        <v>1042</v>
      </c>
      <c r="F39" s="91">
        <v>6575</v>
      </c>
    </row>
    <row r="40" ht="51" customHeight="1" spans="1:6">
      <c r="A40" s="259" t="s">
        <v>1043</v>
      </c>
      <c r="B40" s="164"/>
      <c r="C40" s="285" t="s">
        <v>1044</v>
      </c>
      <c r="D40" s="26"/>
      <c r="E40" s="286"/>
      <c r="F40" s="95">
        <v>7740</v>
      </c>
    </row>
    <row r="41" ht="51" customHeight="1" spans="1:6">
      <c r="A41" s="259" t="s">
        <v>1045</v>
      </c>
      <c r="B41" s="165"/>
      <c r="C41" s="287" t="s">
        <v>1046</v>
      </c>
      <c r="D41" s="31"/>
      <c r="E41" s="288"/>
      <c r="F41" s="99">
        <v>8395</v>
      </c>
    </row>
    <row r="42" ht="51" customHeight="1" spans="1:6">
      <c r="A42" s="259" t="s">
        <v>1047</v>
      </c>
      <c r="B42" s="283" t="s">
        <v>1048</v>
      </c>
      <c r="C42" s="284" t="s">
        <v>1041</v>
      </c>
      <c r="D42" s="21"/>
      <c r="E42" s="246" t="s">
        <v>1042</v>
      </c>
      <c r="F42" s="91">
        <v>6350</v>
      </c>
    </row>
    <row r="43" ht="51" customHeight="1" spans="1:6">
      <c r="A43" s="259" t="s">
        <v>1049</v>
      </c>
      <c r="B43" s="164"/>
      <c r="C43" s="285" t="s">
        <v>1044</v>
      </c>
      <c r="D43" s="26"/>
      <c r="E43" s="286"/>
      <c r="F43" s="95">
        <v>7280</v>
      </c>
    </row>
    <row r="44" ht="51" customHeight="1" spans="1:6">
      <c r="A44" s="259" t="s">
        <v>1050</v>
      </c>
      <c r="B44" s="165"/>
      <c r="C44" s="287" t="s">
        <v>1046</v>
      </c>
      <c r="D44" s="31"/>
      <c r="E44" s="288"/>
      <c r="F44" s="99">
        <v>8090</v>
      </c>
    </row>
    <row r="45" ht="51" customHeight="1" spans="1:6">
      <c r="A45" s="110" t="s">
        <v>1051</v>
      </c>
      <c r="B45" s="111"/>
      <c r="C45" s="111"/>
      <c r="D45" s="111"/>
      <c r="E45" s="111"/>
      <c r="F45" s="112"/>
    </row>
    <row r="46" ht="51" customHeight="1" spans="1:6">
      <c r="A46" s="243" t="s">
        <v>1052</v>
      </c>
      <c r="B46" s="166" t="s">
        <v>1053</v>
      </c>
      <c r="C46" s="189">
        <v>1200</v>
      </c>
      <c r="D46" s="159"/>
      <c r="E46" s="289"/>
      <c r="F46" s="290">
        <v>3700</v>
      </c>
    </row>
    <row r="47" ht="51" customHeight="1" spans="1:6">
      <c r="A47" s="243" t="s">
        <v>1054</v>
      </c>
      <c r="B47" s="263"/>
      <c r="C47" s="191">
        <v>1500</v>
      </c>
      <c r="D47" s="60"/>
      <c r="E47" s="291"/>
      <c r="F47" s="292">
        <v>4175</v>
      </c>
    </row>
    <row r="48" ht="51" customHeight="1" spans="1:6">
      <c r="A48" s="293" t="s">
        <v>1055</v>
      </c>
      <c r="B48" s="265" t="s">
        <v>1056</v>
      </c>
      <c r="C48" s="189">
        <v>1200</v>
      </c>
      <c r="D48" s="159"/>
      <c r="E48" s="90" t="s">
        <v>1057</v>
      </c>
      <c r="F48" s="91">
        <v>2150</v>
      </c>
    </row>
    <row r="49" ht="51" customHeight="1" spans="1:6">
      <c r="A49" s="293" t="s">
        <v>1058</v>
      </c>
      <c r="B49" s="266"/>
      <c r="C49" s="191">
        <v>1500</v>
      </c>
      <c r="D49" s="60"/>
      <c r="E49" s="98"/>
      <c r="F49" s="99">
        <v>2325</v>
      </c>
    </row>
    <row r="50" ht="51" customHeight="1" spans="1:6">
      <c r="A50" s="243" t="s">
        <v>1059</v>
      </c>
      <c r="B50" s="166" t="s">
        <v>1060</v>
      </c>
      <c r="C50" s="189">
        <v>1200</v>
      </c>
      <c r="D50" s="159"/>
      <c r="E50" s="90"/>
      <c r="F50" s="294">
        <v>6015</v>
      </c>
    </row>
    <row r="51" ht="51" customHeight="1" spans="1:6">
      <c r="A51" s="243" t="s">
        <v>1061</v>
      </c>
      <c r="B51" s="263"/>
      <c r="C51" s="191">
        <v>1500</v>
      </c>
      <c r="D51" s="60"/>
      <c r="E51" s="98"/>
      <c r="F51" s="295">
        <v>7055</v>
      </c>
    </row>
    <row r="52" ht="51" customHeight="1" spans="1:6">
      <c r="A52" s="293" t="s">
        <v>1062</v>
      </c>
      <c r="B52" s="265" t="s">
        <v>1063</v>
      </c>
      <c r="C52" s="189">
        <v>1200</v>
      </c>
      <c r="D52" s="159"/>
      <c r="E52" s="90"/>
      <c r="F52" s="119">
        <v>2915</v>
      </c>
    </row>
    <row r="53" ht="51" customHeight="1" spans="1:6">
      <c r="A53" s="293" t="s">
        <v>1064</v>
      </c>
      <c r="B53" s="266"/>
      <c r="C53" s="191">
        <v>1500</v>
      </c>
      <c r="D53" s="60"/>
      <c r="E53" s="98"/>
      <c r="F53" s="121">
        <v>3355</v>
      </c>
    </row>
  </sheetData>
  <mergeCells count="63">
    <mergeCell ref="A4:F4"/>
    <mergeCell ref="A7:F7"/>
    <mergeCell ref="A45:F45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30"/>
    <mergeCell ref="B31:B33"/>
    <mergeCell ref="B34:B36"/>
    <mergeCell ref="B37:B38"/>
    <mergeCell ref="B39:B41"/>
    <mergeCell ref="B42:B44"/>
    <mergeCell ref="B46:B47"/>
    <mergeCell ref="B48:B49"/>
    <mergeCell ref="B50:B51"/>
    <mergeCell ref="B52:B53"/>
    <mergeCell ref="D5:D6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30"/>
    <mergeCell ref="D31:D33"/>
    <mergeCell ref="D34:D36"/>
    <mergeCell ref="D37:D38"/>
    <mergeCell ref="D39:D41"/>
    <mergeCell ref="D42:D44"/>
    <mergeCell ref="D46:D47"/>
    <mergeCell ref="D48:D49"/>
    <mergeCell ref="D50:D51"/>
    <mergeCell ref="D52:D53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30"/>
    <mergeCell ref="E31:E33"/>
    <mergeCell ref="E34:E36"/>
    <mergeCell ref="E37:E38"/>
    <mergeCell ref="E39:E41"/>
    <mergeCell ref="E42:E44"/>
    <mergeCell ref="E46:E47"/>
    <mergeCell ref="E48:E49"/>
    <mergeCell ref="A1:F2"/>
  </mergeCells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workbookViewId="0">
      <selection activeCell="B29" sqref="B29"/>
    </sheetView>
  </sheetViews>
  <sheetFormatPr defaultColWidth="9" defaultRowHeight="14.4" outlineLevelCol="5"/>
  <cols>
    <col min="1" max="1" width="17.3333333333333" customWidth="1"/>
    <col min="2" max="2" width="29.5555555555556" style="1" customWidth="1"/>
    <col min="3" max="3" width="19.1111111111111" style="1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9" t="s">
        <v>965</v>
      </c>
      <c r="D3" s="10" t="s">
        <v>3</v>
      </c>
      <c r="E3" s="10" t="s">
        <v>4</v>
      </c>
      <c r="F3" s="11" t="s">
        <v>5</v>
      </c>
    </row>
    <row r="4" ht="39.6" customHeight="1" spans="1:6">
      <c r="A4" s="199" t="s">
        <v>1065</v>
      </c>
      <c r="B4" s="200" t="s">
        <v>1066</v>
      </c>
      <c r="C4" s="201" t="s">
        <v>801</v>
      </c>
      <c r="D4" s="202"/>
      <c r="E4" s="203" t="s">
        <v>1067</v>
      </c>
      <c r="F4" s="204">
        <v>6845</v>
      </c>
    </row>
    <row r="5" ht="39.6" customHeight="1" spans="1:6">
      <c r="A5" s="199" t="s">
        <v>1068</v>
      </c>
      <c r="B5" s="205"/>
      <c r="C5" s="206" t="s">
        <v>805</v>
      </c>
      <c r="D5" s="207"/>
      <c r="E5" s="208"/>
      <c r="F5" s="209">
        <v>11300</v>
      </c>
    </row>
    <row r="6" ht="39.6" customHeight="1" spans="1:6">
      <c r="A6" s="199" t="s">
        <v>1069</v>
      </c>
      <c r="B6" s="210"/>
      <c r="C6" s="211" t="s">
        <v>1070</v>
      </c>
      <c r="D6" s="212"/>
      <c r="E6" s="213"/>
      <c r="F6" s="214">
        <v>15825</v>
      </c>
    </row>
    <row r="7" ht="30" customHeight="1" spans="1:6">
      <c r="A7" s="199" t="s">
        <v>1071</v>
      </c>
      <c r="B7" s="200" t="s">
        <v>1072</v>
      </c>
      <c r="C7" s="201" t="s">
        <v>801</v>
      </c>
      <c r="D7" s="202"/>
      <c r="E7" s="203" t="s">
        <v>1067</v>
      </c>
      <c r="F7" s="204">
        <v>5545</v>
      </c>
    </row>
    <row r="8" ht="30" customHeight="1" spans="1:6">
      <c r="A8" s="199" t="s">
        <v>1073</v>
      </c>
      <c r="B8" s="205"/>
      <c r="C8" s="206" t="s">
        <v>805</v>
      </c>
      <c r="D8" s="207"/>
      <c r="E8" s="208"/>
      <c r="F8" s="209">
        <v>7695</v>
      </c>
    </row>
    <row r="9" ht="30" customHeight="1" spans="1:6">
      <c r="A9" s="199" t="s">
        <v>1074</v>
      </c>
      <c r="B9" s="205"/>
      <c r="C9" s="206" t="s">
        <v>1070</v>
      </c>
      <c r="D9" s="207"/>
      <c r="E9" s="208"/>
      <c r="F9" s="209">
        <v>11380</v>
      </c>
    </row>
    <row r="10" ht="30" customHeight="1" spans="1:6">
      <c r="A10" s="199" t="s">
        <v>1075</v>
      </c>
      <c r="B10" s="210"/>
      <c r="C10" s="211" t="s">
        <v>1076</v>
      </c>
      <c r="D10" s="212"/>
      <c r="E10" s="213"/>
      <c r="F10" s="214">
        <v>14440</v>
      </c>
    </row>
    <row r="11" ht="48" customHeight="1" spans="1:6">
      <c r="A11" s="199" t="s">
        <v>1077</v>
      </c>
      <c r="B11" s="200" t="s">
        <v>1078</v>
      </c>
      <c r="C11" s="201" t="s">
        <v>801</v>
      </c>
      <c r="D11" s="202"/>
      <c r="E11" s="215" t="s">
        <v>1079</v>
      </c>
      <c r="F11" s="204">
        <v>9935</v>
      </c>
    </row>
    <row r="12" ht="48" customHeight="1" spans="1:6">
      <c r="A12" s="199" t="s">
        <v>1080</v>
      </c>
      <c r="B12" s="205"/>
      <c r="C12" s="206" t="s">
        <v>805</v>
      </c>
      <c r="D12" s="207"/>
      <c r="E12" s="216"/>
      <c r="F12" s="209">
        <v>18025</v>
      </c>
    </row>
    <row r="13" ht="48" customHeight="1" spans="1:6">
      <c r="A13" s="199" t="s">
        <v>1081</v>
      </c>
      <c r="B13" s="217"/>
      <c r="C13" s="218" t="s">
        <v>1070</v>
      </c>
      <c r="D13" s="219"/>
      <c r="E13" s="220"/>
      <c r="F13" s="221">
        <v>25990</v>
      </c>
    </row>
    <row r="14" ht="64.2" customHeight="1" spans="1:6">
      <c r="A14" s="199" t="s">
        <v>1082</v>
      </c>
      <c r="B14" s="222" t="s">
        <v>1083</v>
      </c>
      <c r="C14" s="223"/>
      <c r="D14" s="224"/>
      <c r="E14" s="225"/>
      <c r="F14" s="226">
        <v>9110</v>
      </c>
    </row>
    <row r="15" ht="64.2" customHeight="1" spans="1:6">
      <c r="A15" s="199" t="s">
        <v>1084</v>
      </c>
      <c r="B15" s="227" t="s">
        <v>1085</v>
      </c>
      <c r="C15" s="228"/>
      <c r="D15" s="229"/>
      <c r="E15" s="230"/>
      <c r="F15" s="231">
        <v>14060</v>
      </c>
    </row>
    <row r="16" ht="103.2" customHeight="1" spans="1:6">
      <c r="A16" s="199" t="s">
        <v>1086</v>
      </c>
      <c r="B16" s="232" t="s">
        <v>1087</v>
      </c>
      <c r="C16" s="233"/>
      <c r="D16" s="234"/>
      <c r="E16" s="235"/>
      <c r="F16" s="236">
        <v>17215</v>
      </c>
    </row>
    <row r="17" ht="32.4" customHeight="1" spans="1:6">
      <c r="A17" s="199" t="s">
        <v>1088</v>
      </c>
      <c r="B17" s="237" t="s">
        <v>1089</v>
      </c>
      <c r="C17" s="201" t="s">
        <v>801</v>
      </c>
      <c r="D17" s="202"/>
      <c r="E17" s="238"/>
      <c r="F17" s="204">
        <v>9305</v>
      </c>
    </row>
    <row r="18" ht="32.4" customHeight="1" spans="1:6">
      <c r="A18" s="199" t="s">
        <v>1090</v>
      </c>
      <c r="B18" s="239"/>
      <c r="C18" s="206" t="s">
        <v>805</v>
      </c>
      <c r="D18" s="207"/>
      <c r="E18" s="240"/>
      <c r="F18" s="209">
        <v>13640</v>
      </c>
    </row>
    <row r="19" ht="32.4" customHeight="1" spans="1:6">
      <c r="A19" s="199" t="s">
        <v>1091</v>
      </c>
      <c r="B19" s="239"/>
      <c r="C19" s="206" t="s">
        <v>1070</v>
      </c>
      <c r="D19" s="207"/>
      <c r="E19" s="240"/>
      <c r="F19" s="209">
        <v>18505</v>
      </c>
    </row>
    <row r="20" ht="32.4" customHeight="1" spans="1:6">
      <c r="A20" s="199" t="s">
        <v>1092</v>
      </c>
      <c r="B20" s="241"/>
      <c r="C20" s="211" t="s">
        <v>1093</v>
      </c>
      <c r="D20" s="212"/>
      <c r="E20" s="242"/>
      <c r="F20" s="214">
        <v>17450</v>
      </c>
    </row>
    <row r="21" ht="18.15" spans="1:6">
      <c r="A21" s="110" t="s">
        <v>1094</v>
      </c>
      <c r="B21" s="111"/>
      <c r="C21" s="111"/>
      <c r="D21" s="111"/>
      <c r="E21" s="111"/>
      <c r="F21" s="112"/>
    </row>
    <row r="22" ht="106.2" customHeight="1" spans="1:6">
      <c r="A22" s="243" t="s">
        <v>1095</v>
      </c>
      <c r="B22" s="244" t="s">
        <v>1096</v>
      </c>
      <c r="C22" s="245" t="s">
        <v>1097</v>
      </c>
      <c r="D22" s="187"/>
      <c r="E22" s="246"/>
      <c r="F22" s="204">
        <v>4185</v>
      </c>
    </row>
    <row r="23" ht="101.4" customHeight="1" spans="1:6">
      <c r="A23" s="243" t="s">
        <v>1098</v>
      </c>
      <c r="B23" s="39" t="s">
        <v>1099</v>
      </c>
      <c r="C23" s="247" t="s">
        <v>1100</v>
      </c>
      <c r="D23" s="187"/>
      <c r="E23" s="248" t="s">
        <v>1101</v>
      </c>
      <c r="F23" s="204">
        <v>5530</v>
      </c>
    </row>
    <row r="24" ht="89.4" customHeight="1" spans="1:6">
      <c r="A24" s="243" t="s">
        <v>1102</v>
      </c>
      <c r="B24" s="43" t="s">
        <v>1103</v>
      </c>
      <c r="C24" s="249"/>
      <c r="D24" s="250"/>
      <c r="E24" s="246"/>
      <c r="F24" s="251">
        <v>4620</v>
      </c>
    </row>
  </sheetData>
  <mergeCells count="14">
    <mergeCell ref="A21:F21"/>
    <mergeCell ref="B4:B6"/>
    <mergeCell ref="B7:B10"/>
    <mergeCell ref="B11:B13"/>
    <mergeCell ref="B17:B20"/>
    <mergeCell ref="D4:D6"/>
    <mergeCell ref="D7:D10"/>
    <mergeCell ref="D11:D13"/>
    <mergeCell ref="D14:D15"/>
    <mergeCell ref="D17:D20"/>
    <mergeCell ref="E4:E6"/>
    <mergeCell ref="E7:E10"/>
    <mergeCell ref="E11:E13"/>
    <mergeCell ref="A1:F2"/>
  </mergeCells>
  <conditionalFormatting sqref="A4:A24">
    <cfRule type="duplicateValues" dxfId="0" priority="4"/>
  </conditionalFormatting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8"/>
  <sheetViews>
    <sheetView topLeftCell="A4" workbookViewId="0">
      <selection activeCell="A98" sqref="A98"/>
    </sheetView>
  </sheetViews>
  <sheetFormatPr defaultColWidth="9" defaultRowHeight="14.4" outlineLevelCol="5"/>
  <cols>
    <col min="1" max="1" width="17.3333333333333" customWidth="1"/>
    <col min="2" max="2" width="29.5555555555556" style="1" customWidth="1"/>
    <col min="3" max="3" width="19.1111111111111" style="1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9" t="s">
        <v>965</v>
      </c>
      <c r="D3" s="10" t="s">
        <v>3</v>
      </c>
      <c r="E3" s="10" t="s">
        <v>4</v>
      </c>
      <c r="F3" s="11" t="s">
        <v>5</v>
      </c>
    </row>
    <row r="4" ht="18.15" spans="1:6">
      <c r="A4" s="110" t="s">
        <v>1104</v>
      </c>
      <c r="B4" s="111"/>
      <c r="C4" s="111"/>
      <c r="D4" s="111"/>
      <c r="E4" s="111"/>
      <c r="F4" s="112"/>
    </row>
    <row r="5" ht="88.2" customHeight="1" spans="1:6">
      <c r="A5" s="12" t="s">
        <v>1105</v>
      </c>
      <c r="B5" s="131" t="s">
        <v>1106</v>
      </c>
      <c r="C5" s="132"/>
      <c r="D5" s="133"/>
      <c r="E5" s="134" t="s">
        <v>1107</v>
      </c>
      <c r="F5" s="109">
        <v>3735</v>
      </c>
    </row>
    <row r="6" ht="84.6" customHeight="1" spans="1:6">
      <c r="A6" s="12" t="s">
        <v>1108</v>
      </c>
      <c r="B6" s="131" t="s">
        <v>1109</v>
      </c>
      <c r="C6" s="135"/>
      <c r="D6" s="133"/>
      <c r="E6" s="136" t="s">
        <v>10</v>
      </c>
      <c r="F6" s="109">
        <v>3790</v>
      </c>
    </row>
    <row r="7" ht="31.95" spans="1:6">
      <c r="A7" s="137" t="s">
        <v>1110</v>
      </c>
      <c r="B7" s="138" t="s">
        <v>1111</v>
      </c>
      <c r="C7" s="139" t="s">
        <v>1112</v>
      </c>
      <c r="D7" s="18"/>
      <c r="E7" s="134" t="s">
        <v>1113</v>
      </c>
      <c r="F7" s="109">
        <v>765</v>
      </c>
    </row>
    <row r="8" ht="28.8" customHeight="1" spans="1:6">
      <c r="A8" s="12" t="s">
        <v>1114</v>
      </c>
      <c r="B8" s="140" t="s">
        <v>1115</v>
      </c>
      <c r="C8" s="113" t="s">
        <v>805</v>
      </c>
      <c r="D8" s="90"/>
      <c r="E8" s="141" t="s">
        <v>1116</v>
      </c>
      <c r="F8" s="91">
        <v>7880</v>
      </c>
    </row>
    <row r="9" ht="28.8" customHeight="1" spans="1:6">
      <c r="A9" s="12" t="s">
        <v>1117</v>
      </c>
      <c r="B9" s="142"/>
      <c r="C9" s="115" t="s">
        <v>1070</v>
      </c>
      <c r="D9" s="94"/>
      <c r="E9" s="143"/>
      <c r="F9" s="95">
        <v>10720</v>
      </c>
    </row>
    <row r="10" ht="28.8" customHeight="1" spans="1:6">
      <c r="A10" s="12" t="s">
        <v>1118</v>
      </c>
      <c r="B10" s="144"/>
      <c r="C10" s="117" t="s">
        <v>1119</v>
      </c>
      <c r="D10" s="98"/>
      <c r="E10" s="145"/>
      <c r="F10" s="99">
        <v>13570</v>
      </c>
    </row>
    <row r="11" ht="28.8" customHeight="1" spans="1:6">
      <c r="A11" s="12" t="s">
        <v>1120</v>
      </c>
      <c r="B11" s="140" t="s">
        <v>1121</v>
      </c>
      <c r="C11" s="113" t="s">
        <v>805</v>
      </c>
      <c r="D11" s="90"/>
      <c r="E11" s="141" t="s">
        <v>1116</v>
      </c>
      <c r="F11" s="91">
        <v>9055</v>
      </c>
    </row>
    <row r="12" ht="28.8" customHeight="1" spans="1:6">
      <c r="A12" s="12" t="s">
        <v>1122</v>
      </c>
      <c r="B12" s="146"/>
      <c r="C12" s="115" t="s">
        <v>1070</v>
      </c>
      <c r="D12" s="94"/>
      <c r="E12" s="143"/>
      <c r="F12" s="95">
        <v>12380</v>
      </c>
    </row>
    <row r="13" ht="28.8" customHeight="1" spans="1:6">
      <c r="A13" s="12" t="s">
        <v>1123</v>
      </c>
      <c r="B13" s="147"/>
      <c r="C13" s="117" t="s">
        <v>1119</v>
      </c>
      <c r="D13" s="98"/>
      <c r="E13" s="145"/>
      <c r="F13" s="99">
        <v>15115</v>
      </c>
    </row>
    <row r="14" ht="28.8" customHeight="1" spans="1:6">
      <c r="A14" s="12" t="s">
        <v>1124</v>
      </c>
      <c r="B14" s="140" t="s">
        <v>1125</v>
      </c>
      <c r="C14" s="113" t="s">
        <v>805</v>
      </c>
      <c r="D14" s="90"/>
      <c r="E14" s="141" t="s">
        <v>1126</v>
      </c>
      <c r="F14" s="91">
        <v>6205</v>
      </c>
    </row>
    <row r="15" ht="28.8" customHeight="1" spans="1:6">
      <c r="A15" s="12" t="s">
        <v>1127</v>
      </c>
      <c r="B15" s="142"/>
      <c r="C15" s="115" t="s">
        <v>1070</v>
      </c>
      <c r="D15" s="94"/>
      <c r="E15" s="143"/>
      <c r="F15" s="95">
        <v>8470</v>
      </c>
    </row>
    <row r="16" ht="28.8" customHeight="1" spans="1:6">
      <c r="A16" s="12" t="s">
        <v>1128</v>
      </c>
      <c r="B16" s="144"/>
      <c r="C16" s="117" t="s">
        <v>1119</v>
      </c>
      <c r="D16" s="98"/>
      <c r="E16" s="145"/>
      <c r="F16" s="99">
        <v>10745</v>
      </c>
    </row>
    <row r="17" ht="28.8" customHeight="1" spans="1:6">
      <c r="A17" s="12" t="s">
        <v>1129</v>
      </c>
      <c r="B17" s="88" t="s">
        <v>1130</v>
      </c>
      <c r="C17" s="113" t="s">
        <v>805</v>
      </c>
      <c r="D17" s="148"/>
      <c r="E17" s="141" t="s">
        <v>1126</v>
      </c>
      <c r="F17" s="91">
        <v>7175</v>
      </c>
    </row>
    <row r="18" ht="28.8" customHeight="1" spans="1:6">
      <c r="A18" s="12" t="s">
        <v>1131</v>
      </c>
      <c r="B18" s="92"/>
      <c r="C18" s="115" t="s">
        <v>1070</v>
      </c>
      <c r="D18" s="149"/>
      <c r="E18" s="143"/>
      <c r="F18" s="95">
        <v>9715</v>
      </c>
    </row>
    <row r="19" ht="28.8" customHeight="1" spans="1:6">
      <c r="A19" s="12" t="s">
        <v>1132</v>
      </c>
      <c r="B19" s="96"/>
      <c r="C19" s="117" t="s">
        <v>1119</v>
      </c>
      <c r="D19" s="150"/>
      <c r="E19" s="145"/>
      <c r="F19" s="99">
        <v>12415</v>
      </c>
    </row>
    <row r="20" ht="28.8" customHeight="1" spans="1:6">
      <c r="A20" s="12" t="s">
        <v>1133</v>
      </c>
      <c r="B20" s="140" t="s">
        <v>1134</v>
      </c>
      <c r="C20" s="113" t="s">
        <v>805</v>
      </c>
      <c r="D20" s="90"/>
      <c r="E20" s="141" t="s">
        <v>1126</v>
      </c>
      <c r="F20" s="91">
        <v>8595</v>
      </c>
    </row>
    <row r="21" ht="28.8" customHeight="1" spans="1:6">
      <c r="A21" s="12" t="s">
        <v>1135</v>
      </c>
      <c r="B21" s="142"/>
      <c r="C21" s="115" t="s">
        <v>1070</v>
      </c>
      <c r="D21" s="94"/>
      <c r="E21" s="143"/>
      <c r="F21" s="95">
        <v>11920</v>
      </c>
    </row>
    <row r="22" ht="28.8" customHeight="1" spans="1:6">
      <c r="A22" s="12" t="s">
        <v>1136</v>
      </c>
      <c r="B22" s="144"/>
      <c r="C22" s="117" t="s">
        <v>1119</v>
      </c>
      <c r="D22" s="98"/>
      <c r="E22" s="145"/>
      <c r="F22" s="99">
        <v>15235</v>
      </c>
    </row>
    <row r="23" ht="28.8" customHeight="1" spans="1:6">
      <c r="A23" s="12" t="s">
        <v>1137</v>
      </c>
      <c r="B23" s="88" t="s">
        <v>1138</v>
      </c>
      <c r="C23" s="113" t="s">
        <v>805</v>
      </c>
      <c r="D23" s="90"/>
      <c r="E23" s="141" t="s">
        <v>1126</v>
      </c>
      <c r="F23" s="91">
        <v>10290</v>
      </c>
    </row>
    <row r="24" ht="28.8" customHeight="1" spans="1:6">
      <c r="A24" s="12" t="s">
        <v>1139</v>
      </c>
      <c r="B24" s="102"/>
      <c r="C24" s="115" t="s">
        <v>1070</v>
      </c>
      <c r="D24" s="94"/>
      <c r="E24" s="143"/>
      <c r="F24" s="95">
        <v>14400</v>
      </c>
    </row>
    <row r="25" ht="28.8" customHeight="1" spans="1:6">
      <c r="A25" s="12" t="s">
        <v>1140</v>
      </c>
      <c r="B25" s="103"/>
      <c r="C25" s="117" t="s">
        <v>1119</v>
      </c>
      <c r="D25" s="98"/>
      <c r="E25" s="145"/>
      <c r="F25" s="99">
        <v>18520</v>
      </c>
    </row>
    <row r="26" ht="28.8" customHeight="1" spans="1:6">
      <c r="A26" s="12" t="s">
        <v>1141</v>
      </c>
      <c r="B26" s="140" t="s">
        <v>1142</v>
      </c>
      <c r="C26" s="113" t="s">
        <v>805</v>
      </c>
      <c r="D26" s="90"/>
      <c r="E26" s="151" t="s">
        <v>1143</v>
      </c>
      <c r="F26" s="91">
        <v>9545</v>
      </c>
    </row>
    <row r="27" ht="28.8" customHeight="1" spans="1:6">
      <c r="A27" s="12" t="s">
        <v>1144</v>
      </c>
      <c r="B27" s="142"/>
      <c r="C27" s="115" t="s">
        <v>1070</v>
      </c>
      <c r="D27" s="94"/>
      <c r="E27" s="152" t="s">
        <v>1145</v>
      </c>
      <c r="F27" s="95">
        <v>12855</v>
      </c>
    </row>
    <row r="28" ht="28.8" customHeight="1" spans="1:6">
      <c r="A28" s="12" t="s">
        <v>1146</v>
      </c>
      <c r="B28" s="144"/>
      <c r="C28" s="117" t="s">
        <v>1119</v>
      </c>
      <c r="D28" s="98"/>
      <c r="E28" s="153" t="s">
        <v>1147</v>
      </c>
      <c r="F28" s="99">
        <v>16185</v>
      </c>
    </row>
    <row r="29" ht="28.8" customHeight="1" spans="1:6">
      <c r="A29" s="12" t="s">
        <v>1148</v>
      </c>
      <c r="B29" s="88" t="s">
        <v>1149</v>
      </c>
      <c r="C29" s="113" t="s">
        <v>805</v>
      </c>
      <c r="D29" s="90"/>
      <c r="E29" s="151" t="s">
        <v>1150</v>
      </c>
      <c r="F29" s="91">
        <v>10745</v>
      </c>
    </row>
    <row r="30" ht="28.8" customHeight="1" spans="1:6">
      <c r="A30" s="12" t="s">
        <v>1151</v>
      </c>
      <c r="B30" s="92"/>
      <c r="C30" s="115" t="s">
        <v>1070</v>
      </c>
      <c r="D30" s="94"/>
      <c r="E30" s="152" t="s">
        <v>1152</v>
      </c>
      <c r="F30" s="95">
        <v>14665</v>
      </c>
    </row>
    <row r="31" ht="28.8" customHeight="1" spans="1:6">
      <c r="A31" s="12" t="s">
        <v>1153</v>
      </c>
      <c r="B31" s="96"/>
      <c r="C31" s="117" t="s">
        <v>1119</v>
      </c>
      <c r="D31" s="98"/>
      <c r="E31" s="153" t="s">
        <v>1154</v>
      </c>
      <c r="F31" s="99">
        <v>18585</v>
      </c>
    </row>
    <row r="32" ht="28.8" customHeight="1" spans="1:6">
      <c r="A32" s="12" t="s">
        <v>1155</v>
      </c>
      <c r="B32" s="140" t="s">
        <v>1156</v>
      </c>
      <c r="C32" s="113" t="s">
        <v>805</v>
      </c>
      <c r="D32" s="154"/>
      <c r="E32" s="151" t="s">
        <v>1157</v>
      </c>
      <c r="F32" s="91">
        <v>10165</v>
      </c>
    </row>
    <row r="33" ht="28.8" customHeight="1" spans="1:6">
      <c r="A33" s="12" t="s">
        <v>1158</v>
      </c>
      <c r="B33" s="146"/>
      <c r="C33" s="115" t="s">
        <v>1070</v>
      </c>
      <c r="D33" s="155"/>
      <c r="E33" s="152" t="s">
        <v>1159</v>
      </c>
      <c r="F33" s="95">
        <v>14705</v>
      </c>
    </row>
    <row r="34" ht="28.8" customHeight="1" spans="1:6">
      <c r="A34" s="12" t="s">
        <v>1160</v>
      </c>
      <c r="B34" s="147"/>
      <c r="C34" s="117" t="s">
        <v>1119</v>
      </c>
      <c r="D34" s="156"/>
      <c r="E34" s="153" t="s">
        <v>1161</v>
      </c>
      <c r="F34" s="99">
        <v>18970</v>
      </c>
    </row>
    <row r="35" ht="28.8" customHeight="1" spans="1:6">
      <c r="A35" s="12" t="s">
        <v>1162</v>
      </c>
      <c r="B35" s="88" t="s">
        <v>1163</v>
      </c>
      <c r="C35" s="113" t="s">
        <v>805</v>
      </c>
      <c r="D35" s="21"/>
      <c r="E35" s="151" t="s">
        <v>1164</v>
      </c>
      <c r="F35" s="91">
        <v>11365</v>
      </c>
    </row>
    <row r="36" ht="28.8" customHeight="1" spans="1:6">
      <c r="A36" s="12" t="s">
        <v>1165</v>
      </c>
      <c r="B36" s="102"/>
      <c r="C36" s="115" t="s">
        <v>1070</v>
      </c>
      <c r="D36" s="26"/>
      <c r="E36" s="152" t="s">
        <v>1166</v>
      </c>
      <c r="F36" s="95">
        <v>16500</v>
      </c>
    </row>
    <row r="37" ht="28.8" customHeight="1" spans="1:6">
      <c r="A37" s="12" t="s">
        <v>1167</v>
      </c>
      <c r="B37" s="103"/>
      <c r="C37" s="117" t="s">
        <v>1119</v>
      </c>
      <c r="D37" s="31"/>
      <c r="E37" s="153" t="s">
        <v>1168</v>
      </c>
      <c r="F37" s="99">
        <v>21370</v>
      </c>
    </row>
    <row r="38" ht="18.15" spans="1:6">
      <c r="A38" s="110" t="s">
        <v>1169</v>
      </c>
      <c r="B38" s="111"/>
      <c r="C38" s="111"/>
      <c r="D38" s="111"/>
      <c r="E38" s="111"/>
      <c r="F38" s="112"/>
    </row>
    <row r="39" ht="30" customHeight="1" spans="1:6">
      <c r="A39" s="157" t="s">
        <v>1170</v>
      </c>
      <c r="B39" s="39" t="s">
        <v>1171</v>
      </c>
      <c r="C39" s="113" t="s">
        <v>805</v>
      </c>
      <c r="D39" s="158"/>
      <c r="E39" s="159"/>
      <c r="F39" s="91">
        <v>6525</v>
      </c>
    </row>
    <row r="40" ht="30" customHeight="1" spans="1:6">
      <c r="A40" s="157" t="s">
        <v>1172</v>
      </c>
      <c r="B40" s="43"/>
      <c r="C40" s="115" t="s">
        <v>1070</v>
      </c>
      <c r="D40" s="52"/>
      <c r="E40" s="160"/>
      <c r="F40" s="95">
        <v>8670</v>
      </c>
    </row>
    <row r="41" ht="30" customHeight="1" spans="1:6">
      <c r="A41" s="157" t="s">
        <v>1173</v>
      </c>
      <c r="B41" s="47"/>
      <c r="C41" s="117" t="s">
        <v>1119</v>
      </c>
      <c r="D41" s="55"/>
      <c r="E41" s="60"/>
      <c r="F41" s="99">
        <v>10810</v>
      </c>
    </row>
    <row r="42" ht="30" customHeight="1" spans="1:6">
      <c r="A42" s="157" t="s">
        <v>1174</v>
      </c>
      <c r="B42" s="39" t="s">
        <v>1175</v>
      </c>
      <c r="C42" s="113" t="s">
        <v>805</v>
      </c>
      <c r="D42" s="158"/>
      <c r="E42" s="159"/>
      <c r="F42" s="91">
        <v>7920</v>
      </c>
    </row>
    <row r="43" ht="30" customHeight="1" spans="1:6">
      <c r="A43" s="157" t="s">
        <v>1176</v>
      </c>
      <c r="B43" s="43"/>
      <c r="C43" s="115" t="s">
        <v>1070</v>
      </c>
      <c r="D43" s="52"/>
      <c r="E43" s="160"/>
      <c r="F43" s="95">
        <v>10255</v>
      </c>
    </row>
    <row r="44" ht="30" customHeight="1" spans="1:6">
      <c r="A44" s="157" t="s">
        <v>1177</v>
      </c>
      <c r="B44" s="47"/>
      <c r="C44" s="117" t="s">
        <v>1119</v>
      </c>
      <c r="D44" s="55"/>
      <c r="E44" s="60"/>
      <c r="F44" s="99">
        <v>12660</v>
      </c>
    </row>
    <row r="45" ht="30" customHeight="1" spans="1:6">
      <c r="A45" s="157" t="s">
        <v>1178</v>
      </c>
      <c r="B45" s="39" t="s">
        <v>1179</v>
      </c>
      <c r="C45" s="113" t="s">
        <v>805</v>
      </c>
      <c r="D45" s="90"/>
      <c r="E45" s="159"/>
      <c r="F45" s="91">
        <v>6955</v>
      </c>
    </row>
    <row r="46" ht="30" customHeight="1" spans="1:6">
      <c r="A46" s="157" t="s">
        <v>1180</v>
      </c>
      <c r="B46" s="43"/>
      <c r="C46" s="115" t="s">
        <v>1070</v>
      </c>
      <c r="D46" s="94"/>
      <c r="E46" s="160"/>
      <c r="F46" s="95">
        <v>9410</v>
      </c>
    </row>
    <row r="47" ht="30" customHeight="1" spans="1:6">
      <c r="A47" s="157" t="s">
        <v>1181</v>
      </c>
      <c r="B47" s="47"/>
      <c r="C47" s="117" t="s">
        <v>1119</v>
      </c>
      <c r="D47" s="98"/>
      <c r="E47" s="60"/>
      <c r="F47" s="99">
        <v>11535</v>
      </c>
    </row>
    <row r="48" ht="30" customHeight="1" spans="1:6">
      <c r="A48" s="157" t="s">
        <v>1182</v>
      </c>
      <c r="B48" s="161" t="s">
        <v>1183</v>
      </c>
      <c r="C48" s="113" t="s">
        <v>805</v>
      </c>
      <c r="D48" s="21"/>
      <c r="E48" s="159"/>
      <c r="F48" s="91">
        <v>9110</v>
      </c>
    </row>
    <row r="49" ht="30" customHeight="1" spans="1:6">
      <c r="A49" s="157" t="s">
        <v>1184</v>
      </c>
      <c r="B49" s="162"/>
      <c r="C49" s="115" t="s">
        <v>1070</v>
      </c>
      <c r="D49" s="26"/>
      <c r="E49" s="160"/>
      <c r="F49" s="95">
        <v>11885</v>
      </c>
    </row>
    <row r="50" ht="30" customHeight="1" spans="1:6">
      <c r="A50" s="157" t="s">
        <v>1185</v>
      </c>
      <c r="B50" s="163"/>
      <c r="C50" s="117" t="s">
        <v>1119</v>
      </c>
      <c r="D50" s="31"/>
      <c r="E50" s="60"/>
      <c r="F50" s="99">
        <v>13965</v>
      </c>
    </row>
    <row r="51" ht="30" customHeight="1" spans="1:6">
      <c r="A51" s="157" t="s">
        <v>1186</v>
      </c>
      <c r="B51" s="39" t="s">
        <v>1187</v>
      </c>
      <c r="C51" s="113" t="s">
        <v>805</v>
      </c>
      <c r="D51" s="21"/>
      <c r="E51" s="114"/>
      <c r="F51" s="91">
        <v>7610</v>
      </c>
    </row>
    <row r="52" ht="30" customHeight="1" spans="1:6">
      <c r="A52" s="157" t="s">
        <v>1188</v>
      </c>
      <c r="B52" s="164"/>
      <c r="C52" s="115" t="s">
        <v>1070</v>
      </c>
      <c r="D52" s="26"/>
      <c r="E52" s="116"/>
      <c r="F52" s="95">
        <v>9885</v>
      </c>
    </row>
    <row r="53" ht="30" customHeight="1" spans="1:6">
      <c r="A53" s="157" t="s">
        <v>1189</v>
      </c>
      <c r="B53" s="165"/>
      <c r="C53" s="117" t="s">
        <v>1119</v>
      </c>
      <c r="D53" s="31"/>
      <c r="E53" s="118"/>
      <c r="F53" s="99">
        <v>12500</v>
      </c>
    </row>
    <row r="54" ht="30" customHeight="1" spans="1:6">
      <c r="A54" s="157" t="s">
        <v>1190</v>
      </c>
      <c r="B54" s="166" t="s">
        <v>1191</v>
      </c>
      <c r="C54" s="113" t="s">
        <v>805</v>
      </c>
      <c r="D54" s="21"/>
      <c r="E54" s="90"/>
      <c r="F54" s="91">
        <v>12420</v>
      </c>
    </row>
    <row r="55" ht="30" customHeight="1" spans="1:6">
      <c r="A55" s="157" t="s">
        <v>1192</v>
      </c>
      <c r="B55" s="167"/>
      <c r="C55" s="115" t="s">
        <v>1070</v>
      </c>
      <c r="D55" s="26"/>
      <c r="E55" s="94"/>
      <c r="F55" s="95">
        <v>16790</v>
      </c>
    </row>
    <row r="56" ht="30" customHeight="1" spans="1:6">
      <c r="A56" s="157" t="s">
        <v>1193</v>
      </c>
      <c r="B56" s="168"/>
      <c r="C56" s="117" t="s">
        <v>1119</v>
      </c>
      <c r="D56" s="31"/>
      <c r="E56" s="98"/>
      <c r="F56" s="99">
        <v>22570</v>
      </c>
    </row>
    <row r="57" ht="30" customHeight="1" spans="1:6">
      <c r="A57" s="157" t="s">
        <v>1194</v>
      </c>
      <c r="B57" s="39" t="s">
        <v>1195</v>
      </c>
      <c r="C57" s="113" t="s">
        <v>805</v>
      </c>
      <c r="D57" s="21"/>
      <c r="E57" s="169" t="s">
        <v>1196</v>
      </c>
      <c r="F57" s="91">
        <v>7245</v>
      </c>
    </row>
    <row r="58" ht="30" customHeight="1" spans="1:6">
      <c r="A58" s="157" t="s">
        <v>1197</v>
      </c>
      <c r="B58" s="164"/>
      <c r="C58" s="115" t="s">
        <v>1070</v>
      </c>
      <c r="D58" s="26"/>
      <c r="E58" s="170"/>
      <c r="F58" s="95">
        <v>9925</v>
      </c>
    </row>
    <row r="59" ht="30" customHeight="1" spans="1:6">
      <c r="A59" s="157" t="s">
        <v>1198</v>
      </c>
      <c r="B59" s="171"/>
      <c r="C59" s="172" t="s">
        <v>1119</v>
      </c>
      <c r="D59" s="36"/>
      <c r="E59" s="173"/>
      <c r="F59" s="174">
        <v>12605</v>
      </c>
    </row>
    <row r="60" ht="59.4" customHeight="1" spans="1:6">
      <c r="A60" s="157" t="s">
        <v>1199</v>
      </c>
      <c r="B60" s="175" t="s">
        <v>1200</v>
      </c>
      <c r="C60" s="113"/>
      <c r="D60" s="124"/>
      <c r="E60" s="169"/>
      <c r="F60" s="176">
        <v>11985</v>
      </c>
    </row>
    <row r="61" ht="59.4" customHeight="1" spans="1:6">
      <c r="A61" s="157" t="s">
        <v>1201</v>
      </c>
      <c r="B61" s="177" t="s">
        <v>1202</v>
      </c>
      <c r="C61" s="117"/>
      <c r="D61" s="178"/>
      <c r="E61" s="179"/>
      <c r="F61" s="180">
        <v>13835</v>
      </c>
    </row>
    <row r="62" ht="30" customHeight="1" spans="1:6">
      <c r="A62" s="157" t="s">
        <v>1203</v>
      </c>
      <c r="B62" s="181" t="s">
        <v>1204</v>
      </c>
      <c r="C62" s="182" t="s">
        <v>805</v>
      </c>
      <c r="D62" s="183"/>
      <c r="E62" s="53"/>
      <c r="F62" s="184">
        <v>6930</v>
      </c>
    </row>
    <row r="63" ht="30" customHeight="1" spans="1:6">
      <c r="A63" s="157" t="s">
        <v>1205</v>
      </c>
      <c r="B63" s="92"/>
      <c r="C63" s="115" t="s">
        <v>1070</v>
      </c>
      <c r="D63" s="26"/>
      <c r="E63" s="27"/>
      <c r="F63" s="95">
        <v>9825</v>
      </c>
    </row>
    <row r="64" ht="30" customHeight="1" spans="1:6">
      <c r="A64" s="157" t="s">
        <v>1206</v>
      </c>
      <c r="B64" s="96"/>
      <c r="C64" s="117" t="s">
        <v>1119</v>
      </c>
      <c r="D64" s="31"/>
      <c r="E64" s="32"/>
      <c r="F64" s="99">
        <v>12520</v>
      </c>
    </row>
    <row r="65" ht="30" customHeight="1" spans="1:6">
      <c r="A65" s="185" t="s">
        <v>1207</v>
      </c>
      <c r="B65" s="186" t="s">
        <v>1208</v>
      </c>
      <c r="C65" s="113"/>
      <c r="D65" s="187"/>
      <c r="E65" s="151" t="s">
        <v>1209</v>
      </c>
      <c r="F65" s="91">
        <v>395</v>
      </c>
    </row>
    <row r="66" ht="30" customHeight="1" spans="1:6">
      <c r="A66" s="185" t="s">
        <v>1210</v>
      </c>
      <c r="B66" s="188" t="s">
        <v>1211</v>
      </c>
      <c r="C66" s="117"/>
      <c r="D66" s="101"/>
      <c r="E66" s="153" t="s">
        <v>1212</v>
      </c>
      <c r="F66" s="99">
        <v>2705</v>
      </c>
    </row>
    <row r="67" ht="30" customHeight="1" spans="1:6">
      <c r="A67" s="157" t="s">
        <v>1213</v>
      </c>
      <c r="B67" s="88" t="s">
        <v>1214</v>
      </c>
      <c r="C67" s="113" t="s">
        <v>805</v>
      </c>
      <c r="D67" s="21"/>
      <c r="E67" s="189" t="s">
        <v>1215</v>
      </c>
      <c r="F67" s="91">
        <v>7720</v>
      </c>
    </row>
    <row r="68" ht="30" customHeight="1" spans="1:6">
      <c r="A68" s="157" t="s">
        <v>1216</v>
      </c>
      <c r="B68" s="92"/>
      <c r="C68" s="115" t="s">
        <v>1070</v>
      </c>
      <c r="D68" s="26"/>
      <c r="E68" s="190"/>
      <c r="F68" s="95">
        <v>10150</v>
      </c>
    </row>
    <row r="69" ht="30" customHeight="1" spans="1:6">
      <c r="A69" s="157" t="s">
        <v>1217</v>
      </c>
      <c r="B69" s="96"/>
      <c r="C69" s="117" t="s">
        <v>1119</v>
      </c>
      <c r="D69" s="31"/>
      <c r="E69" s="191"/>
      <c r="F69" s="99">
        <v>12725</v>
      </c>
    </row>
    <row r="70" ht="30" customHeight="1" spans="1:6">
      <c r="A70" s="157" t="s">
        <v>1218</v>
      </c>
      <c r="B70" s="192" t="s">
        <v>1219</v>
      </c>
      <c r="C70" s="113" t="s">
        <v>805</v>
      </c>
      <c r="D70" s="21"/>
      <c r="E70" s="189" t="s">
        <v>1220</v>
      </c>
      <c r="F70" s="91">
        <v>8525</v>
      </c>
    </row>
    <row r="71" ht="30" customHeight="1" spans="1:6">
      <c r="A71" s="157" t="s">
        <v>1221</v>
      </c>
      <c r="B71" s="193"/>
      <c r="C71" s="115" t="s">
        <v>1070</v>
      </c>
      <c r="D71" s="26"/>
      <c r="E71" s="190"/>
      <c r="F71" s="95">
        <v>11735</v>
      </c>
    </row>
    <row r="72" ht="30" customHeight="1" spans="1:6">
      <c r="A72" s="157" t="s">
        <v>1222</v>
      </c>
      <c r="B72" s="194"/>
      <c r="C72" s="117" t="s">
        <v>1119</v>
      </c>
      <c r="D72" s="31"/>
      <c r="E72" s="191"/>
      <c r="F72" s="99">
        <v>15090</v>
      </c>
    </row>
    <row r="73" ht="30" customHeight="1" spans="1:6">
      <c r="A73" s="157" t="s">
        <v>1223</v>
      </c>
      <c r="B73" s="192" t="s">
        <v>1224</v>
      </c>
      <c r="C73" s="113" t="s">
        <v>805</v>
      </c>
      <c r="D73" s="21"/>
      <c r="E73" s="169" t="s">
        <v>1225</v>
      </c>
      <c r="F73" s="91">
        <v>12315</v>
      </c>
    </row>
    <row r="74" ht="30" customHeight="1" spans="1:6">
      <c r="A74" s="157" t="s">
        <v>1226</v>
      </c>
      <c r="B74" s="193"/>
      <c r="C74" s="115" t="s">
        <v>1070</v>
      </c>
      <c r="D74" s="26"/>
      <c r="E74" s="170"/>
      <c r="F74" s="95">
        <v>17435</v>
      </c>
    </row>
    <row r="75" ht="30" customHeight="1" spans="1:6">
      <c r="A75" s="157" t="s">
        <v>1227</v>
      </c>
      <c r="B75" s="194"/>
      <c r="C75" s="117" t="s">
        <v>1119</v>
      </c>
      <c r="D75" s="31"/>
      <c r="E75" s="179"/>
      <c r="F75" s="99">
        <v>22690</v>
      </c>
    </row>
    <row r="76" ht="18.15" spans="1:6">
      <c r="A76" s="110" t="s">
        <v>1228</v>
      </c>
      <c r="B76" s="111"/>
      <c r="C76" s="111"/>
      <c r="D76" s="111"/>
      <c r="E76" s="111"/>
      <c r="F76" s="112"/>
    </row>
    <row r="77" ht="31.8" customHeight="1" spans="1:6">
      <c r="A77" s="157" t="s">
        <v>1229</v>
      </c>
      <c r="B77" s="88" t="s">
        <v>1230</v>
      </c>
      <c r="C77" s="195" t="s">
        <v>801</v>
      </c>
      <c r="D77" s="158"/>
      <c r="E77" s="196" t="s">
        <v>1231</v>
      </c>
      <c r="F77" s="91">
        <v>7005</v>
      </c>
    </row>
    <row r="78" ht="31.8" customHeight="1" spans="1:6">
      <c r="A78" s="157" t="s">
        <v>1232</v>
      </c>
      <c r="B78" s="92"/>
      <c r="C78" s="115" t="s">
        <v>805</v>
      </c>
      <c r="D78" s="52"/>
      <c r="E78" s="197"/>
      <c r="F78" s="95">
        <v>10870</v>
      </c>
    </row>
    <row r="79" ht="31.8" customHeight="1" spans="1:6">
      <c r="A79" s="157" t="s">
        <v>1233</v>
      </c>
      <c r="B79" s="92"/>
      <c r="C79" s="115" t="s">
        <v>1070</v>
      </c>
      <c r="D79" s="52"/>
      <c r="E79" s="197"/>
      <c r="F79" s="95">
        <v>15895</v>
      </c>
    </row>
    <row r="80" ht="31.8" customHeight="1" spans="1:6">
      <c r="A80" s="157" t="s">
        <v>1234</v>
      </c>
      <c r="B80" s="96"/>
      <c r="C80" s="117" t="s">
        <v>1119</v>
      </c>
      <c r="D80" s="55"/>
      <c r="E80" s="198"/>
      <c r="F80" s="99">
        <v>18710</v>
      </c>
    </row>
    <row r="81" ht="31.8" customHeight="1" spans="1:6">
      <c r="A81" s="157" t="s">
        <v>1235</v>
      </c>
      <c r="B81" s="88" t="s">
        <v>1236</v>
      </c>
      <c r="C81" s="195" t="s">
        <v>801</v>
      </c>
      <c r="D81" s="21"/>
      <c r="E81" s="196" t="s">
        <v>1231</v>
      </c>
      <c r="F81" s="91">
        <v>8235</v>
      </c>
    </row>
    <row r="82" ht="31.8" customHeight="1" spans="1:6">
      <c r="A82" s="157" t="s">
        <v>1237</v>
      </c>
      <c r="B82" s="92"/>
      <c r="C82" s="115" t="s">
        <v>805</v>
      </c>
      <c r="D82" s="26"/>
      <c r="E82" s="197"/>
      <c r="F82" s="95">
        <v>12130</v>
      </c>
    </row>
    <row r="83" ht="31.8" customHeight="1" spans="1:6">
      <c r="A83" s="157" t="s">
        <v>1238</v>
      </c>
      <c r="B83" s="92"/>
      <c r="C83" s="115" t="s">
        <v>1070</v>
      </c>
      <c r="D83" s="26"/>
      <c r="E83" s="197"/>
      <c r="F83" s="95">
        <v>18415</v>
      </c>
    </row>
    <row r="84" ht="31.8" customHeight="1" spans="1:6">
      <c r="A84" s="157" t="s">
        <v>1239</v>
      </c>
      <c r="B84" s="96"/>
      <c r="C84" s="117" t="s">
        <v>1119</v>
      </c>
      <c r="D84" s="31"/>
      <c r="E84" s="198"/>
      <c r="F84" s="99">
        <v>21610</v>
      </c>
    </row>
    <row r="85" ht="31.8" customHeight="1" spans="1:6">
      <c r="A85" s="157" t="s">
        <v>1240</v>
      </c>
      <c r="B85" s="88" t="s">
        <v>1241</v>
      </c>
      <c r="C85" s="113" t="s">
        <v>805</v>
      </c>
      <c r="D85" s="189"/>
      <c r="E85" s="196" t="s">
        <v>1231</v>
      </c>
      <c r="F85" s="91">
        <v>13700</v>
      </c>
    </row>
    <row r="86" ht="31.8" customHeight="1" spans="1:6">
      <c r="A86" s="157" t="s">
        <v>1242</v>
      </c>
      <c r="B86" s="92"/>
      <c r="C86" s="115" t="s">
        <v>1070</v>
      </c>
      <c r="D86" s="190"/>
      <c r="E86" s="197"/>
      <c r="F86" s="95">
        <v>19445</v>
      </c>
    </row>
    <row r="87" ht="31.8" customHeight="1" spans="1:6">
      <c r="A87" s="157" t="s">
        <v>1243</v>
      </c>
      <c r="B87" s="96"/>
      <c r="C87" s="117" t="s">
        <v>1119</v>
      </c>
      <c r="D87" s="191"/>
      <c r="E87" s="198"/>
      <c r="F87" s="99">
        <v>23350</v>
      </c>
    </row>
    <row r="88" ht="31.8" customHeight="1" spans="1:6">
      <c r="A88" s="157" t="s">
        <v>1244</v>
      </c>
      <c r="B88" s="88" t="s">
        <v>1245</v>
      </c>
      <c r="C88" s="195" t="s">
        <v>801</v>
      </c>
      <c r="D88" s="21"/>
      <c r="E88" s="196" t="s">
        <v>1246</v>
      </c>
      <c r="F88" s="91">
        <v>7770</v>
      </c>
    </row>
    <row r="89" ht="31.8" customHeight="1" spans="1:6">
      <c r="A89" s="157" t="s">
        <v>1247</v>
      </c>
      <c r="B89" s="92"/>
      <c r="C89" s="115" t="s">
        <v>805</v>
      </c>
      <c r="D89" s="26"/>
      <c r="E89" s="197"/>
      <c r="F89" s="95">
        <v>12125</v>
      </c>
    </row>
    <row r="90" ht="31.8" customHeight="1" spans="1:6">
      <c r="A90" s="157" t="s">
        <v>1248</v>
      </c>
      <c r="B90" s="92"/>
      <c r="C90" s="115" t="s">
        <v>1070</v>
      </c>
      <c r="D90" s="26"/>
      <c r="E90" s="197"/>
      <c r="F90" s="95">
        <v>16280</v>
      </c>
    </row>
    <row r="91" ht="31.8" customHeight="1" spans="1:6">
      <c r="A91" s="157" t="s">
        <v>1249</v>
      </c>
      <c r="B91" s="96"/>
      <c r="C91" s="117" t="s">
        <v>1119</v>
      </c>
      <c r="D91" s="31"/>
      <c r="E91" s="198"/>
      <c r="F91" s="99">
        <v>19060</v>
      </c>
    </row>
    <row r="92" ht="31.8" customHeight="1" spans="1:6">
      <c r="A92" s="157" t="s">
        <v>1250</v>
      </c>
      <c r="B92" s="88" t="s">
        <v>1251</v>
      </c>
      <c r="C92" s="195" t="s">
        <v>801</v>
      </c>
      <c r="D92" s="21"/>
      <c r="E92" s="196" t="s">
        <v>1246</v>
      </c>
      <c r="F92" s="91">
        <v>9775</v>
      </c>
    </row>
    <row r="93" ht="31.8" customHeight="1" spans="1:6">
      <c r="A93" s="157" t="s">
        <v>1252</v>
      </c>
      <c r="B93" s="92"/>
      <c r="C93" s="115" t="s">
        <v>805</v>
      </c>
      <c r="D93" s="26"/>
      <c r="E93" s="197"/>
      <c r="F93" s="95">
        <v>14060</v>
      </c>
    </row>
    <row r="94" ht="31.8" customHeight="1" spans="1:6">
      <c r="A94" s="157" t="s">
        <v>1253</v>
      </c>
      <c r="B94" s="92"/>
      <c r="C94" s="115" t="s">
        <v>1070</v>
      </c>
      <c r="D94" s="26"/>
      <c r="E94" s="197"/>
      <c r="F94" s="95">
        <v>18680</v>
      </c>
    </row>
    <row r="95" ht="31.8" customHeight="1" spans="1:6">
      <c r="A95" s="157" t="s">
        <v>1254</v>
      </c>
      <c r="B95" s="96"/>
      <c r="C95" s="117" t="s">
        <v>1119</v>
      </c>
      <c r="D95" s="31"/>
      <c r="E95" s="198"/>
      <c r="F95" s="99">
        <v>22005</v>
      </c>
    </row>
    <row r="96" ht="31.8" customHeight="1" spans="1:6">
      <c r="A96" s="157" t="s">
        <v>1255</v>
      </c>
      <c r="B96" s="88" t="s">
        <v>1256</v>
      </c>
      <c r="C96" s="113" t="s">
        <v>805</v>
      </c>
      <c r="D96" s="21"/>
      <c r="E96" s="196" t="s">
        <v>1257</v>
      </c>
      <c r="F96" s="91">
        <v>15900</v>
      </c>
    </row>
    <row r="97" ht="31.8" customHeight="1" spans="1:6">
      <c r="A97" s="157" t="s">
        <v>1258</v>
      </c>
      <c r="B97" s="92"/>
      <c r="C97" s="115" t="s">
        <v>1070</v>
      </c>
      <c r="D97" s="26"/>
      <c r="E97" s="197"/>
      <c r="F97" s="95">
        <v>21455</v>
      </c>
    </row>
    <row r="98" ht="31.8" customHeight="1" spans="1:6">
      <c r="A98" s="157" t="s">
        <v>1259</v>
      </c>
      <c r="B98" s="96"/>
      <c r="C98" s="117" t="s">
        <v>1119</v>
      </c>
      <c r="D98" s="31"/>
      <c r="E98" s="198"/>
      <c r="F98" s="99">
        <v>27755</v>
      </c>
    </row>
  </sheetData>
  <mergeCells count="77">
    <mergeCell ref="A4:F4"/>
    <mergeCell ref="A38:F38"/>
    <mergeCell ref="A76:F76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9:B41"/>
    <mergeCell ref="B42:B44"/>
    <mergeCell ref="B45:B47"/>
    <mergeCell ref="B48:B50"/>
    <mergeCell ref="B51:B53"/>
    <mergeCell ref="B54:B56"/>
    <mergeCell ref="B57:B59"/>
    <mergeCell ref="B62:B64"/>
    <mergeCell ref="B67:B69"/>
    <mergeCell ref="B70:B72"/>
    <mergeCell ref="B73:B75"/>
    <mergeCell ref="B77:B80"/>
    <mergeCell ref="B81:B84"/>
    <mergeCell ref="B85:B87"/>
    <mergeCell ref="B88:B91"/>
    <mergeCell ref="B92:B95"/>
    <mergeCell ref="B96:B98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9:D41"/>
    <mergeCell ref="D42:D44"/>
    <mergeCell ref="D45:D47"/>
    <mergeCell ref="D48:D50"/>
    <mergeCell ref="D51:D53"/>
    <mergeCell ref="D54:D56"/>
    <mergeCell ref="D57:D59"/>
    <mergeCell ref="D60:D61"/>
    <mergeCell ref="D62:D64"/>
    <mergeCell ref="D67:D69"/>
    <mergeCell ref="D70:D72"/>
    <mergeCell ref="D73:D75"/>
    <mergeCell ref="D77:D80"/>
    <mergeCell ref="D81:D84"/>
    <mergeCell ref="D85:D87"/>
    <mergeCell ref="D88:D91"/>
    <mergeCell ref="D92:D95"/>
    <mergeCell ref="D96:D98"/>
    <mergeCell ref="E8:E10"/>
    <mergeCell ref="E11:E13"/>
    <mergeCell ref="E14:E16"/>
    <mergeCell ref="E17:E19"/>
    <mergeCell ref="E20:E22"/>
    <mergeCell ref="E23:E25"/>
    <mergeCell ref="E51:E53"/>
    <mergeCell ref="E54:E56"/>
    <mergeCell ref="E57:E59"/>
    <mergeCell ref="E67:E69"/>
    <mergeCell ref="E70:E72"/>
    <mergeCell ref="E73:E75"/>
    <mergeCell ref="E77:E80"/>
    <mergeCell ref="E81:E84"/>
    <mergeCell ref="E85:E87"/>
    <mergeCell ref="E88:E91"/>
    <mergeCell ref="E92:E95"/>
    <mergeCell ref="E96:E98"/>
    <mergeCell ref="A1:F2"/>
  </mergeCell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"/>
  <sheetViews>
    <sheetView topLeftCell="A6" workbookViewId="0">
      <selection activeCell="A18" sqref="A18"/>
    </sheetView>
  </sheetViews>
  <sheetFormatPr defaultColWidth="9" defaultRowHeight="14.4" outlineLevelCol="5"/>
  <cols>
    <col min="1" max="1" width="17.3333333333333" customWidth="1"/>
    <col min="2" max="2" width="29.5555555555556" style="1" customWidth="1"/>
    <col min="3" max="3" width="19.1111111111111" style="1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9" t="s">
        <v>965</v>
      </c>
      <c r="D3" s="10" t="s">
        <v>3</v>
      </c>
      <c r="E3" s="10" t="s">
        <v>4</v>
      </c>
      <c r="F3" s="11" t="s">
        <v>5</v>
      </c>
    </row>
    <row r="4" ht="18.15" spans="1:6">
      <c r="A4" s="110" t="s">
        <v>1260</v>
      </c>
      <c r="B4" s="111"/>
      <c r="C4" s="111"/>
      <c r="D4" s="111"/>
      <c r="E4" s="111"/>
      <c r="F4" s="112"/>
    </row>
    <row r="5" ht="30.6" customHeight="1" spans="1:6">
      <c r="A5" s="87" t="s">
        <v>1261</v>
      </c>
      <c r="B5" s="88" t="s">
        <v>1262</v>
      </c>
      <c r="C5" s="113" t="s">
        <v>805</v>
      </c>
      <c r="D5" s="21"/>
      <c r="E5" s="114" t="s">
        <v>1263</v>
      </c>
      <c r="F5" s="91">
        <v>13465</v>
      </c>
    </row>
    <row r="6" ht="30.6" customHeight="1" spans="1:6">
      <c r="A6" s="87" t="s">
        <v>1264</v>
      </c>
      <c r="B6" s="92"/>
      <c r="C6" s="115" t="s">
        <v>1070</v>
      </c>
      <c r="D6" s="26"/>
      <c r="E6" s="116"/>
      <c r="F6" s="95">
        <v>19240</v>
      </c>
    </row>
    <row r="7" ht="30.6" customHeight="1" spans="1:6">
      <c r="A7" s="87" t="s">
        <v>1265</v>
      </c>
      <c r="B7" s="96"/>
      <c r="C7" s="117" t="s">
        <v>1119</v>
      </c>
      <c r="D7" s="31"/>
      <c r="E7" s="118"/>
      <c r="F7" s="99">
        <v>23550</v>
      </c>
    </row>
    <row r="8" ht="30.6" customHeight="1" spans="1:6">
      <c r="A8" s="87" t="s">
        <v>1266</v>
      </c>
      <c r="B8" s="88" t="s">
        <v>1267</v>
      </c>
      <c r="C8" s="113" t="s">
        <v>805</v>
      </c>
      <c r="D8" s="21"/>
      <c r="E8" s="114" t="s">
        <v>1268</v>
      </c>
      <c r="F8" s="119">
        <v>20525</v>
      </c>
    </row>
    <row r="9" ht="30.6" customHeight="1" spans="1:6">
      <c r="A9" s="87" t="s">
        <v>1269</v>
      </c>
      <c r="B9" s="92"/>
      <c r="C9" s="115" t="s">
        <v>1070</v>
      </c>
      <c r="D9" s="26"/>
      <c r="E9" s="116"/>
      <c r="F9" s="120">
        <v>29225</v>
      </c>
    </row>
    <row r="10" ht="30.6" customHeight="1" spans="1:6">
      <c r="A10" s="87" t="s">
        <v>1270</v>
      </c>
      <c r="B10" s="96"/>
      <c r="C10" s="117" t="s">
        <v>1119</v>
      </c>
      <c r="D10" s="31"/>
      <c r="E10" s="118"/>
      <c r="F10" s="121">
        <v>37395</v>
      </c>
    </row>
    <row r="11" ht="30.6" customHeight="1" spans="1:6">
      <c r="A11" s="87" t="s">
        <v>1271</v>
      </c>
      <c r="B11" s="88" t="s">
        <v>1272</v>
      </c>
      <c r="C11" s="113" t="s">
        <v>805</v>
      </c>
      <c r="D11" s="21"/>
      <c r="E11" s="114" t="s">
        <v>1273</v>
      </c>
      <c r="F11" s="119">
        <v>16290</v>
      </c>
    </row>
    <row r="12" ht="30.6" customHeight="1" spans="1:6">
      <c r="A12" s="87" t="s">
        <v>1274</v>
      </c>
      <c r="B12" s="92"/>
      <c r="C12" s="115" t="s">
        <v>1070</v>
      </c>
      <c r="D12" s="26"/>
      <c r="E12" s="116"/>
      <c r="F12" s="120">
        <v>23445</v>
      </c>
    </row>
    <row r="13" ht="30.6" customHeight="1" spans="1:6">
      <c r="A13" s="87" t="s">
        <v>1275</v>
      </c>
      <c r="B13" s="96"/>
      <c r="C13" s="117" t="s">
        <v>1119</v>
      </c>
      <c r="D13" s="31"/>
      <c r="E13" s="118"/>
      <c r="F13" s="121">
        <v>29305</v>
      </c>
    </row>
    <row r="14" ht="30.6" customHeight="1" spans="1:6">
      <c r="A14" s="87" t="s">
        <v>1276</v>
      </c>
      <c r="B14" s="88" t="s">
        <v>1277</v>
      </c>
      <c r="C14" s="113" t="s">
        <v>805</v>
      </c>
      <c r="D14" s="21"/>
      <c r="E14" s="114" t="s">
        <v>1278</v>
      </c>
      <c r="F14" s="119">
        <v>24365</v>
      </c>
    </row>
    <row r="15" ht="30.6" customHeight="1" spans="1:6">
      <c r="A15" s="87" t="s">
        <v>1279</v>
      </c>
      <c r="B15" s="92"/>
      <c r="C15" s="115" t="s">
        <v>1070</v>
      </c>
      <c r="D15" s="26"/>
      <c r="E15" s="116"/>
      <c r="F15" s="120">
        <v>34980</v>
      </c>
    </row>
    <row r="16" ht="30.6" customHeight="1" spans="1:6">
      <c r="A16" s="87" t="s">
        <v>1280</v>
      </c>
      <c r="B16" s="96"/>
      <c r="C16" s="117" t="s">
        <v>1119</v>
      </c>
      <c r="D16" s="31"/>
      <c r="E16" s="118"/>
      <c r="F16" s="121">
        <v>50225</v>
      </c>
    </row>
    <row r="17" ht="31.95" spans="1:6">
      <c r="A17" s="104" t="s">
        <v>1281</v>
      </c>
      <c r="B17" s="122" t="s">
        <v>1282</v>
      </c>
      <c r="C17" s="123" t="s">
        <v>1283</v>
      </c>
      <c r="D17" s="124"/>
      <c r="E17" s="125"/>
      <c r="F17" s="126">
        <v>510</v>
      </c>
    </row>
    <row r="18" ht="18.15" spans="1:6">
      <c r="A18" s="104" t="s">
        <v>1284</v>
      </c>
      <c r="B18" s="127" t="s">
        <v>1285</v>
      </c>
      <c r="C18" s="128" t="s">
        <v>1283</v>
      </c>
      <c r="D18" s="129"/>
      <c r="E18" s="16"/>
      <c r="F18" s="130">
        <v>130</v>
      </c>
    </row>
  </sheetData>
  <mergeCells count="14">
    <mergeCell ref="A4:F4"/>
    <mergeCell ref="B5:B7"/>
    <mergeCell ref="B8:B10"/>
    <mergeCell ref="B11:B13"/>
    <mergeCell ref="B14:B16"/>
    <mergeCell ref="D5:D7"/>
    <mergeCell ref="D8:D10"/>
    <mergeCell ref="D11:D13"/>
    <mergeCell ref="D14:D16"/>
    <mergeCell ref="E5:E7"/>
    <mergeCell ref="E8:E10"/>
    <mergeCell ref="E11:E13"/>
    <mergeCell ref="E14:E16"/>
    <mergeCell ref="A1:F2"/>
  </mergeCell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7" workbookViewId="0">
      <selection activeCell="A16" sqref="A16"/>
    </sheetView>
  </sheetViews>
  <sheetFormatPr defaultColWidth="9" defaultRowHeight="14.4" outlineLevelCol="5"/>
  <cols>
    <col min="1" max="1" width="17.3333333333333" customWidth="1"/>
    <col min="2" max="2" width="29.5555555555556" style="1" customWidth="1"/>
    <col min="3" max="3" width="19.1111111111111" style="1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9" t="s">
        <v>965</v>
      </c>
      <c r="D3" s="10" t="s">
        <v>3</v>
      </c>
      <c r="E3" s="10" t="s">
        <v>4</v>
      </c>
      <c r="F3" s="11" t="s">
        <v>5</v>
      </c>
    </row>
    <row r="4" ht="38.4" customHeight="1" spans="1:6">
      <c r="A4" s="87" t="s">
        <v>1286</v>
      </c>
      <c r="B4" s="88" t="s">
        <v>1287</v>
      </c>
      <c r="C4" s="89" t="s">
        <v>1288</v>
      </c>
      <c r="D4" s="90"/>
      <c r="E4" s="22"/>
      <c r="F4" s="91">
        <v>4515</v>
      </c>
    </row>
    <row r="5" ht="38.4" customHeight="1" spans="1:6">
      <c r="A5" s="87" t="s">
        <v>1289</v>
      </c>
      <c r="B5" s="92"/>
      <c r="C5" s="93" t="s">
        <v>1290</v>
      </c>
      <c r="D5" s="94"/>
      <c r="E5" s="27"/>
      <c r="F5" s="95">
        <v>6270</v>
      </c>
    </row>
    <row r="6" ht="38.4" customHeight="1" spans="1:6">
      <c r="A6" s="87" t="s">
        <v>1291</v>
      </c>
      <c r="B6" s="96"/>
      <c r="C6" s="97" t="s">
        <v>1292</v>
      </c>
      <c r="D6" s="98"/>
      <c r="E6" s="32"/>
      <c r="F6" s="99">
        <v>7090</v>
      </c>
    </row>
    <row r="7" ht="38.4" customHeight="1" spans="1:6">
      <c r="A7" s="87" t="s">
        <v>1293</v>
      </c>
      <c r="B7" s="88" t="s">
        <v>1294</v>
      </c>
      <c r="C7" s="89" t="s">
        <v>1288</v>
      </c>
      <c r="D7" s="90"/>
      <c r="E7" s="22"/>
      <c r="F7" s="91">
        <v>6045</v>
      </c>
    </row>
    <row r="8" ht="38.4" customHeight="1" spans="1:6">
      <c r="A8" s="87" t="s">
        <v>1295</v>
      </c>
      <c r="B8" s="92"/>
      <c r="C8" s="93" t="s">
        <v>1290</v>
      </c>
      <c r="D8" s="94"/>
      <c r="E8" s="100"/>
      <c r="F8" s="95">
        <v>7605</v>
      </c>
    </row>
    <row r="9" ht="38.4" customHeight="1" spans="1:6">
      <c r="A9" s="87" t="s">
        <v>1296</v>
      </c>
      <c r="B9" s="96"/>
      <c r="C9" s="97" t="s">
        <v>1292</v>
      </c>
      <c r="D9" s="98"/>
      <c r="E9" s="101"/>
      <c r="F9" s="99">
        <v>8895</v>
      </c>
    </row>
    <row r="10" ht="38.4" customHeight="1" spans="1:6">
      <c r="A10" s="87" t="s">
        <v>1297</v>
      </c>
      <c r="B10" s="88" t="s">
        <v>1298</v>
      </c>
      <c r="C10" s="89" t="s">
        <v>1288</v>
      </c>
      <c r="D10" s="90"/>
      <c r="E10" s="22"/>
      <c r="F10" s="91">
        <v>7005</v>
      </c>
    </row>
    <row r="11" ht="38.4" customHeight="1" spans="1:6">
      <c r="A11" s="87" t="s">
        <v>1299</v>
      </c>
      <c r="B11" s="102"/>
      <c r="C11" s="93" t="s">
        <v>1290</v>
      </c>
      <c r="D11" s="94"/>
      <c r="E11" s="27"/>
      <c r="F11" s="95">
        <v>9835</v>
      </c>
    </row>
    <row r="12" ht="38.4" customHeight="1" spans="1:6">
      <c r="A12" s="87" t="s">
        <v>1300</v>
      </c>
      <c r="B12" s="103"/>
      <c r="C12" s="97" t="s">
        <v>1292</v>
      </c>
      <c r="D12" s="98"/>
      <c r="E12" s="32"/>
      <c r="F12" s="99">
        <v>11565</v>
      </c>
    </row>
    <row r="13" ht="38.4" customHeight="1" spans="1:6">
      <c r="A13" s="87" t="s">
        <v>1301</v>
      </c>
      <c r="B13" s="88" t="s">
        <v>1302</v>
      </c>
      <c r="C13" s="89" t="s">
        <v>1288</v>
      </c>
      <c r="D13" s="90"/>
      <c r="E13" s="22"/>
      <c r="F13" s="91">
        <v>12705</v>
      </c>
    </row>
    <row r="14" ht="38.4" customHeight="1" spans="1:6">
      <c r="A14" s="87" t="s">
        <v>1303</v>
      </c>
      <c r="B14" s="92"/>
      <c r="C14" s="93" t="s">
        <v>1290</v>
      </c>
      <c r="D14" s="94"/>
      <c r="E14" s="27"/>
      <c r="F14" s="95">
        <v>17135</v>
      </c>
    </row>
    <row r="15" ht="38.4" customHeight="1" spans="1:6">
      <c r="A15" s="87" t="s">
        <v>1304</v>
      </c>
      <c r="B15" s="96"/>
      <c r="C15" s="97" t="s">
        <v>1292</v>
      </c>
      <c r="D15" s="98"/>
      <c r="E15" s="32"/>
      <c r="F15" s="99">
        <v>20215</v>
      </c>
    </row>
    <row r="16" ht="55.95" spans="1:6">
      <c r="A16" s="104" t="s">
        <v>1305</v>
      </c>
      <c r="B16" s="105" t="s">
        <v>1306</v>
      </c>
      <c r="C16" s="106" t="s">
        <v>1307</v>
      </c>
      <c r="D16" s="107"/>
      <c r="E16" s="108" t="s">
        <v>1308</v>
      </c>
      <c r="F16" s="109">
        <v>60</v>
      </c>
    </row>
  </sheetData>
  <mergeCells count="9">
    <mergeCell ref="B4:B6"/>
    <mergeCell ref="B7:B9"/>
    <mergeCell ref="B10:B12"/>
    <mergeCell ref="B13:B15"/>
    <mergeCell ref="D4:D6"/>
    <mergeCell ref="D7:D9"/>
    <mergeCell ref="D10:D12"/>
    <mergeCell ref="D13:D15"/>
    <mergeCell ref="A1:F2"/>
  </mergeCells>
  <pageMargins left="0.7" right="0.7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"/>
  <sheetViews>
    <sheetView tabSelected="1" topLeftCell="A29" workbookViewId="0">
      <selection activeCell="H5" sqref="H5"/>
    </sheetView>
  </sheetViews>
  <sheetFormatPr defaultColWidth="9" defaultRowHeight="14.4" outlineLevelCol="5"/>
  <cols>
    <col min="1" max="1" width="17.3333333333333" customWidth="1"/>
    <col min="2" max="2" width="29.5555555555556" style="1" customWidth="1"/>
    <col min="3" max="3" width="33" style="1" customWidth="1"/>
    <col min="4" max="5" width="27.4444444444444" customWidth="1"/>
    <col min="6" max="6" width="19.6666666666667" customWidth="1"/>
  </cols>
  <sheetData>
    <row r="1" ht="50.4" customHeight="1" spans="1:6">
      <c r="A1" s="2" t="s">
        <v>0</v>
      </c>
      <c r="B1" s="3"/>
      <c r="C1" s="3"/>
      <c r="D1" s="3"/>
      <c r="E1" s="3"/>
      <c r="F1" s="4"/>
    </row>
    <row r="2" ht="46.2" customHeight="1" spans="1:6">
      <c r="A2" s="5"/>
      <c r="B2" s="6"/>
      <c r="C2" s="6"/>
      <c r="D2" s="6"/>
      <c r="E2" s="6"/>
      <c r="F2" s="7"/>
    </row>
    <row r="3" ht="30" customHeight="1" spans="1:6">
      <c r="A3" s="8" t="s">
        <v>1</v>
      </c>
      <c r="B3" s="9" t="s">
        <v>2</v>
      </c>
      <c r="C3" s="9" t="s">
        <v>1309</v>
      </c>
      <c r="D3" s="10" t="s">
        <v>3</v>
      </c>
      <c r="E3" s="10" t="s">
        <v>4</v>
      </c>
      <c r="F3" s="11" t="s">
        <v>5</v>
      </c>
    </row>
    <row r="4" ht="84" customHeight="1" spans="1:6">
      <c r="A4" s="12" t="s">
        <v>1310</v>
      </c>
      <c r="B4" s="13" t="s">
        <v>1311</v>
      </c>
      <c r="C4" s="14" t="s">
        <v>1312</v>
      </c>
      <c r="D4" s="15"/>
      <c r="E4" s="16"/>
      <c r="F4" s="17">
        <v>2125</v>
      </c>
    </row>
    <row r="5" ht="89.4" customHeight="1" spans="1:6">
      <c r="A5" s="12" t="s">
        <v>1313</v>
      </c>
      <c r="B5" s="13" t="s">
        <v>1314</v>
      </c>
      <c r="C5" s="14" t="s">
        <v>1312</v>
      </c>
      <c r="D5" s="18"/>
      <c r="E5" s="16"/>
      <c r="F5" s="17">
        <v>2345</v>
      </c>
    </row>
    <row r="6" ht="36" customHeight="1" spans="1:6">
      <c r="A6" s="12" t="s">
        <v>1315</v>
      </c>
      <c r="B6" s="19" t="s">
        <v>1316</v>
      </c>
      <c r="C6" s="20" t="s">
        <v>1317</v>
      </c>
      <c r="D6" s="21"/>
      <c r="E6" s="22"/>
      <c r="F6" s="23">
        <v>5420</v>
      </c>
    </row>
    <row r="7" ht="36" customHeight="1" spans="1:6">
      <c r="A7" s="12" t="s">
        <v>1318</v>
      </c>
      <c r="B7" s="24"/>
      <c r="C7" s="25" t="s">
        <v>1319</v>
      </c>
      <c r="D7" s="26"/>
      <c r="E7" s="27"/>
      <c r="F7" s="28">
        <v>9585</v>
      </c>
    </row>
    <row r="8" ht="36" customHeight="1" spans="1:6">
      <c r="A8" s="12" t="s">
        <v>1320</v>
      </c>
      <c r="B8" s="29"/>
      <c r="C8" s="30" t="s">
        <v>1321</v>
      </c>
      <c r="D8" s="31"/>
      <c r="E8" s="32"/>
      <c r="F8" s="33">
        <v>14480</v>
      </c>
    </row>
    <row r="9" ht="25.8" customHeight="1" spans="1:6">
      <c r="A9" s="12" t="s">
        <v>1322</v>
      </c>
      <c r="B9" s="19" t="s">
        <v>1323</v>
      </c>
      <c r="C9" s="20" t="s">
        <v>1324</v>
      </c>
      <c r="D9" s="21"/>
      <c r="E9" s="22"/>
      <c r="F9" s="23">
        <v>6970</v>
      </c>
    </row>
    <row r="10" ht="25.8" customHeight="1" spans="1:6">
      <c r="A10" s="12" t="s">
        <v>1325</v>
      </c>
      <c r="B10" s="24"/>
      <c r="C10" s="25" t="s">
        <v>1326</v>
      </c>
      <c r="D10" s="26"/>
      <c r="E10" s="27"/>
      <c r="F10" s="28">
        <v>8175</v>
      </c>
    </row>
    <row r="11" ht="25.8" customHeight="1" spans="1:6">
      <c r="A11" s="12" t="s">
        <v>1327</v>
      </c>
      <c r="B11" s="24"/>
      <c r="C11" s="25" t="s">
        <v>1328</v>
      </c>
      <c r="D11" s="26"/>
      <c r="E11" s="27"/>
      <c r="F11" s="28">
        <v>9565</v>
      </c>
    </row>
    <row r="12" ht="25.8" customHeight="1" spans="1:6">
      <c r="A12" s="12" t="s">
        <v>1329</v>
      </c>
      <c r="B12" s="24" t="s">
        <v>1330</v>
      </c>
      <c r="C12" s="25" t="s">
        <v>1324</v>
      </c>
      <c r="D12" s="26"/>
      <c r="E12" s="27"/>
      <c r="F12" s="28">
        <v>7245</v>
      </c>
    </row>
    <row r="13" ht="25.8" customHeight="1" spans="1:6">
      <c r="A13" s="12" t="s">
        <v>1331</v>
      </c>
      <c r="B13" s="24"/>
      <c r="C13" s="25" t="s">
        <v>1326</v>
      </c>
      <c r="D13" s="26"/>
      <c r="E13" s="27"/>
      <c r="F13" s="28">
        <v>8265</v>
      </c>
    </row>
    <row r="14" ht="25.8" customHeight="1" spans="1:6">
      <c r="A14" s="12" t="s">
        <v>1332</v>
      </c>
      <c r="B14" s="34"/>
      <c r="C14" s="35" t="s">
        <v>1328</v>
      </c>
      <c r="D14" s="36"/>
      <c r="E14" s="37"/>
      <c r="F14" s="38">
        <v>9690</v>
      </c>
    </row>
    <row r="15" ht="26.4" customHeight="1" spans="1:6">
      <c r="A15" s="12" t="s">
        <v>1333</v>
      </c>
      <c r="B15" s="39" t="s">
        <v>1334</v>
      </c>
      <c r="C15" s="40" t="s">
        <v>1324</v>
      </c>
      <c r="D15" s="41"/>
      <c r="E15" s="42"/>
      <c r="F15" s="23">
        <v>7840</v>
      </c>
    </row>
    <row r="16" ht="26.4" customHeight="1" spans="1:6">
      <c r="A16" s="12" t="s">
        <v>1335</v>
      </c>
      <c r="B16" s="43"/>
      <c r="C16" s="44" t="s">
        <v>1326</v>
      </c>
      <c r="D16" s="45"/>
      <c r="E16" s="46"/>
      <c r="F16" s="28">
        <v>9885</v>
      </c>
    </row>
    <row r="17" ht="26.4" customHeight="1" spans="1:6">
      <c r="A17" s="12" t="s">
        <v>1336</v>
      </c>
      <c r="B17" s="47"/>
      <c r="C17" s="48" t="s">
        <v>1328</v>
      </c>
      <c r="D17" s="45"/>
      <c r="E17" s="49"/>
      <c r="F17" s="33">
        <v>11840</v>
      </c>
    </row>
    <row r="18" ht="26.4" customHeight="1" spans="1:6">
      <c r="A18" s="12" t="s">
        <v>1337</v>
      </c>
      <c r="B18" s="50" t="s">
        <v>1338</v>
      </c>
      <c r="C18" s="51" t="s">
        <v>1324</v>
      </c>
      <c r="D18" s="52"/>
      <c r="E18" s="53"/>
      <c r="F18" s="54">
        <v>8765</v>
      </c>
    </row>
    <row r="19" ht="26.4" customHeight="1" spans="1:6">
      <c r="A19" s="12" t="s">
        <v>1339</v>
      </c>
      <c r="B19" s="43"/>
      <c r="C19" s="25" t="s">
        <v>1326</v>
      </c>
      <c r="D19" s="52"/>
      <c r="E19" s="27"/>
      <c r="F19" s="28">
        <v>10350</v>
      </c>
    </row>
    <row r="20" ht="26.4" customHeight="1" spans="1:6">
      <c r="A20" s="12" t="s">
        <v>1340</v>
      </c>
      <c r="B20" s="47"/>
      <c r="C20" s="30" t="s">
        <v>1328</v>
      </c>
      <c r="D20" s="55"/>
      <c r="E20" s="32"/>
      <c r="F20" s="33">
        <v>12625</v>
      </c>
    </row>
    <row r="21" ht="28.2" customHeight="1" spans="1:6">
      <c r="A21" s="12" t="s">
        <v>1341</v>
      </c>
      <c r="B21" s="56" t="s">
        <v>1306</v>
      </c>
      <c r="C21" s="57" t="s">
        <v>1342</v>
      </c>
      <c r="D21" s="58"/>
      <c r="E21" s="58"/>
      <c r="F21" s="54">
        <v>230</v>
      </c>
    </row>
    <row r="22" ht="30" customHeight="1" spans="1:6">
      <c r="A22" s="12" t="s">
        <v>1343</v>
      </c>
      <c r="B22" s="59" t="s">
        <v>1344</v>
      </c>
      <c r="C22" s="30" t="s">
        <v>1342</v>
      </c>
      <c r="D22" s="60"/>
      <c r="E22" s="60"/>
      <c r="F22" s="33">
        <v>765</v>
      </c>
    </row>
    <row r="23" ht="36.6" customHeight="1" spans="1:6">
      <c r="A23" s="12" t="s">
        <v>1345</v>
      </c>
      <c r="B23" s="19" t="s">
        <v>1346</v>
      </c>
      <c r="C23" s="61" t="s">
        <v>1347</v>
      </c>
      <c r="D23" s="62"/>
      <c r="E23" s="63" t="s">
        <v>1348</v>
      </c>
      <c r="F23" s="23">
        <v>13275</v>
      </c>
    </row>
    <row r="24" ht="36.6" customHeight="1" spans="1:6">
      <c r="A24" s="12" t="s">
        <v>1349</v>
      </c>
      <c r="B24" s="24"/>
      <c r="C24" s="64" t="s">
        <v>1350</v>
      </c>
      <c r="D24" s="65"/>
      <c r="E24" s="66" t="s">
        <v>1351</v>
      </c>
      <c r="F24" s="28">
        <v>17785</v>
      </c>
    </row>
    <row r="25" ht="36.6" customHeight="1" spans="1:6">
      <c r="A25" s="12" t="s">
        <v>1352</v>
      </c>
      <c r="B25" s="34"/>
      <c r="C25" s="67" t="s">
        <v>1353</v>
      </c>
      <c r="D25" s="68"/>
      <c r="E25" s="69" t="s">
        <v>1354</v>
      </c>
      <c r="F25" s="38">
        <v>22310</v>
      </c>
    </row>
    <row r="26" ht="60" customHeight="1" spans="1:6">
      <c r="A26" s="12" t="s">
        <v>1355</v>
      </c>
      <c r="B26" s="39" t="s">
        <v>1356</v>
      </c>
      <c r="C26" s="61" t="s">
        <v>1357</v>
      </c>
      <c r="D26" s="62"/>
      <c r="E26" s="63" t="s">
        <v>1348</v>
      </c>
      <c r="F26" s="23">
        <v>14710</v>
      </c>
    </row>
    <row r="27" ht="60" customHeight="1" spans="1:6">
      <c r="A27" s="12" t="s">
        <v>1358</v>
      </c>
      <c r="B27" s="43"/>
      <c r="C27" s="70" t="s">
        <v>1359</v>
      </c>
      <c r="D27" s="65"/>
      <c r="E27" s="66" t="s">
        <v>1351</v>
      </c>
      <c r="F27" s="28">
        <v>20055</v>
      </c>
    </row>
    <row r="28" ht="60" customHeight="1" spans="1:6">
      <c r="A28" s="12" t="s">
        <v>1360</v>
      </c>
      <c r="B28" s="47"/>
      <c r="C28" s="71" t="s">
        <v>1361</v>
      </c>
      <c r="D28" s="72"/>
      <c r="E28" s="73" t="s">
        <v>1354</v>
      </c>
      <c r="F28" s="33">
        <v>25385</v>
      </c>
    </row>
    <row r="29" ht="29.4" customHeight="1" spans="1:6">
      <c r="A29" s="12" t="s">
        <v>1362</v>
      </c>
      <c r="B29" s="74" t="s">
        <v>1306</v>
      </c>
      <c r="C29" s="14" t="s">
        <v>1342</v>
      </c>
      <c r="D29" s="16"/>
      <c r="E29" s="16"/>
      <c r="F29" s="17">
        <v>230</v>
      </c>
    </row>
    <row r="30" ht="32.4" customHeight="1" spans="1:6">
      <c r="A30" s="12" t="s">
        <v>1363</v>
      </c>
      <c r="B30" s="75" t="s">
        <v>1364</v>
      </c>
      <c r="C30" s="76" t="s">
        <v>1365</v>
      </c>
      <c r="D30" s="77"/>
      <c r="E30" s="51" t="s">
        <v>1366</v>
      </c>
      <c r="F30" s="54">
        <v>5530</v>
      </c>
    </row>
    <row r="31" ht="32.4" customHeight="1" spans="1:6">
      <c r="A31" s="12" t="s">
        <v>1367</v>
      </c>
      <c r="B31" s="24"/>
      <c r="C31" s="78" t="s">
        <v>1368</v>
      </c>
      <c r="D31" s="79"/>
      <c r="E31" s="25" t="s">
        <v>1369</v>
      </c>
      <c r="F31" s="28">
        <v>7670</v>
      </c>
    </row>
    <row r="32" ht="32.4" customHeight="1" spans="1:6">
      <c r="A32" s="12" t="s">
        <v>1370</v>
      </c>
      <c r="B32" s="29"/>
      <c r="C32" s="80" t="s">
        <v>1371</v>
      </c>
      <c r="D32" s="81"/>
      <c r="E32" s="30" t="s">
        <v>1372</v>
      </c>
      <c r="F32" s="33">
        <v>9915</v>
      </c>
    </row>
    <row r="33" ht="57" customHeight="1" spans="1:6">
      <c r="A33" s="12" t="s">
        <v>1373</v>
      </c>
      <c r="B33" s="39" t="s">
        <v>1374</v>
      </c>
      <c r="C33" s="82" t="s">
        <v>1375</v>
      </c>
      <c r="D33" s="83"/>
      <c r="E33" s="20" t="s">
        <v>1366</v>
      </c>
      <c r="F33" s="23">
        <v>5815</v>
      </c>
    </row>
    <row r="34" ht="31.8" customHeight="1" spans="1:6">
      <c r="A34" s="12" t="s">
        <v>1376</v>
      </c>
      <c r="B34" s="43"/>
      <c r="C34" s="78" t="s">
        <v>1377</v>
      </c>
      <c r="D34" s="79"/>
      <c r="E34" s="25" t="s">
        <v>1369</v>
      </c>
      <c r="F34" s="28">
        <v>8615</v>
      </c>
    </row>
    <row r="35" ht="31.8" customHeight="1" spans="1:6">
      <c r="A35" s="12" t="s">
        <v>1378</v>
      </c>
      <c r="B35" s="47"/>
      <c r="C35" s="80" t="s">
        <v>1379</v>
      </c>
      <c r="D35" s="81"/>
      <c r="E35" s="30" t="s">
        <v>1372</v>
      </c>
      <c r="F35" s="33">
        <v>11535</v>
      </c>
    </row>
    <row r="36" ht="60" customHeight="1" spans="1:6">
      <c r="A36" s="12" t="s">
        <v>1380</v>
      </c>
      <c r="B36" s="19" t="s">
        <v>1381</v>
      </c>
      <c r="C36" s="84"/>
      <c r="D36" s="85"/>
      <c r="E36" s="86"/>
      <c r="F36" s="23">
        <v>910</v>
      </c>
    </row>
  </sheetData>
  <mergeCells count="17">
    <mergeCell ref="B6:B8"/>
    <mergeCell ref="B9:B11"/>
    <mergeCell ref="B12:B14"/>
    <mergeCell ref="B15:B17"/>
    <mergeCell ref="B18:B20"/>
    <mergeCell ref="B23:B25"/>
    <mergeCell ref="B26:B28"/>
    <mergeCell ref="B30:B32"/>
    <mergeCell ref="B33:B35"/>
    <mergeCell ref="D6:D8"/>
    <mergeCell ref="D9:D14"/>
    <mergeCell ref="D15:D20"/>
    <mergeCell ref="D23:D25"/>
    <mergeCell ref="D26:D28"/>
    <mergeCell ref="D30:D32"/>
    <mergeCell ref="D33:D35"/>
    <mergeCell ref="A1:F2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Стулья и табуреты</vt:lpstr>
      <vt:lpstr>Банкетные стулья</vt:lpstr>
      <vt:lpstr>Барные стулья</vt:lpstr>
      <vt:lpstr>Армейскиеи, винте и на газлифте</vt:lpstr>
      <vt:lpstr>Детские стулья</vt:lpstr>
      <vt:lpstr>Подстолья Обвязки</vt:lpstr>
      <vt:lpstr>Обвязки Телескопы и Трапеции</vt:lpstr>
      <vt:lpstr>Лофт Трапеции</vt:lpstr>
      <vt:lpstr>Подстолья Лофт</vt:lpstr>
      <vt:lpstr>Бенч системы</vt:lpstr>
      <vt:lpstr>Столы мобильные 5уг</vt:lpstr>
      <vt:lpstr>Столы Прайм-С</vt:lpstr>
      <vt:lpstr>Столы Прайм, Оптима, Омега, Эко</vt:lpstr>
      <vt:lpstr>Школьные парты</vt:lpstr>
      <vt:lpstr>Школьные стулья</vt:lpstr>
      <vt:lpstr>Банкетки, кушетки</vt:lpstr>
      <vt:lpstr>Диваны, пуфики</vt:lpstr>
      <vt:lpstr>Многоместные секции</vt:lpstr>
      <vt:lpstr>Театральные кресла</vt:lpstr>
      <vt:lpstr>Скамьи с досками</vt:lpstr>
      <vt:lpstr>Вешалки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Ума Мебель</dc:title>
  <cp:keywords>Дилерская цена </cp:keywords>
  <cp:lastModifiedBy>haama bango</cp:lastModifiedBy>
  <dcterms:created xsi:type="dcterms:W3CDTF">2006-09-16T00:00:00Z</dcterms:created>
  <dcterms:modified xsi:type="dcterms:W3CDTF">2026-01-13T08:59:51Z</dcterms:modified>
  <cp:category>01.01.26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875DAFD09A7A4B54B4FC5F36A20C5B6C_12</vt:lpwstr>
  </property>
  <property fmtid="{D5CDD505-2E9C-101B-9397-08002B2CF9AE}" pid="3" name="KSOProductBuildVer">
    <vt:lpwstr>1033-12.2.0.23196</vt:lpwstr>
  </property>
</Properties>
</file>