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03" i="1" l="1"/>
  <c r="O193" i="1"/>
  <c r="K187" i="1"/>
  <c r="K174" i="1"/>
  <c r="L171" i="1"/>
  <c r="K168" i="1"/>
  <c r="K164" i="1"/>
  <c r="K163" i="1"/>
  <c r="K161" i="1"/>
  <c r="K160" i="1"/>
  <c r="L155" i="1"/>
  <c r="K155" i="1"/>
  <c r="K153" i="1"/>
  <c r="K152" i="1"/>
  <c r="L145" i="1"/>
  <c r="K147" i="1"/>
  <c r="K146" i="1"/>
  <c r="K145" i="1"/>
  <c r="L141" i="1"/>
  <c r="L143" i="1"/>
  <c r="K143" i="1"/>
  <c r="K141" i="1"/>
  <c r="L135" i="1"/>
  <c r="L136" i="1"/>
  <c r="L137" i="1"/>
  <c r="L138" i="1"/>
  <c r="L139" i="1"/>
  <c r="K139" i="1"/>
  <c r="K138" i="1"/>
  <c r="K137" i="1"/>
  <c r="K136" i="1"/>
  <c r="K135" i="1"/>
  <c r="K133" i="1"/>
  <c r="K132" i="1"/>
  <c r="K127" i="1"/>
  <c r="K126" i="1"/>
  <c r="K124" i="1"/>
  <c r="K123" i="1"/>
  <c r="K121" i="1"/>
  <c r="K120" i="1"/>
  <c r="L112" i="1"/>
  <c r="L111" i="1"/>
  <c r="L110" i="1"/>
  <c r="L109" i="1"/>
  <c r="L106" i="1"/>
  <c r="L107" i="1"/>
  <c r="L105" i="1"/>
  <c r="K105" i="1"/>
  <c r="K107" i="1" s="1"/>
  <c r="K104" i="1"/>
  <c r="K103" i="1"/>
  <c r="K106" i="1" l="1"/>
  <c r="K101" i="1"/>
  <c r="K100" i="1"/>
  <c r="K98" i="1"/>
  <c r="K97" i="1"/>
  <c r="K96" i="1"/>
  <c r="K93" i="1"/>
  <c r="K90" i="1"/>
  <c r="K89" i="1"/>
  <c r="K88" i="1"/>
  <c r="K85" i="1"/>
  <c r="K84" i="1"/>
  <c r="K81" i="1"/>
  <c r="L81" i="1"/>
  <c r="K82" i="1"/>
  <c r="L82" i="1"/>
  <c r="J82" i="1"/>
  <c r="J81" i="1"/>
  <c r="K79" i="1"/>
  <c r="K78" i="1"/>
  <c r="K76" i="1"/>
  <c r="L71" i="1"/>
  <c r="K70" i="1"/>
  <c r="K65" i="1"/>
  <c r="K64" i="1"/>
  <c r="K62" i="1"/>
  <c r="K61" i="1"/>
  <c r="K59" i="1"/>
  <c r="K58" i="1"/>
  <c r="K56" i="1"/>
  <c r="K55" i="1"/>
  <c r="K53" i="1"/>
  <c r="O52" i="1"/>
  <c r="K50" i="1"/>
  <c r="K49" i="1"/>
  <c r="K47" i="1"/>
  <c r="K46" i="1"/>
  <c r="K44" i="1" l="1"/>
  <c r="K43" i="1"/>
  <c r="K42" i="1"/>
  <c r="K36" i="1"/>
  <c r="K35" i="1"/>
  <c r="K33" i="1" l="1"/>
  <c r="K32" i="1"/>
  <c r="K31" i="1"/>
  <c r="K30" i="1"/>
  <c r="K25" i="1"/>
  <c r="K24" i="1"/>
  <c r="K19" i="1"/>
  <c r="K16" i="1"/>
  <c r="K15" i="1"/>
  <c r="L15" i="1"/>
  <c r="L16" i="1"/>
  <c r="L14" i="1"/>
  <c r="K14" i="1"/>
  <c r="K13" i="1"/>
  <c r="K10" i="1"/>
  <c r="K9" i="1"/>
  <c r="K7" i="1"/>
  <c r="K6" i="1"/>
  <c r="J6" i="1"/>
  <c r="J7" i="1"/>
  <c r="K5" i="1"/>
  <c r="J5" i="1"/>
  <c r="K4" i="1"/>
</calcChain>
</file>

<file path=xl/comments1.xml><?xml version="1.0" encoding="utf-8"?>
<comments xmlns="http://schemas.openxmlformats.org/spreadsheetml/2006/main">
  <authors>
    <author>作者</author>
  </authors>
  <commentLis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每秒60f</t>
        </r>
      </text>
    </comment>
  </commentList>
</comments>
</file>

<file path=xl/sharedStrings.xml><?xml version="1.0" encoding="utf-8"?>
<sst xmlns="http://schemas.openxmlformats.org/spreadsheetml/2006/main" count="1902" uniqueCount="574">
  <si>
    <t>编号</t>
    <phoneticPr fontId="1" type="noConversion"/>
  </si>
  <si>
    <t>职业</t>
    <phoneticPr fontId="1" type="noConversion"/>
  </si>
  <si>
    <t>稀有度</t>
    <phoneticPr fontId="1" type="noConversion"/>
  </si>
  <si>
    <t>职业</t>
    <phoneticPr fontId="1" type="noConversion"/>
  </si>
  <si>
    <t>HP</t>
    <phoneticPr fontId="1" type="noConversion"/>
  </si>
  <si>
    <t>攻击</t>
    <phoneticPr fontId="1" type="noConversion"/>
  </si>
  <si>
    <t>防御</t>
    <phoneticPr fontId="1" type="noConversion"/>
  </si>
  <si>
    <t>射程</t>
    <phoneticPr fontId="1" type="noConversion"/>
  </si>
  <si>
    <t>挡数</t>
    <phoneticPr fontId="1" type="noConversion"/>
  </si>
  <si>
    <t>攻速</t>
    <phoneticPr fontId="1" type="noConversion"/>
  </si>
  <si>
    <t>觉醒后被动</t>
    <phoneticPr fontId="1" type="noConversion"/>
  </si>
  <si>
    <t>备注说明</t>
    <phoneticPr fontId="1" type="noConversion"/>
  </si>
  <si>
    <t>魔抗</t>
    <phoneticPr fontId="1" type="noConversion"/>
  </si>
  <si>
    <t>描述</t>
    <phoneticPr fontId="1" type="noConversion"/>
  </si>
  <si>
    <t>职业特性</t>
    <phoneticPr fontId="1" type="noConversion"/>
  </si>
  <si>
    <t>进阶职业</t>
    <phoneticPr fontId="1" type="noConversion"/>
  </si>
  <si>
    <t>进阶特性</t>
    <phoneticPr fontId="1" type="noConversion"/>
  </si>
  <si>
    <t>初始C</t>
    <phoneticPr fontId="1" type="noConversion"/>
  </si>
  <si>
    <t>极限C</t>
    <phoneticPr fontId="1" type="noConversion"/>
  </si>
  <si>
    <t>技能名称</t>
    <phoneticPr fontId="1" type="noConversion"/>
  </si>
  <si>
    <t>技能类型</t>
    <phoneticPr fontId="1" type="noConversion"/>
  </si>
  <si>
    <t>持续时间</t>
    <phoneticPr fontId="1" type="noConversion"/>
  </si>
  <si>
    <t>初动金/白/黑</t>
    <phoneticPr fontId="1" type="noConversion"/>
  </si>
  <si>
    <t>再动金/白/黑</t>
    <phoneticPr fontId="1" type="noConversion"/>
  </si>
  <si>
    <t>技能描述</t>
    <phoneticPr fontId="1" type="noConversion"/>
  </si>
  <si>
    <t>备注</t>
    <phoneticPr fontId="1" type="noConversion"/>
  </si>
  <si>
    <t>入手渠道</t>
    <phoneticPr fontId="1" type="noConversion"/>
  </si>
  <si>
    <t>伤害类型</t>
    <phoneticPr fontId="1" type="noConversion"/>
  </si>
  <si>
    <t>技能上限</t>
    <phoneticPr fontId="1" type="noConversion"/>
  </si>
  <si>
    <t>abc</t>
    <phoneticPr fontId="1" type="noConversion"/>
  </si>
  <si>
    <t>抽卡</t>
    <phoneticPr fontId="1" type="noConversion"/>
  </si>
  <si>
    <t>原始技能描述</t>
    <phoneticPr fontId="1" type="noConversion"/>
  </si>
  <si>
    <t>攻撃力強化IV</t>
  </si>
  <si>
    <t>职业特效</t>
    <phoneticPr fontId="1" type="noConversion"/>
  </si>
  <si>
    <t>姓名</t>
    <phoneticPr fontId="1" type="noConversion"/>
  </si>
  <si>
    <t>技能名</t>
    <phoneticPr fontId="1" type="noConversion"/>
  </si>
  <si>
    <t>通常</t>
    <phoneticPr fontId="1" type="noConversion"/>
  </si>
  <si>
    <t>持续</t>
    <phoneticPr fontId="1" type="noConversion"/>
  </si>
  <si>
    <t>CD</t>
    <phoneticPr fontId="1" type="noConversion"/>
  </si>
  <si>
    <t>头像</t>
    <phoneticPr fontId="1" type="noConversion"/>
  </si>
  <si>
    <t>中文俗称</t>
    <phoneticPr fontId="1" type="noConversion"/>
  </si>
  <si>
    <t>神速の射手バシラ</t>
  </si>
  <si>
    <t>通常</t>
    <phoneticPr fontId="1" type="noConversion"/>
  </si>
  <si>
    <t>トリプルショット</t>
  </si>
  <si>
    <t>クアドラショットβ</t>
  </si>
  <si>
    <t>猫弓</t>
    <phoneticPr fontId="1" type="noConversion"/>
  </si>
  <si>
    <t>白</t>
    <phoneticPr fontId="1" type="noConversion"/>
  </si>
  <si>
    <t>弓</t>
    <phoneticPr fontId="1" type="noConversion"/>
  </si>
  <si>
    <t>优先攻击远程攻击敌人</t>
    <phoneticPr fontId="1" type="noConversion"/>
  </si>
  <si>
    <t>3连射</t>
    <phoneticPr fontId="1" type="noConversion"/>
  </si>
  <si>
    <t>物理</t>
    <phoneticPr fontId="1" type="noConversion"/>
  </si>
  <si>
    <t>抽卡（首抽）</t>
    <phoneticPr fontId="1" type="noConversion"/>
  </si>
  <si>
    <t>0.9倍攻击，4连射</t>
    <phoneticPr fontId="1" type="noConversion"/>
  </si>
  <si>
    <t>优先攻击飞行单位，对飞行单位攻击力1.3倍</t>
  </si>
  <si>
    <t>优先攻击飞行单位，对飞行单位攻击力1.3倍</t>
    <phoneticPr fontId="1" type="noConversion"/>
  </si>
  <si>
    <t>觉醒后攻击顺序：飞行射击单位&gt;地面射击单位&gt;飞行不攻击单位&gt;其他</t>
    <phoneticPr fontId="1" type="noConversion"/>
  </si>
  <si>
    <t>魔狩人ヴィクトリア</t>
  </si>
  <si>
    <t>アーバレスト</t>
  </si>
  <si>
    <t>大妈弓</t>
    <phoneticPr fontId="1" type="noConversion"/>
  </si>
  <si>
    <t>优先攻击魔法属性敌人</t>
    <phoneticPr fontId="1" type="noConversion"/>
  </si>
  <si>
    <t>攻击力1.9倍</t>
    <phoneticPr fontId="1" type="noConversion"/>
  </si>
  <si>
    <t>抽卡</t>
    <phoneticPr fontId="1" type="noConversion"/>
  </si>
  <si>
    <t>妖精郷の射手スピカ</t>
  </si>
  <si>
    <t>エクセレントアロー</t>
  </si>
  <si>
    <t>マジックミサイル</t>
  </si>
  <si>
    <t>丝丝，豆芽弓</t>
    <phoneticPr fontId="1" type="noConversion"/>
  </si>
  <si>
    <t>编成中弓系攻击力+7%</t>
    <phoneticPr fontId="1" type="noConversion"/>
  </si>
  <si>
    <t>攻击力1.4倍，射程1.2倍</t>
    <phoneticPr fontId="1" type="noConversion"/>
  </si>
  <si>
    <t>攻击力1.2倍，魔法攻击</t>
    <phoneticPr fontId="1" type="noConversion"/>
  </si>
  <si>
    <t>魔法</t>
    <phoneticPr fontId="1" type="noConversion"/>
  </si>
  <si>
    <t>魔水交换</t>
    <phoneticPr fontId="1" type="noConversion"/>
  </si>
  <si>
    <t>精灵族</t>
    <phoneticPr fontId="1" type="noConversion"/>
  </si>
  <si>
    <t>漆黒の射手リタ</t>
  </si>
  <si>
    <t>隠密</t>
  </si>
  <si>
    <t>絶影</t>
  </si>
  <si>
    <t>丽塔</t>
    <phoneticPr fontId="1" type="noConversion"/>
  </si>
  <si>
    <t>攻击时20%概率发动2连射</t>
  </si>
  <si>
    <t>攻击时20%概率发动2连射</t>
    <phoneticPr fontId="1" type="noConversion"/>
  </si>
  <si>
    <t>不会成为远程目标</t>
    <phoneticPr fontId="1" type="noConversion"/>
  </si>
  <si>
    <t>魔法近战不在优先攻击范围内，攻击顺序：飞行魔法单位&gt;地面魔法单位&gt;飞行不攻击单位&gt;其他</t>
    <phoneticPr fontId="1" type="noConversion"/>
  </si>
  <si>
    <t>攻击力1.2倍，不会成为远程目标</t>
    <phoneticPr fontId="1" type="noConversion"/>
  </si>
  <si>
    <t>牧场</t>
    <phoneticPr fontId="1" type="noConversion"/>
  </si>
  <si>
    <t>冒険者オスカー</t>
  </si>
  <si>
    <t>クイックショットII</t>
  </si>
  <si>
    <t>编成中男性防御+5%，魔抗+5</t>
  </si>
  <si>
    <t>编成中男性防御+5%，魔抗+5</t>
    <phoneticPr fontId="1" type="noConversion"/>
  </si>
  <si>
    <t>攻击力2.5倍，射程1.4倍，攻速减慢，弹道加快，攻击敌人减速</t>
    <phoneticPr fontId="1" type="noConversion"/>
  </si>
  <si>
    <t>攻击力1.7倍，攻速加快</t>
    <phoneticPr fontId="1" type="noConversion"/>
  </si>
  <si>
    <t>攻击力1.9倍，攻速加快，技能结束后变回クイックショットII</t>
    <phoneticPr fontId="1" type="noConversion"/>
  </si>
  <si>
    <t>神秘の探究者ガラニア</t>
  </si>
  <si>
    <t>範囲攻撃III</t>
  </si>
  <si>
    <t>インフェルノ</t>
  </si>
  <si>
    <t>核弹</t>
    <phoneticPr fontId="1" type="noConversion"/>
  </si>
  <si>
    <t>给弓</t>
    <phoneticPr fontId="1" type="noConversion"/>
  </si>
  <si>
    <t>火球</t>
    <phoneticPr fontId="1" type="noConversion"/>
  </si>
  <si>
    <t>编成中火球系攻击+7%</t>
  </si>
  <si>
    <t>编成中火球系攻击+7%</t>
    <phoneticPr fontId="1" type="noConversion"/>
  </si>
  <si>
    <t>爆炸范围2.5倍</t>
    <phoneticPr fontId="1" type="noConversion"/>
  </si>
  <si>
    <t>攻击1.5倍，爆炸范围2.5倍</t>
    <phoneticPr fontId="1" type="noConversion"/>
  </si>
  <si>
    <t>范围魔法攻击</t>
    <phoneticPr fontId="1" type="noConversion"/>
  </si>
  <si>
    <t>幻惑の魔術師サーシャ</t>
  </si>
  <si>
    <t>幻惑の秘術</t>
  </si>
  <si>
    <t>アクセルミラージュ</t>
  </si>
  <si>
    <t>幻惑</t>
    <phoneticPr fontId="1" type="noConversion"/>
  </si>
  <si>
    <t>攻击速度加快</t>
    <phoneticPr fontId="1" type="noConversion"/>
  </si>
  <si>
    <t>攻击范围内友方单位50%概率闪避物理攻击</t>
    <phoneticPr fontId="1" type="noConversion"/>
  </si>
  <si>
    <t>自身攻速加快，攻击范围内友方单位50%概率闪避物理攻击</t>
    <phoneticPr fontId="1" type="noConversion"/>
  </si>
  <si>
    <t>モルディベート</t>
  </si>
  <si>
    <t>ダークネススフィア</t>
  </si>
  <si>
    <t>铁壁</t>
    <phoneticPr fontId="1" type="noConversion"/>
  </si>
  <si>
    <r>
      <t>毒、</t>
    </r>
    <r>
      <rPr>
        <sz val="9"/>
        <color rgb="FF000000"/>
        <rFont val="宋体"/>
        <family val="3"/>
        <charset val="134"/>
      </rPr>
      <t>异常状态无效</t>
    </r>
    <phoneticPr fontId="1" type="noConversion"/>
  </si>
  <si>
    <t>攻击力2倍，真实伤害，只可以使用1次</t>
    <phoneticPr fontId="1" type="noConversion"/>
  </si>
  <si>
    <t>真伤</t>
    <phoneticPr fontId="1" type="noConversion"/>
  </si>
  <si>
    <t>联动活动</t>
    <phoneticPr fontId="1" type="noConversion"/>
  </si>
  <si>
    <t>秘法の伝承者オデット</t>
  </si>
  <si>
    <t>マジックバリア</t>
  </si>
  <si>
    <t>アンチマジックバリア</t>
  </si>
  <si>
    <t>秘法</t>
    <phoneticPr fontId="1" type="noConversion"/>
  </si>
  <si>
    <t>魔法抗性+10</t>
    <phoneticPr fontId="1" type="noConversion"/>
  </si>
  <si>
    <t>我方全员收到魔法伤害降低20%</t>
    <phoneticPr fontId="1" type="noConversion"/>
  </si>
  <si>
    <t>射程1.3倍，射程内敌人魔抗减半</t>
    <phoneticPr fontId="1" type="noConversion"/>
  </si>
  <si>
    <t>癒し手カミラ</t>
  </si>
  <si>
    <t>回復力強化III</t>
  </si>
  <si>
    <t>賢姉の祈り（第1次）</t>
    <phoneticPr fontId="1" type="noConversion"/>
  </si>
  <si>
    <t>賢姉の祈り（第2次）</t>
  </si>
  <si>
    <t>賢姉の祈り（第3次及以后）</t>
    <phoneticPr fontId="1" type="noConversion"/>
  </si>
  <si>
    <t>姐奶</t>
    <phoneticPr fontId="1" type="noConversion"/>
  </si>
  <si>
    <t>上场时，全员回复700hp</t>
    <phoneticPr fontId="1" type="noConversion"/>
  </si>
  <si>
    <t>上场时，全员回复701hp</t>
  </si>
  <si>
    <t>上场时，全员回复702hp</t>
  </si>
  <si>
    <t>上场时，全员回复703hp</t>
  </si>
  <si>
    <t>上场时，全员回复704hp</t>
  </si>
  <si>
    <t>攻击力1.8倍</t>
    <phoneticPr fontId="1" type="noConversion"/>
  </si>
  <si>
    <t>攻击力1.6倍，使用技能时全员回复一次hp，下次技能增强</t>
    <phoneticPr fontId="1" type="noConversion"/>
  </si>
  <si>
    <t>攻击力1.9倍，使用技能时全员回复一次hp，下次技能增强</t>
    <phoneticPr fontId="1" type="noConversion"/>
  </si>
  <si>
    <t>攻击力2.2倍，射程1.2倍，使用技能时全员回复一次hp</t>
    <phoneticPr fontId="1" type="noConversion"/>
  </si>
  <si>
    <t>治疗</t>
    <phoneticPr fontId="1" type="noConversion"/>
  </si>
  <si>
    <t>ファーストショット</t>
    <phoneticPr fontId="1" type="noConversion"/>
  </si>
  <si>
    <t>妖精女王シーディス</t>
    <phoneticPr fontId="1" type="noConversion"/>
  </si>
  <si>
    <t>星の杖</t>
  </si>
  <si>
    <t>恒星の杖</t>
  </si>
  <si>
    <t>女王奶、妖精奶</t>
    <phoneticPr fontId="1" type="noConversion"/>
  </si>
  <si>
    <t>魔法耐性+10</t>
    <phoneticPr fontId="1" type="noConversion"/>
  </si>
  <si>
    <t>攻击力1.4倍，射程1.2倍</t>
    <phoneticPr fontId="1" type="noConversion"/>
  </si>
  <si>
    <t>攻击力1.6倍，射程1.3倍</t>
    <phoneticPr fontId="1" type="noConversion"/>
  </si>
  <si>
    <t>魔水交换</t>
    <phoneticPr fontId="1" type="noConversion"/>
  </si>
  <si>
    <t>慈愛の祈りサーリア</t>
  </si>
  <si>
    <t>クイックヒール</t>
  </si>
  <si>
    <t>クイックエリアヒール</t>
  </si>
  <si>
    <t>男孩子</t>
    <phoneticPr fontId="1" type="noConversion"/>
  </si>
  <si>
    <t>射程+15</t>
    <phoneticPr fontId="1" type="noConversion"/>
  </si>
  <si>
    <t>功速加快</t>
    <phoneticPr fontId="1" type="noConversion"/>
  </si>
  <si>
    <t>对射程内所有单位进行治疗，功速加快</t>
    <phoneticPr fontId="1" type="noConversion"/>
  </si>
  <si>
    <t>背反の癒し手ユーノ</t>
  </si>
  <si>
    <t>通常（魔攻）</t>
    <phoneticPr fontId="1" type="noConversion"/>
  </si>
  <si>
    <t>イービルフォース</t>
  </si>
  <si>
    <t>ダークネスソウル</t>
  </si>
  <si>
    <t>ブライトネスソウル</t>
  </si>
  <si>
    <t>奶妈</t>
    <phoneticPr fontId="1" type="noConversion"/>
  </si>
  <si>
    <t>攻击力1.7倍，使用魔法攻击敌人</t>
    <phoneticPr fontId="1" type="noConversion"/>
  </si>
  <si>
    <t>攻击力1.8倍，直到下次使用技能前，使用魔法攻击敌人</t>
    <phoneticPr fontId="1" type="noConversion"/>
  </si>
  <si>
    <t>攻击力1.9倍，直到下次使用技能前，进行治疗行动</t>
    <phoneticPr fontId="1" type="noConversion"/>
  </si>
  <si>
    <t>治疗</t>
    <phoneticPr fontId="1" type="noConversion"/>
  </si>
  <si>
    <t>魔法</t>
    <phoneticPr fontId="1" type="noConversion"/>
  </si>
  <si>
    <t>牧场</t>
    <phoneticPr fontId="1" type="noConversion"/>
  </si>
  <si>
    <t>魔女フィグネリア</t>
  </si>
  <si>
    <t>ルナティックソーン</t>
  </si>
  <si>
    <t>大头冰</t>
    <phoneticPr fontId="1" type="noConversion"/>
  </si>
  <si>
    <t>奶妈</t>
    <phoneticPr fontId="1" type="noConversion"/>
  </si>
  <si>
    <t>冰</t>
    <phoneticPr fontId="1" type="noConversion"/>
  </si>
  <si>
    <t>攻击力1.9倍</t>
    <phoneticPr fontId="1" type="noConversion"/>
  </si>
  <si>
    <t>攻击力1.3倍，同时攻击3个目标，技能自动发动</t>
    <phoneticPr fontId="1" type="noConversion"/>
  </si>
  <si>
    <t>抽卡</t>
    <phoneticPr fontId="1" type="noConversion"/>
  </si>
  <si>
    <t>魔女アデル</t>
  </si>
  <si>
    <t>フリージングウェイブ</t>
  </si>
  <si>
    <t>编成中全员hp+10%</t>
    <phoneticPr fontId="1" type="noConversion"/>
  </si>
  <si>
    <t>攻击附带减速效果</t>
    <phoneticPr fontId="1" type="noConversion"/>
  </si>
  <si>
    <t>攻击力1.6倍，范围攻击</t>
    <phoneticPr fontId="1" type="noConversion"/>
  </si>
  <si>
    <t>白き魔女ベリンダ</t>
  </si>
  <si>
    <t>射程強化II</t>
  </si>
  <si>
    <t>白き魔女の宴</t>
  </si>
  <si>
    <t>女儿冰</t>
    <phoneticPr fontId="1" type="noConversion"/>
  </si>
  <si>
    <t>眼镜冰</t>
    <phoneticPr fontId="1" type="noConversion"/>
  </si>
  <si>
    <t>编成中冰系攻击力+7%</t>
    <phoneticPr fontId="1" type="noConversion"/>
  </si>
  <si>
    <t>射程1.7倍</t>
    <phoneticPr fontId="1" type="noConversion"/>
  </si>
  <si>
    <t>攻击力2倍，射程2倍</t>
    <phoneticPr fontId="1" type="noConversion"/>
  </si>
  <si>
    <t>牧场</t>
    <phoneticPr fontId="1" type="noConversion"/>
  </si>
  <si>
    <t>凍氷の守り手エリザ</t>
    <phoneticPr fontId="1" type="noConversion"/>
  </si>
  <si>
    <t>氷結呪縛</t>
  </si>
  <si>
    <t>真・氷結呪縛</t>
  </si>
  <si>
    <t>女王冰</t>
    <phoneticPr fontId="1" type="noConversion"/>
  </si>
  <si>
    <t>平时攻击力+10%，吹雪天气再+10%，不受吹雪天气负面效果影响</t>
    <phoneticPr fontId="1" type="noConversion"/>
  </si>
  <si>
    <t>攻击力1.6倍，减速效果上升</t>
    <phoneticPr fontId="1" type="noConversion"/>
  </si>
  <si>
    <t>攻击力1.7倍，减速效果大幅上升</t>
    <phoneticPr fontId="1" type="noConversion"/>
  </si>
  <si>
    <t>海賊レイチェル</t>
  </si>
  <si>
    <t>ライフルドマスケット</t>
  </si>
  <si>
    <t>酒桶</t>
    <phoneticPr fontId="1" type="noConversion"/>
  </si>
  <si>
    <t>海贼</t>
    <phoneticPr fontId="1" type="noConversion"/>
  </si>
  <si>
    <t>射程+15</t>
  </si>
  <si>
    <t>射程+15</t>
    <phoneticPr fontId="1" type="noConversion"/>
  </si>
  <si>
    <t>攻击力1.7倍，攻速加快</t>
    <phoneticPr fontId="1" type="noConversion"/>
  </si>
  <si>
    <t>攻击力1.6倍，射程1.3倍，攻速加快</t>
    <phoneticPr fontId="1" type="noConversion"/>
  </si>
  <si>
    <t>物理</t>
    <phoneticPr fontId="1" type="noConversion"/>
  </si>
  <si>
    <t>对空优先，攻击附带减速效果</t>
    <phoneticPr fontId="1" type="noConversion"/>
  </si>
  <si>
    <t>紅の海賊ベアトリカ</t>
  </si>
  <si>
    <t>バラージショット</t>
  </si>
  <si>
    <t>ミリオンショット</t>
  </si>
  <si>
    <t>红海贼</t>
    <phoneticPr fontId="1" type="noConversion"/>
  </si>
  <si>
    <t>20%取消攻击后摇</t>
    <phoneticPr fontId="1" type="noConversion"/>
  </si>
  <si>
    <t>射程减半，攻击1.7倍，功速加快</t>
    <phoneticPr fontId="1" type="noConversion"/>
  </si>
  <si>
    <t>射程减半，攻击2.3倍，功速加快，只能使用一次</t>
    <phoneticPr fontId="1" type="noConversion"/>
  </si>
  <si>
    <t>试练</t>
    <phoneticPr fontId="1" type="noConversion"/>
  </si>
  <si>
    <t>姫海賊アネリア</t>
  </si>
  <si>
    <t>神銃ブリューナク</t>
  </si>
  <si>
    <t>海神銃トリアイナ</t>
  </si>
  <si>
    <t>姐斯拉</t>
    <phoneticPr fontId="1" type="noConversion"/>
  </si>
  <si>
    <t>编成中海贼系攻击力+7%</t>
    <phoneticPr fontId="1" type="noConversion"/>
  </si>
  <si>
    <t>攻击力1.3倍，同时攻击5个目标，魔法攻击</t>
    <phoneticPr fontId="1" type="noConversion"/>
  </si>
  <si>
    <t>攻击力1.5倍，同时攻击3个目标，魔法攻击，攻速加快</t>
    <phoneticPr fontId="1" type="noConversion"/>
  </si>
  <si>
    <t>魔法</t>
    <phoneticPr fontId="1" type="noConversion"/>
  </si>
  <si>
    <t>私掠船長サブリナ</t>
  </si>
  <si>
    <t>ユニゾンバレット</t>
  </si>
  <si>
    <t>3连射</t>
    <phoneticPr fontId="1" type="noConversion"/>
  </si>
  <si>
    <t>同时攻击5个目标，对每个目标3连射</t>
    <phoneticPr fontId="1" type="noConversion"/>
  </si>
  <si>
    <t>竜巫女エキドナ</t>
  </si>
  <si>
    <t>破魔の炎</t>
  </si>
  <si>
    <t>堅鱗の癒やし</t>
  </si>
  <si>
    <t>龙巫女</t>
    <phoneticPr fontId="1" type="noConversion"/>
  </si>
  <si>
    <t>编成中，龙族（含龙巫女）hp与防御+5%</t>
    <phoneticPr fontId="1" type="noConversion"/>
  </si>
  <si>
    <t>攻击力1.8倍，魔法范围攻击</t>
    <phoneticPr fontId="1" type="noConversion"/>
  </si>
  <si>
    <t>治疗</t>
    <phoneticPr fontId="1" type="noConversion"/>
  </si>
  <si>
    <t>竜巫女ルビナス</t>
  </si>
  <si>
    <t>范围攻击</t>
    <phoneticPr fontId="1" type="noConversion"/>
  </si>
  <si>
    <t>炎竜の怒り</t>
  </si>
  <si>
    <t>炎竜の静寂</t>
  </si>
  <si>
    <t>鋭牙の火炎</t>
  </si>
  <si>
    <t>编成中，龙族（含龙巫女）攻击力+7%</t>
    <phoneticPr fontId="1" type="noConversion"/>
  </si>
  <si>
    <t>通常（魔攻）</t>
    <phoneticPr fontId="1" type="noConversion"/>
  </si>
  <si>
    <t>直到下次使用技能前，使用魔法攻击敌人</t>
  </si>
  <si>
    <t>直到下次使用技能前，进行治疗行为</t>
    <phoneticPr fontId="1" type="noConversion"/>
  </si>
  <si>
    <t>对射程内所有单位进行治疗，龙族单位防御1.4倍</t>
    <phoneticPr fontId="1" type="noConversion"/>
  </si>
  <si>
    <t>龙族单位攻击力1.3倍，自身使用魔法攻击</t>
    <phoneticPr fontId="1" type="noConversion"/>
  </si>
  <si>
    <t>賞金稼ぎエリザベート</t>
  </si>
  <si>
    <t>ファーストショット</t>
  </si>
  <si>
    <t>王菲</t>
    <phoneticPr fontId="1" type="noConversion"/>
  </si>
  <si>
    <t>弩</t>
    <phoneticPr fontId="1" type="noConversion"/>
  </si>
  <si>
    <t>3连射，对不死系攻击力1.5倍</t>
    <phoneticPr fontId="1" type="noConversion"/>
  </si>
  <si>
    <t>混血の狩人フラン</t>
  </si>
  <si>
    <t>呪われた血脈</t>
  </si>
  <si>
    <t>バーニングブラッド</t>
  </si>
  <si>
    <t>芙兰</t>
    <phoneticPr fontId="1" type="noConversion"/>
  </si>
  <si>
    <t>魔法抗性+10</t>
    <phoneticPr fontId="1" type="noConversion"/>
  </si>
  <si>
    <t>攻击力与防御力与HP1.5倍</t>
    <phoneticPr fontId="1" type="noConversion"/>
  </si>
  <si>
    <t>攻击力与防御力与HP1.8倍</t>
    <phoneticPr fontId="1" type="noConversion"/>
  </si>
  <si>
    <t>聖なる復讐者ルマリア</t>
  </si>
  <si>
    <t>エリアヒール</t>
  </si>
  <si>
    <t>ワイドエリアヒール</t>
  </si>
  <si>
    <t>奶弩</t>
    <phoneticPr fontId="1" type="noConversion"/>
  </si>
  <si>
    <t>编成中，弩系攻击力+7%</t>
    <phoneticPr fontId="1" type="noConversion"/>
  </si>
  <si>
    <t>攻击力1.6倍，射程1.3倍，对射程内所有单位进行治疗</t>
    <phoneticPr fontId="1" type="noConversion"/>
  </si>
  <si>
    <t>攻击力1.3倍，射程1.6倍，对射程内所有单位进行治疗</t>
    <phoneticPr fontId="1" type="noConversion"/>
  </si>
  <si>
    <t>巫女シホ</t>
  </si>
  <si>
    <t>通常（治疗）</t>
    <phoneticPr fontId="1" type="noConversion"/>
  </si>
  <si>
    <t>癒しの祈り</t>
  </si>
  <si>
    <t>地霊降ろし</t>
  </si>
  <si>
    <t>地霊降ろし解除</t>
  </si>
  <si>
    <t>志保</t>
  </si>
  <si>
    <t>白</t>
    <phoneticPr fontId="1" type="noConversion"/>
  </si>
  <si>
    <t>巫女</t>
    <phoneticPr fontId="1" type="noConversion"/>
  </si>
  <si>
    <t>攻击速度加快</t>
    <phoneticPr fontId="1" type="noConversion"/>
  </si>
  <si>
    <t>攻击力1.4倍，直到下次使用技能前，进行治疗行为</t>
    <phoneticPr fontId="1" type="noConversion"/>
  </si>
  <si>
    <t>攻击力1.4倍，直到下次使用技能前，使用魔法攻击敌人</t>
    <phoneticPr fontId="1" type="noConversion"/>
  </si>
  <si>
    <t>上场后，海贼系和水兵系cost-3</t>
    <phoneticPr fontId="1" type="noConversion"/>
  </si>
  <si>
    <t>巫女カグラ</t>
  </si>
  <si>
    <t>癒しの祈り・速</t>
  </si>
  <si>
    <t>二柱祈祷</t>
  </si>
  <si>
    <t>神乐</t>
    <phoneticPr fontId="1" type="noConversion"/>
  </si>
  <si>
    <t>编成中，所有近战攻击力+5%</t>
  </si>
  <si>
    <t>编成中，所有近战攻击力+5%</t>
    <phoneticPr fontId="1" type="noConversion"/>
  </si>
  <si>
    <t>攻速加快，治疗</t>
    <phoneticPr fontId="1" type="noConversion"/>
  </si>
  <si>
    <t>攻击力1.8倍，治疗</t>
    <phoneticPr fontId="1" type="noConversion"/>
  </si>
  <si>
    <t>攻击力0.7倍，同时进行单体攻击与单体治疗</t>
    <phoneticPr fontId="1" type="noConversion"/>
  </si>
  <si>
    <t>治疗/魔法</t>
    <phoneticPr fontId="1" type="noConversion"/>
  </si>
  <si>
    <t>妖精司教マリウス</t>
  </si>
  <si>
    <t>ヒールマジック</t>
  </si>
  <si>
    <t>チェンジヒール</t>
  </si>
  <si>
    <t>チェンジアタック</t>
  </si>
  <si>
    <t>狗粮王</t>
    <phoneticPr fontId="1" type="noConversion"/>
  </si>
  <si>
    <t>司祭</t>
    <phoneticPr fontId="1" type="noConversion"/>
  </si>
  <si>
    <t>射程+15</t>
    <phoneticPr fontId="1" type="noConversion"/>
  </si>
  <si>
    <t>攻击力1.3倍，治疗</t>
    <phoneticPr fontId="1" type="noConversion"/>
  </si>
  <si>
    <t>太陽神官パトラ</t>
  </si>
  <si>
    <t>通常</t>
    <phoneticPr fontId="1" type="noConversion"/>
  </si>
  <si>
    <t>ヒールシャワー</t>
  </si>
  <si>
    <t>太陽の祈り</t>
  </si>
  <si>
    <t>太阳</t>
    <phoneticPr fontId="1" type="noConversion"/>
  </si>
  <si>
    <t>打倒敌人可能获得金币</t>
    <phoneticPr fontId="1" type="noConversion"/>
  </si>
  <si>
    <t>攻击力1.9倍，使用技能时对所有己方单位进行一次治疗</t>
    <phoneticPr fontId="1" type="noConversion"/>
  </si>
  <si>
    <t>攻击力1.3倍，对射程内单位进行一次治疗</t>
    <phoneticPr fontId="1" type="noConversion"/>
  </si>
  <si>
    <t>旅の司祭ポーラ</t>
  </si>
  <si>
    <t>ヒールマジックプラス</t>
  </si>
  <si>
    <t>エクスヒールマジック</t>
  </si>
  <si>
    <t>宝拉</t>
    <phoneticPr fontId="1" type="noConversion"/>
  </si>
  <si>
    <t>对不死系攻击力1.3倍</t>
    <phoneticPr fontId="1" type="noConversion"/>
  </si>
  <si>
    <t>对不死系攻击力1.4倍</t>
  </si>
  <si>
    <t>对不死系攻击力1.5倍</t>
  </si>
  <si>
    <t>攻击力1.6倍，射程1.3倍，治疗</t>
    <phoneticPr fontId="1" type="noConversion"/>
  </si>
  <si>
    <t>攻击力1.8倍，射程1.4倍，治疗</t>
    <phoneticPr fontId="1" type="noConversion"/>
  </si>
  <si>
    <t>试练</t>
    <phoneticPr fontId="1" type="noConversion"/>
  </si>
  <si>
    <t>聖職者セレイナ</t>
  </si>
  <si>
    <t>パワーヒール</t>
  </si>
  <si>
    <t>エクスパワーヒール</t>
  </si>
  <si>
    <t>编成中天使系cost-1，上场后天使系死亡算作撤退</t>
  </si>
  <si>
    <t>编成中天使系cost-1，上场后天使系死亡算作撤退</t>
    <phoneticPr fontId="1" type="noConversion"/>
  </si>
  <si>
    <t>攻击力2倍，治疗</t>
    <phoneticPr fontId="1" type="noConversion"/>
  </si>
  <si>
    <t>攻击力2.5倍，治疗</t>
    <phoneticPr fontId="1" type="noConversion"/>
  </si>
  <si>
    <t>天の軍師レン</t>
  </si>
  <si>
    <t>鉄壁の陣</t>
  </si>
  <si>
    <t>金城の陣（第1次）</t>
    <phoneticPr fontId="1" type="noConversion"/>
  </si>
  <si>
    <t>金城の陣（第2次）</t>
  </si>
  <si>
    <t>金城の陣（第3次及以后）</t>
    <phoneticPr fontId="1" type="noConversion"/>
  </si>
  <si>
    <t>天军师</t>
    <phoneticPr fontId="1" type="noConversion"/>
  </si>
  <si>
    <t>后卫军师</t>
    <phoneticPr fontId="1" type="noConversion"/>
  </si>
  <si>
    <t>编成中全员防御力+5%</t>
  </si>
  <si>
    <t>编成中全员防御力+5%</t>
    <phoneticPr fontId="1" type="noConversion"/>
  </si>
  <si>
    <t>全员防御力+20%</t>
    <phoneticPr fontId="1" type="noConversion"/>
  </si>
  <si>
    <t>全员防御力+20%，自身攻击概率暗杀，下次技能增强</t>
    <phoneticPr fontId="1" type="noConversion"/>
  </si>
  <si>
    <t>全员防御力+25%，自身攻击概率暗杀，下次技能增强</t>
    <phoneticPr fontId="1" type="noConversion"/>
  </si>
  <si>
    <t>全员防御力+30%，自身攻击概率暗杀</t>
    <phoneticPr fontId="1" type="noConversion"/>
  </si>
  <si>
    <t>物理</t>
    <phoneticPr fontId="1" type="noConversion"/>
  </si>
  <si>
    <t>收集</t>
    <phoneticPr fontId="1" type="noConversion"/>
  </si>
  <si>
    <t>技能再动减少30%，2连射</t>
  </si>
  <si>
    <t>技能再动减少30%，2连射</t>
    <phoneticPr fontId="1" type="noConversion"/>
  </si>
  <si>
    <t>帝国軍師レオナ</t>
  </si>
  <si>
    <t>八卦の陣</t>
  </si>
  <si>
    <t>八卦の陣・死門</t>
  </si>
  <si>
    <t>帝国军师</t>
    <phoneticPr fontId="1" type="noConversion"/>
  </si>
  <si>
    <t>编成中所有帝国出生的单位防御力+7%，上场后全员被攻击5%无效化</t>
    <phoneticPr fontId="1" type="noConversion"/>
  </si>
  <si>
    <t>编成中所有帝国出生的单位防御力+7%，上场后全员被攻击6%无效化</t>
  </si>
  <si>
    <t>编成中所有帝国出生的单位防御力+7%，上场后全员被攻击7%无效化</t>
  </si>
  <si>
    <t>全员被攻击时75%无效化，技能使用时全员HP回复</t>
    <phoneticPr fontId="1" type="noConversion"/>
  </si>
  <si>
    <t>全员被攻击时75%无效化，自身攻速大幅提高</t>
    <phoneticPr fontId="1" type="noConversion"/>
  </si>
  <si>
    <t>虹水交换</t>
    <phoneticPr fontId="1" type="noConversion"/>
  </si>
  <si>
    <t>召喚士ソラノ</t>
  </si>
  <si>
    <t>イフリート</t>
  </si>
  <si>
    <t>真・イフリート</t>
  </si>
  <si>
    <t>小圆</t>
    <phoneticPr fontId="1" type="noConversion"/>
  </si>
  <si>
    <t>白</t>
    <phoneticPr fontId="1" type="noConversion"/>
  </si>
  <si>
    <t>召唤</t>
    <phoneticPr fontId="1" type="noConversion"/>
  </si>
  <si>
    <t>-</t>
    <phoneticPr fontId="1" type="noConversion"/>
  </si>
  <si>
    <t>攻击速度加快</t>
    <phoneticPr fontId="1" type="noConversion"/>
  </si>
  <si>
    <t>使用魔法攻击</t>
    <phoneticPr fontId="1" type="noConversion"/>
  </si>
  <si>
    <t>使用真伤攻击</t>
    <phoneticPr fontId="1" type="noConversion"/>
  </si>
  <si>
    <t>魔法</t>
    <phoneticPr fontId="1" type="noConversion"/>
  </si>
  <si>
    <t>真伤</t>
    <phoneticPr fontId="1" type="noConversion"/>
  </si>
  <si>
    <t>对射程内所有单位进行攻击</t>
    <phoneticPr fontId="1" type="noConversion"/>
  </si>
  <si>
    <t>風水士マール</t>
  </si>
  <si>
    <t>エリアヒールプラス</t>
  </si>
  <si>
    <t>风水</t>
    <phoneticPr fontId="1" type="noConversion"/>
  </si>
  <si>
    <t>射程+15</t>
    <phoneticPr fontId="1" type="noConversion"/>
  </si>
  <si>
    <t>攻击力2倍，射程1.5倍，对射程内所有单位进行治疗,既能结束后变成「エリアヒール」</t>
    <phoneticPr fontId="1" type="noConversion"/>
  </si>
  <si>
    <t>治疗</t>
    <phoneticPr fontId="1" type="noConversion"/>
  </si>
  <si>
    <t>地形效果减轻70%，恶劣天气时间减少50%，治疗范围内3个目标</t>
  </si>
  <si>
    <t>地形效果减轻70%，恶劣天气时间减少50%，治疗范围内3个目标</t>
    <phoneticPr fontId="1" type="noConversion"/>
  </si>
  <si>
    <t>马路，绿毛</t>
    <phoneticPr fontId="1" type="noConversion"/>
  </si>
  <si>
    <t>花鏡の風水士ミア</t>
  </si>
  <si>
    <t>久遠の龍脈</t>
  </si>
  <si>
    <t>花镜，蓝毛</t>
    <phoneticPr fontId="1" type="noConversion"/>
  </si>
  <si>
    <t>结算金币+15%</t>
  </si>
  <si>
    <t>结算金币+15%</t>
    <phoneticPr fontId="1" type="noConversion"/>
  </si>
  <si>
    <t>攻击力1.8倍</t>
    <phoneticPr fontId="1" type="noConversion"/>
  </si>
  <si>
    <t>攻击力1.4倍，射程1.2倍</t>
    <phoneticPr fontId="1" type="noConversion"/>
  </si>
  <si>
    <t>射程内异常状态持续时间减半</t>
    <phoneticPr fontId="1" type="noConversion"/>
  </si>
  <si>
    <t>風水士ピピン</t>
  </si>
  <si>
    <t>集中治癒</t>
  </si>
  <si>
    <t>ハンティングタイム</t>
  </si>
  <si>
    <t>皮皮</t>
    <phoneticPr fontId="1" type="noConversion"/>
  </si>
  <si>
    <t>编成中风水系攻击力+5%，技能持续时间+20%</t>
    <phoneticPr fontId="1" type="noConversion"/>
  </si>
  <si>
    <t>攻击力2.2倍，只治疗1个单位</t>
    <phoneticPr fontId="1" type="noConversion"/>
  </si>
  <si>
    <t>攻击力3倍，射程1.3倍，攻速加速，物理攻击</t>
    <phoneticPr fontId="1" type="noConversion"/>
  </si>
  <si>
    <t>閃の撃砲ジャンナ</t>
  </si>
  <si>
    <t>拡散弾</t>
  </si>
  <si>
    <t>ロケットパレード</t>
  </si>
  <si>
    <t>闪炮</t>
    <phoneticPr fontId="1" type="noConversion"/>
  </si>
  <si>
    <t>炮</t>
    <phoneticPr fontId="1" type="noConversion"/>
  </si>
  <si>
    <t>攻击时概率2连射</t>
  </si>
  <si>
    <t>攻击时概率2连射</t>
    <phoneticPr fontId="1" type="noConversion"/>
  </si>
  <si>
    <t>爆炸范围2.5倍</t>
    <phoneticPr fontId="1" type="noConversion"/>
  </si>
  <si>
    <t>爆炸范围2.5倍，被动2连射发动概率上升</t>
    <phoneticPr fontId="1" type="noConversion"/>
  </si>
  <si>
    <t>魔水交换</t>
    <phoneticPr fontId="1" type="noConversion"/>
  </si>
  <si>
    <t>范围物理攻击</t>
    <phoneticPr fontId="1" type="noConversion"/>
  </si>
  <si>
    <t>爆砲の新兵カノン</t>
  </si>
  <si>
    <t>訓練用砲弾</t>
  </si>
  <si>
    <t>重砲弾</t>
  </si>
  <si>
    <t>时雨炮</t>
    <phoneticPr fontId="1" type="noConversion"/>
  </si>
  <si>
    <t>降低射程，提高攻击力</t>
    <phoneticPr fontId="1" type="noConversion"/>
  </si>
  <si>
    <t>攻击力0.9倍，功速加快，攻击附带减速效果</t>
    <phoneticPr fontId="1" type="noConversion"/>
  </si>
  <si>
    <t>功速减慢，射出一发攻击力3倍，爆炸范围3倍的强力炮弹</t>
    <phoneticPr fontId="1" type="noConversion"/>
  </si>
  <si>
    <t>牧场</t>
    <phoneticPr fontId="1" type="noConversion"/>
  </si>
  <si>
    <t>踊り子マーニー</t>
  </si>
  <si>
    <t>ソウルステップ</t>
  </si>
  <si>
    <t>エスカレートステップ（第1次）</t>
    <phoneticPr fontId="1" type="noConversion"/>
  </si>
  <si>
    <t>エスカレートステップ（第2次）</t>
    <phoneticPr fontId="1" type="noConversion"/>
  </si>
  <si>
    <t>エスカレートステップ（第3次及以后）</t>
    <phoneticPr fontId="1" type="noConversion"/>
  </si>
  <si>
    <t>玛尼</t>
    <phoneticPr fontId="1" type="noConversion"/>
  </si>
  <si>
    <t>舞娘</t>
    <phoneticPr fontId="1" type="noConversion"/>
  </si>
  <si>
    <t>通常（buff）</t>
    <phoneticPr fontId="1" type="noConversion"/>
  </si>
  <si>
    <t>上场后，近战单位cost-1</t>
  </si>
  <si>
    <t>上场后，近战单位cost-1</t>
    <phoneticPr fontId="1" type="noConversion"/>
  </si>
  <si>
    <t>射程1.5倍，攻击力与防御力的buff增加到100%</t>
    <phoneticPr fontId="1" type="noConversion"/>
  </si>
  <si>
    <t>射程1.5倍，攻击力与防御力的buff增加到100%，下次技能增强</t>
    <phoneticPr fontId="1" type="noConversion"/>
  </si>
  <si>
    <t>射程1.5倍，攻击力与防御力的buff增加到120%，下次技能增强</t>
    <phoneticPr fontId="1" type="noConversion"/>
  </si>
  <si>
    <t>射程1.5倍，攻击力与防御力的buff增加到130%</t>
    <phoneticPr fontId="1" type="noConversion"/>
  </si>
  <si>
    <t>buff</t>
    <phoneticPr fontId="1" type="noConversion"/>
  </si>
  <si>
    <t>将自身攻击力与防御力的10%加算到范围内的友军身上</t>
  </si>
  <si>
    <t>将自身攻击力与防御力的10%加算到范围内的友军身上</t>
    <phoneticPr fontId="1" type="noConversion"/>
  </si>
  <si>
    <t>情熱の踊り子ワルツ</t>
  </si>
  <si>
    <t>パッションステップ</t>
  </si>
  <si>
    <t>エンドレスワルツ</t>
  </si>
  <si>
    <t>50%回避物理攻击</t>
    <phoneticPr fontId="1" type="noConversion"/>
  </si>
  <si>
    <t>射程1.4倍，攻击力与防御力的buff增加到100%</t>
    <phoneticPr fontId="1" type="noConversion"/>
  </si>
  <si>
    <t>射程1.4倍，攻击力与防御力的buff增加到30%，技能自动发动且永久持续</t>
    <phoneticPr fontId="1" type="noConversion"/>
  </si>
  <si>
    <t>永远</t>
    <phoneticPr fontId="1" type="noConversion"/>
  </si>
  <si>
    <t>祝祭の踊り子ハナ</t>
  </si>
  <si>
    <t>癒しの舞</t>
  </si>
  <si>
    <t>小花</t>
    <phoneticPr fontId="1" type="noConversion"/>
  </si>
  <si>
    <t>cost-1</t>
    <phoneticPr fontId="1" type="noConversion"/>
  </si>
  <si>
    <t>射程1.5倍，攻击力与防御力的buff增加到100%，使用技能时对所有己方单位进行一次治疗</t>
    <phoneticPr fontId="1" type="noConversion"/>
  </si>
  <si>
    <t>死霊魔術師メメント</t>
  </si>
  <si>
    <t>死霊強化</t>
  </si>
  <si>
    <t>アンデッドマーチ</t>
  </si>
  <si>
    <t>妹妹特</t>
    <phoneticPr fontId="1" type="noConversion"/>
  </si>
  <si>
    <t>死灵</t>
    <phoneticPr fontId="1" type="noConversion"/>
  </si>
  <si>
    <t>死灵系的token的攻击力与防御力3倍</t>
    <phoneticPr fontId="1" type="noConversion"/>
  </si>
  <si>
    <t>自身不攻击，死灵系的token的攻击力与防御力3倍，使用技能时token所持数回复1</t>
    <phoneticPr fontId="1" type="noConversion"/>
  </si>
  <si>
    <t>自身token所持数+3</t>
    <phoneticPr fontId="1" type="noConversion"/>
  </si>
  <si>
    <t>可以使用token（骷髅），token所持数为9</t>
  </si>
  <si>
    <t>可以使用token（骷髅），token所持数为9</t>
    <phoneticPr fontId="1" type="noConversion"/>
  </si>
  <si>
    <t>死霊魔術師アニエス</t>
  </si>
  <si>
    <t>イービルエナジー</t>
  </si>
  <si>
    <t>重殺イービルエナジー</t>
    <phoneticPr fontId="1" type="noConversion"/>
  </si>
  <si>
    <t>hp减少30%，攻击力与射程增加</t>
  </si>
  <si>
    <t>hp减少30%，攻击力与射程增加</t>
    <phoneticPr fontId="1" type="noConversion"/>
  </si>
  <si>
    <t>攻击力1.3倍，攻击3个目标</t>
    <phoneticPr fontId="1" type="noConversion"/>
  </si>
  <si>
    <t>攻击1.3倍，3连射</t>
    <phoneticPr fontId="1" type="noConversion"/>
  </si>
  <si>
    <t>抽卡</t>
    <phoneticPr fontId="1" type="noConversion"/>
  </si>
  <si>
    <t>スケルトンランサー</t>
  </si>
  <si>
    <t>通常</t>
    <phoneticPr fontId="1" type="noConversion"/>
  </si>
  <si>
    <t>骷髅（lv90）</t>
    <phoneticPr fontId="1" type="noConversion"/>
  </si>
  <si>
    <t>死霊強化</t>
    <phoneticPr fontId="1" type="noConversion"/>
  </si>
  <si>
    <t>妹妹特技能</t>
    <phoneticPr fontId="1" type="noConversion"/>
  </si>
  <si>
    <t>時の魔女ココロ</t>
  </si>
  <si>
    <t>タイムボム</t>
  </si>
  <si>
    <t>时魔女</t>
    <phoneticPr fontId="1" type="noConversion"/>
  </si>
  <si>
    <t>编成中奶妈系攻击+7%</t>
  </si>
  <si>
    <t>编成中，冰系、时魔女系cost-1</t>
    <phoneticPr fontId="1" type="noConversion"/>
  </si>
  <si>
    <t>攻击力1.6倍，投掷一发爆弹使敌人定身</t>
    <phoneticPr fontId="1" type="noConversion"/>
  </si>
  <si>
    <t>射程内敌人移动速度降低40%</t>
    <phoneticPr fontId="1" type="noConversion"/>
  </si>
  <si>
    <t>巫女姫ププル</t>
  </si>
  <si>
    <t>サンダーレイン</t>
  </si>
  <si>
    <t>神樹の稲妻</t>
  </si>
  <si>
    <t>普鲁</t>
    <phoneticPr fontId="1" type="noConversion"/>
  </si>
  <si>
    <t>德鲁伊</t>
    <phoneticPr fontId="1" type="noConversion"/>
  </si>
  <si>
    <t>编成中，精灵族的防御力+5%，魔抗+5</t>
    <phoneticPr fontId="1" type="noConversion"/>
  </si>
  <si>
    <t>攻击力1.3倍，射程1.6倍，对射程内所有敌人进行一次攻击</t>
    <phoneticPr fontId="1" type="noConversion"/>
  </si>
  <si>
    <t>攻击力1.6倍，射程1.6倍，对射程内所有敌人进行一次真伤攻击</t>
    <phoneticPr fontId="1" type="noConversion"/>
  </si>
  <si>
    <t>可以使用会治疗的token（树苗），token所持数5，攻击敌人时会有短暂的停止移动效果</t>
  </si>
  <si>
    <t>可以使用会治疗的token（树苗），token所持数5，攻击敌人时会有短暂的停止移动效果</t>
    <phoneticPr fontId="1" type="noConversion"/>
  </si>
  <si>
    <t>大自然の乙女メープル</t>
  </si>
  <si>
    <t>アースグレイブ</t>
  </si>
  <si>
    <t>大地の怒り</t>
  </si>
  <si>
    <t>上场后，德鲁伊系、游侠系、骑兵系、弓骑系攻击力+10%</t>
    <phoneticPr fontId="1" type="noConversion"/>
  </si>
  <si>
    <t>上场后，德鲁伊系、游侠系、骑兵系、弓骑系攻击力+11%</t>
  </si>
  <si>
    <t>上场后，德鲁伊系、游侠系、骑兵系、弓骑系攻击力+12%</t>
  </si>
  <si>
    <t>攻击力1.5倍，射程1.8倍，物理攻击，攻击3个目标，攻击使敌人短暂停止移动</t>
    <phoneticPr fontId="1" type="noConversion"/>
  </si>
  <si>
    <t>攻击力3倍，射程1.8倍，物理攻击，攻击使敌人短暂停止移动</t>
    <phoneticPr fontId="1" type="noConversion"/>
  </si>
  <si>
    <t>生命の神木</t>
  </si>
  <si>
    <t>树苗（lv90）</t>
    <phoneticPr fontId="1" type="noConversion"/>
  </si>
  <si>
    <t>死灵的token</t>
    <phoneticPr fontId="1" type="noConversion"/>
  </si>
  <si>
    <t>德鲁伊的token</t>
    <phoneticPr fontId="1" type="noConversion"/>
  </si>
  <si>
    <t>白衣の錬金術士コリン</t>
  </si>
  <si>
    <t>範囲攻撃II</t>
  </si>
  <si>
    <t>理力の剣</t>
  </si>
  <si>
    <t>炼金</t>
    <phoneticPr fontId="1" type="noConversion"/>
  </si>
  <si>
    <t>爆炸范围2倍</t>
    <phoneticPr fontId="1" type="noConversion"/>
  </si>
  <si>
    <t>攻击力2倍，攻击1个目标</t>
    <phoneticPr fontId="1" type="noConversion"/>
  </si>
  <si>
    <t>射程+15</t>
    <phoneticPr fontId="1" type="noConversion"/>
  </si>
  <si>
    <t>物理范围攻击，攻击使敌人一段时间防御减半</t>
    <phoneticPr fontId="1" type="noConversion"/>
  </si>
  <si>
    <t>神秘の術士シャルル</t>
  </si>
  <si>
    <t>軟化の秘術</t>
  </si>
  <si>
    <t>性質変換の秘術</t>
  </si>
  <si>
    <t>HP减少20%，cost-4</t>
    <phoneticPr fontId="1" type="noConversion"/>
  </si>
  <si>
    <t>自身不攻击，所有敌人防御力减半</t>
    <phoneticPr fontId="1" type="noConversion"/>
  </si>
  <si>
    <t>自身不攻击，所有敌人防御力减半，己方所有单位防御力+25%</t>
    <phoneticPr fontId="1" type="noConversion"/>
  </si>
  <si>
    <t>聖森の番人リコラ</t>
  </si>
  <si>
    <t>無影</t>
  </si>
  <si>
    <t>游侠</t>
    <phoneticPr fontId="1" type="noConversion"/>
  </si>
  <si>
    <t>攻击力0.9倍，不会成为远程目标</t>
    <phoneticPr fontId="1" type="noConversion"/>
  </si>
  <si>
    <t>可以使用token（夹子），对空优先，免收恶劣天气影响</t>
    <phoneticPr fontId="1" type="noConversion"/>
  </si>
  <si>
    <t>神森の守護妖精スプラ</t>
  </si>
  <si>
    <t>ドリアードの妖精弓</t>
  </si>
  <si>
    <t>シェイドの魔弓</t>
  </si>
  <si>
    <t>自身防御力降低40%，技能中不会成为远程目标</t>
    <phoneticPr fontId="1" type="noConversion"/>
  </si>
  <si>
    <t>自身防御力降低41%，技能中不会成为远程目标</t>
  </si>
  <si>
    <t>自身防御力降低42%，技能中不会成为远程目标</t>
  </si>
  <si>
    <t>攻击不会弹刀，攻击使敌人减速</t>
    <phoneticPr fontId="1" type="noConversion"/>
  </si>
  <si>
    <t>攻速降低，真伤，范围攻击，攻击使敌人减速</t>
    <phoneticPr fontId="1" type="noConversion"/>
  </si>
  <si>
    <t>超強化トラップ</t>
  </si>
  <si>
    <t>夹子</t>
    <phoneticPr fontId="1" type="noConversion"/>
  </si>
  <si>
    <t>游侠token，不占出击数，定身3秒</t>
    <phoneticPr fontId="1" type="noConversion"/>
  </si>
  <si>
    <t>閃光の泥棒アニータ</t>
  </si>
  <si>
    <t>閃光玉</t>
  </si>
  <si>
    <t>特大閃光玉</t>
  </si>
  <si>
    <t>作死贼</t>
    <phoneticPr fontId="1" type="noConversion"/>
  </si>
  <si>
    <t>攻击时10%概率4连射</t>
  </si>
  <si>
    <t>攻击时10%概率4连射</t>
    <phoneticPr fontId="1" type="noConversion"/>
  </si>
  <si>
    <t>编成中，非单位物品，掉率+5%，敌人攻击力与HP 1.3倍</t>
  </si>
  <si>
    <t>编成中，非单位物品，掉率+5%，敌人攻击力与HP 1.3倍</t>
    <phoneticPr fontId="1" type="noConversion"/>
  </si>
  <si>
    <t>射程1.6倍，投掷闪光弹使敌人定身，可以使用3次</t>
    <phoneticPr fontId="1" type="noConversion"/>
  </si>
  <si>
    <t>射程1.6倍，投掷特大闪光弹使敌人长时间定身，使用后既能变成 閃光玉</t>
    <phoneticPr fontId="1" type="noConversion"/>
  </si>
  <si>
    <t>呪術師エヴァ</t>
  </si>
  <si>
    <t>カースボイス</t>
  </si>
  <si>
    <t>カースソング</t>
  </si>
  <si>
    <t>咒术</t>
    <phoneticPr fontId="1" type="noConversion"/>
  </si>
  <si>
    <t>职业特性效果2倍</t>
    <phoneticPr fontId="1" type="noConversion"/>
  </si>
  <si>
    <t>自身不攻击，职业特性效果2.5倍</t>
    <phoneticPr fontId="1" type="noConversion"/>
  </si>
  <si>
    <t>射程内，敌人攻击力减少10%，敌人HP5%以下攻击直接秒杀</t>
  </si>
  <si>
    <t>射程内，敌人攻击力减少10%，敌人HP5%以下攻击直接秒杀</t>
    <phoneticPr fontId="1" type="noConversion"/>
  </si>
  <si>
    <t>忘我の呪術師レヴィ</t>
  </si>
  <si>
    <t>カースオブデス</t>
  </si>
  <si>
    <t>攻击速度加快</t>
    <phoneticPr fontId="1" type="noConversion"/>
  </si>
  <si>
    <t>攻击力1.5倍，职业特性效果2倍</t>
    <phoneticPr fontId="1" type="noConversion"/>
  </si>
  <si>
    <t>闇司祭ベルディナート</t>
  </si>
  <si>
    <t>ダークキュア</t>
  </si>
  <si>
    <t>暗牧</t>
    <phoneticPr fontId="1" type="noConversion"/>
  </si>
  <si>
    <t>射程1.7倍，攻击时根据对敌人造成的伤害对射程内所有友方进行治疗</t>
    <phoneticPr fontId="1" type="noConversion"/>
  </si>
  <si>
    <t>魔法/治疗</t>
    <phoneticPr fontId="1" type="noConversion"/>
  </si>
  <si>
    <t>射程内有敌人时进行攻击，没有敌人时进行治疗</t>
    <phoneticPr fontId="1" type="noConversion"/>
  </si>
  <si>
    <t>还没觉醒</t>
    <phoneticPr fontId="1" type="noConversion"/>
  </si>
  <si>
    <t>付与魔術師エルシャ</t>
  </si>
  <si>
    <t>マジックウェポン</t>
  </si>
  <si>
    <t>マジックエンチャント</t>
  </si>
  <si>
    <t>附魔</t>
    <phoneticPr fontId="1" type="noConversion"/>
  </si>
  <si>
    <t>射程+30，攻击速度降低</t>
  </si>
  <si>
    <t>射程+30，攻击速度降低</t>
    <phoneticPr fontId="1" type="noConversion"/>
  </si>
  <si>
    <t>自身不攻击，射程内友方变成魔法攻击</t>
    <phoneticPr fontId="1" type="noConversion"/>
  </si>
  <si>
    <t>射程1.2倍，射程内友方变成魔法攻击</t>
    <phoneticPr fontId="1" type="noConversion"/>
  </si>
  <si>
    <t>使用技能时使全屏敌人定身，可以使用token（石头人）</t>
    <phoneticPr fontId="1" type="noConversion"/>
  </si>
  <si>
    <t>ガーディアンゴーレム</t>
  </si>
  <si>
    <t>石头人（lv90）</t>
    <phoneticPr fontId="1" type="noConversion"/>
  </si>
  <si>
    <t>附魔token</t>
    <phoneticPr fontId="1" type="noConversion"/>
  </si>
  <si>
    <t>行商人トトノ</t>
  </si>
  <si>
    <t>助けを呼ぶ</t>
  </si>
  <si>
    <t>全力で助けを呼ぶ</t>
  </si>
  <si>
    <t>商人</t>
    <phoneticPr fontId="1" type="noConversion"/>
  </si>
  <si>
    <t>自身不攻击嘲讽远程攻击，cost缓缓恢复</t>
    <phoneticPr fontId="1" type="noConversion"/>
  </si>
  <si>
    <t>自身不攻击嘲讽远程攻击，cost快速恢复</t>
    <phoneticPr fontId="1" type="noConversion"/>
  </si>
  <si>
    <t>编成中所有的打钱效果提高30%</t>
  </si>
  <si>
    <t>编成中所有的打钱效果提高30%</t>
    <phoneticPr fontId="1" type="noConversion"/>
  </si>
  <si>
    <t>获得打钱效果，可以使用token，token持有数4，攻击附加减速</t>
  </si>
  <si>
    <t>获得打钱效果，可以使用token，token持有数4，攻击附加减速</t>
    <phoneticPr fontId="1" type="noConversion"/>
  </si>
  <si>
    <t>マスターマーセナリー</t>
  </si>
  <si>
    <t>商人token</t>
    <phoneticPr fontId="1" type="noConversion"/>
  </si>
  <si>
    <t>悪魔ハンタードルチェ</t>
  </si>
  <si>
    <t>対デーモン速射弾</t>
  </si>
  <si>
    <t>狙击</t>
    <phoneticPr fontId="1" type="noConversion"/>
  </si>
  <si>
    <t>自身cost+2，攻击+15%，射程+20</t>
    <phoneticPr fontId="1" type="noConversion"/>
  </si>
  <si>
    <t>攻速加快，对恶魔攻击力1.5倍，优先攻击恶魔</t>
    <phoneticPr fontId="1" type="noConversion"/>
  </si>
  <si>
    <t>优先攻击飞行单位，攻击附加减速效果</t>
    <phoneticPr fontId="1" type="noConversion"/>
  </si>
  <si>
    <t>帝国猟兵レーゼル</t>
  </si>
  <si>
    <t>対オーク弾</t>
  </si>
  <si>
    <t>loli控（lv90）</t>
    <phoneticPr fontId="1" type="noConversion"/>
  </si>
  <si>
    <t>20%概率攻击后没有硬直</t>
    <phoneticPr fontId="1" type="noConversion"/>
  </si>
  <si>
    <t>攻击力1.5倍，对兽人攻击力再加1.5倍，优先攻击兽人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</si>
</sst>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charset val="134"/>
    </font>
    <font>
      <sz val="9"/>
      <name val="等线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9525</xdr:colOff>
      <xdr:row>4</xdr:row>
      <xdr:rowOff>0</xdr:rowOff>
    </xdr:to>
    <xdr:pic>
      <xdr:nvPicPr>
        <xdr:cNvPr id="1030" name="Picture 6" descr="QQ图片201606301535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0050" y="171450"/>
          <a:ext cx="514350" cy="514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9525</xdr:colOff>
      <xdr:row>4</xdr:row>
      <xdr:rowOff>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0050" y="685800"/>
          <a:ext cx="514350" cy="514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390525</xdr:colOff>
      <xdr:row>1</xdr:row>
      <xdr:rowOff>0</xdr:rowOff>
    </xdr:from>
    <xdr:to>
      <xdr:col>2</xdr:col>
      <xdr:colOff>19050</xdr:colOff>
      <xdr:row>4</xdr:row>
      <xdr:rowOff>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0525" y="1200150"/>
          <a:ext cx="533400" cy="514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9525</xdr:colOff>
      <xdr:row>4</xdr:row>
      <xdr:rowOff>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00050" y="1714500"/>
          <a:ext cx="514350" cy="514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2</xdr:col>
      <xdr:colOff>9525</xdr:colOff>
      <xdr:row>4</xdr:row>
      <xdr:rowOff>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400050" y="2228850"/>
          <a:ext cx="514350" cy="51435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400049</xdr:colOff>
      <xdr:row>1</xdr:row>
      <xdr:rowOff>0</xdr:rowOff>
    </xdr:from>
    <xdr:to>
      <xdr:col>2</xdr:col>
      <xdr:colOff>19049</xdr:colOff>
      <xdr:row>4</xdr:row>
      <xdr:rowOff>9525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49" y="2743199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2</xdr:col>
      <xdr:colOff>28576</xdr:colOff>
      <xdr:row>7</xdr:row>
      <xdr:rowOff>8274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257550"/>
          <a:ext cx="533400" cy="52262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</xdr:row>
      <xdr:rowOff>1</xdr:rowOff>
    </xdr:from>
    <xdr:to>
      <xdr:col>2</xdr:col>
      <xdr:colOff>8645</xdr:colOff>
      <xdr:row>9</xdr:row>
      <xdr:rowOff>170570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771901"/>
          <a:ext cx="513469" cy="51346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</xdr:row>
      <xdr:rowOff>1</xdr:rowOff>
    </xdr:from>
    <xdr:to>
      <xdr:col>2</xdr:col>
      <xdr:colOff>9526</xdr:colOff>
      <xdr:row>13</xdr:row>
      <xdr:rowOff>1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428625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13</xdr:row>
      <xdr:rowOff>1</xdr:rowOff>
    </xdr:from>
    <xdr:to>
      <xdr:col>2</xdr:col>
      <xdr:colOff>9526</xdr:colOff>
      <xdr:row>16</xdr:row>
      <xdr:rowOff>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480060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</xdr:row>
      <xdr:rowOff>0</xdr:rowOff>
    </xdr:from>
    <xdr:to>
      <xdr:col>2</xdr:col>
      <xdr:colOff>5100</xdr:colOff>
      <xdr:row>18</xdr:row>
      <xdr:rowOff>161925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5314950"/>
          <a:ext cx="509924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0</xdr:colOff>
      <xdr:row>21</xdr:row>
      <xdr:rowOff>167077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5829300"/>
          <a:ext cx="504825" cy="509977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22</xdr:row>
      <xdr:rowOff>1</xdr:rowOff>
    </xdr:from>
    <xdr:to>
      <xdr:col>2</xdr:col>
      <xdr:colOff>9526</xdr:colOff>
      <xdr:row>25</xdr:row>
      <xdr:rowOff>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634365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25</xdr:row>
      <xdr:rowOff>1</xdr:rowOff>
    </xdr:from>
    <xdr:to>
      <xdr:col>2</xdr:col>
      <xdr:colOff>9526</xdr:colOff>
      <xdr:row>28</xdr:row>
      <xdr:rowOff>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685800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1</xdr:col>
      <xdr:colOff>495300</xdr:colOff>
      <xdr:row>30</xdr:row>
      <xdr:rowOff>157455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372351"/>
          <a:ext cx="495300" cy="5003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2</xdr:col>
      <xdr:colOff>0</xdr:colOff>
      <xdr:row>35</xdr:row>
      <xdr:rowOff>161925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22960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2</xdr:col>
      <xdr:colOff>0</xdr:colOff>
      <xdr:row>38</xdr:row>
      <xdr:rowOff>161925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87439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485775</xdr:colOff>
      <xdr:row>41</xdr:row>
      <xdr:rowOff>142875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9258300"/>
          <a:ext cx="485775" cy="4857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1</xdr:col>
      <xdr:colOff>485775</xdr:colOff>
      <xdr:row>46</xdr:row>
      <xdr:rowOff>147833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0115551"/>
          <a:ext cx="485775" cy="4907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2</xdr:col>
      <xdr:colOff>9525</xdr:colOff>
      <xdr:row>50</xdr:row>
      <xdr:rowOff>5249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0629900"/>
          <a:ext cx="514350" cy="5195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5152</xdr:colOff>
      <xdr:row>52</xdr:row>
      <xdr:rowOff>161925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1144250"/>
          <a:ext cx="509977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0</xdr:colOff>
      <xdr:row>55</xdr:row>
      <xdr:rowOff>161925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165860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56</xdr:row>
      <xdr:rowOff>1</xdr:rowOff>
    </xdr:from>
    <xdr:to>
      <xdr:col>1</xdr:col>
      <xdr:colOff>495301</xdr:colOff>
      <xdr:row>58</xdr:row>
      <xdr:rowOff>152401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2172951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0</xdr:colOff>
      <xdr:row>61</xdr:row>
      <xdr:rowOff>156825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2687300"/>
          <a:ext cx="504825" cy="4997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62</xdr:row>
      <xdr:rowOff>1</xdr:rowOff>
    </xdr:from>
    <xdr:to>
      <xdr:col>1</xdr:col>
      <xdr:colOff>495301</xdr:colOff>
      <xdr:row>64</xdr:row>
      <xdr:rowOff>152401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3201651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65</xdr:row>
      <xdr:rowOff>0</xdr:rowOff>
    </xdr:from>
    <xdr:to>
      <xdr:col>2</xdr:col>
      <xdr:colOff>5152</xdr:colOff>
      <xdr:row>67</xdr:row>
      <xdr:rowOff>161925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3716000"/>
          <a:ext cx="509976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0</xdr:rowOff>
    </xdr:from>
    <xdr:to>
      <xdr:col>2</xdr:col>
      <xdr:colOff>0</xdr:colOff>
      <xdr:row>70</xdr:row>
      <xdr:rowOff>161925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42303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71</xdr:row>
      <xdr:rowOff>0</xdr:rowOff>
    </xdr:from>
    <xdr:to>
      <xdr:col>2</xdr:col>
      <xdr:colOff>9526</xdr:colOff>
      <xdr:row>73</xdr:row>
      <xdr:rowOff>166254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4744700"/>
          <a:ext cx="514350" cy="5091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0</xdr:rowOff>
    </xdr:from>
    <xdr:to>
      <xdr:col>2</xdr:col>
      <xdr:colOff>19050</xdr:colOff>
      <xdr:row>79</xdr:row>
      <xdr:rowOff>4233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5601950"/>
          <a:ext cx="523875" cy="51858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79</xdr:row>
      <xdr:rowOff>1</xdr:rowOff>
    </xdr:from>
    <xdr:to>
      <xdr:col>2</xdr:col>
      <xdr:colOff>9526</xdr:colOff>
      <xdr:row>82</xdr:row>
      <xdr:rowOff>1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611630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82</xdr:row>
      <xdr:rowOff>0</xdr:rowOff>
    </xdr:from>
    <xdr:to>
      <xdr:col>1</xdr:col>
      <xdr:colOff>500355</xdr:colOff>
      <xdr:row>84</xdr:row>
      <xdr:rowOff>152400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6630650"/>
          <a:ext cx="500354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1</xdr:col>
      <xdr:colOff>495300</xdr:colOff>
      <xdr:row>87</xdr:row>
      <xdr:rowOff>162509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7145001"/>
          <a:ext cx="495300" cy="50540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19050</xdr:colOff>
      <xdr:row>93</xdr:row>
      <xdr:rowOff>9525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800225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93</xdr:row>
      <xdr:rowOff>1</xdr:rowOff>
    </xdr:from>
    <xdr:to>
      <xdr:col>2</xdr:col>
      <xdr:colOff>9526</xdr:colOff>
      <xdr:row>96</xdr:row>
      <xdr:rowOff>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851660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9525</xdr:colOff>
      <xdr:row>101</xdr:row>
      <xdr:rowOff>0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19373850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101</xdr:row>
      <xdr:rowOff>0</xdr:rowOff>
    </xdr:from>
    <xdr:to>
      <xdr:col>2</xdr:col>
      <xdr:colOff>9526</xdr:colOff>
      <xdr:row>103</xdr:row>
      <xdr:rowOff>166254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19888200"/>
          <a:ext cx="514350" cy="50915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5152</xdr:colOff>
      <xdr:row>106</xdr:row>
      <xdr:rowOff>161925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0402550"/>
          <a:ext cx="509977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107</xdr:row>
      <xdr:rowOff>0</xdr:rowOff>
    </xdr:from>
    <xdr:to>
      <xdr:col>2</xdr:col>
      <xdr:colOff>5152</xdr:colOff>
      <xdr:row>109</xdr:row>
      <xdr:rowOff>161925</xdr:rowOff>
    </xdr:to>
    <xdr:pic>
      <xdr:nvPicPr>
        <xdr:cNvPr id="34" name="图片 33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20916900"/>
          <a:ext cx="509976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19050</xdr:colOff>
      <xdr:row>115</xdr:row>
      <xdr:rowOff>4233</xdr:rowOff>
    </xdr:to>
    <xdr:pic>
      <xdr:nvPicPr>
        <xdr:cNvPr id="35" name="图片 34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1774150"/>
          <a:ext cx="523875" cy="51858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495300</xdr:colOff>
      <xdr:row>117</xdr:row>
      <xdr:rowOff>152400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2288500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0</xdr:colOff>
      <xdr:row>120</xdr:row>
      <xdr:rowOff>161925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28028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10198</xdr:colOff>
      <xdr:row>123</xdr:row>
      <xdr:rowOff>161925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3317200"/>
          <a:ext cx="515023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0</xdr:rowOff>
    </xdr:from>
    <xdr:to>
      <xdr:col>2</xdr:col>
      <xdr:colOff>0</xdr:colOff>
      <xdr:row>126</xdr:row>
      <xdr:rowOff>161925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38315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127</xdr:row>
      <xdr:rowOff>1</xdr:rowOff>
    </xdr:from>
    <xdr:to>
      <xdr:col>1</xdr:col>
      <xdr:colOff>495301</xdr:colOff>
      <xdr:row>129</xdr:row>
      <xdr:rowOff>152401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24345901"/>
          <a:ext cx="495300" cy="495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2</xdr:col>
      <xdr:colOff>0</xdr:colOff>
      <xdr:row>132</xdr:row>
      <xdr:rowOff>161925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4860250"/>
          <a:ext cx="504825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0</xdr:rowOff>
    </xdr:from>
    <xdr:to>
      <xdr:col>2</xdr:col>
      <xdr:colOff>0</xdr:colOff>
      <xdr:row>135</xdr:row>
      <xdr:rowOff>156826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5374600"/>
          <a:ext cx="504825" cy="49972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2</xdr:col>
      <xdr:colOff>14774</xdr:colOff>
      <xdr:row>142</xdr:row>
      <xdr:rowOff>0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6403300"/>
          <a:ext cx="519599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143</xdr:row>
      <xdr:rowOff>0</xdr:rowOff>
    </xdr:from>
    <xdr:to>
      <xdr:col>2</xdr:col>
      <xdr:colOff>9526</xdr:colOff>
      <xdr:row>145</xdr:row>
      <xdr:rowOff>166255</xdr:rowOff>
    </xdr:to>
    <xdr:pic>
      <xdr:nvPicPr>
        <xdr:cNvPr id="44" name="图片 43"/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27089100"/>
          <a:ext cx="514350" cy="50915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147</xdr:row>
      <xdr:rowOff>0</xdr:rowOff>
    </xdr:from>
    <xdr:to>
      <xdr:col>2</xdr:col>
      <xdr:colOff>28576</xdr:colOff>
      <xdr:row>150</xdr:row>
      <xdr:rowOff>13662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27774900"/>
          <a:ext cx="533400" cy="52801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150</xdr:row>
      <xdr:rowOff>0</xdr:rowOff>
    </xdr:from>
    <xdr:to>
      <xdr:col>2</xdr:col>
      <xdr:colOff>14774</xdr:colOff>
      <xdr:row>153</xdr:row>
      <xdr:rowOff>0</xdr:rowOff>
    </xdr:to>
    <xdr:pic>
      <xdr:nvPicPr>
        <xdr:cNvPr id="46" name="图片 45"/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8289250"/>
          <a:ext cx="519599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155</xdr:row>
      <xdr:rowOff>1</xdr:rowOff>
    </xdr:from>
    <xdr:to>
      <xdr:col>2</xdr:col>
      <xdr:colOff>9526</xdr:colOff>
      <xdr:row>158</xdr:row>
      <xdr:rowOff>1</xdr:rowOff>
    </xdr:to>
    <xdr:pic>
      <xdr:nvPicPr>
        <xdr:cNvPr id="47" name="图片 46"/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2914650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2</xdr:col>
      <xdr:colOff>9525</xdr:colOff>
      <xdr:row>161</xdr:row>
      <xdr:rowOff>0</xdr:rowOff>
    </xdr:to>
    <xdr:pic>
      <xdr:nvPicPr>
        <xdr:cNvPr id="48" name="图片 47"/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29660850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161</xdr:row>
      <xdr:rowOff>1</xdr:rowOff>
    </xdr:from>
    <xdr:to>
      <xdr:col>2</xdr:col>
      <xdr:colOff>9526</xdr:colOff>
      <xdr:row>164</xdr:row>
      <xdr:rowOff>1</xdr:rowOff>
    </xdr:to>
    <xdr:pic>
      <xdr:nvPicPr>
        <xdr:cNvPr id="49" name="图片 48"/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0175201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2</xdr:col>
      <xdr:colOff>19050</xdr:colOff>
      <xdr:row>168</xdr:row>
      <xdr:rowOff>9525</xdr:rowOff>
    </xdr:to>
    <xdr:pic>
      <xdr:nvPicPr>
        <xdr:cNvPr id="50" name="图片 49"/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086100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168</xdr:row>
      <xdr:rowOff>0</xdr:rowOff>
    </xdr:from>
    <xdr:to>
      <xdr:col>2</xdr:col>
      <xdr:colOff>28576</xdr:colOff>
      <xdr:row>171</xdr:row>
      <xdr:rowOff>13662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1375350"/>
          <a:ext cx="533400" cy="52801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171</xdr:row>
      <xdr:rowOff>0</xdr:rowOff>
    </xdr:from>
    <xdr:to>
      <xdr:col>2</xdr:col>
      <xdr:colOff>5152</xdr:colOff>
      <xdr:row>173</xdr:row>
      <xdr:rowOff>161925</xdr:rowOff>
    </xdr:to>
    <xdr:pic>
      <xdr:nvPicPr>
        <xdr:cNvPr id="52" name="图片 51"/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1889700"/>
          <a:ext cx="509976" cy="5048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0</xdr:rowOff>
    </xdr:from>
    <xdr:to>
      <xdr:col>2</xdr:col>
      <xdr:colOff>19050</xdr:colOff>
      <xdr:row>177</xdr:row>
      <xdr:rowOff>9525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240405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2</xdr:col>
      <xdr:colOff>19050</xdr:colOff>
      <xdr:row>181</xdr:row>
      <xdr:rowOff>9525</xdr:rowOff>
    </xdr:to>
    <xdr:pic>
      <xdr:nvPicPr>
        <xdr:cNvPr id="54" name="图片 53"/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308985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</xdr:col>
      <xdr:colOff>19050</xdr:colOff>
      <xdr:row>184</xdr:row>
      <xdr:rowOff>9525</xdr:rowOff>
    </xdr:to>
    <xdr:pic>
      <xdr:nvPicPr>
        <xdr:cNvPr id="55" name="图片 54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360420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184</xdr:row>
      <xdr:rowOff>0</xdr:rowOff>
    </xdr:from>
    <xdr:to>
      <xdr:col>2</xdr:col>
      <xdr:colOff>14774</xdr:colOff>
      <xdr:row>187</xdr:row>
      <xdr:rowOff>0</xdr:rowOff>
    </xdr:to>
    <xdr:pic>
      <xdr:nvPicPr>
        <xdr:cNvPr id="56" name="图片 55"/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4118550"/>
          <a:ext cx="519598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2</xdr:col>
      <xdr:colOff>19050</xdr:colOff>
      <xdr:row>190</xdr:row>
      <xdr:rowOff>9525</xdr:rowOff>
    </xdr:to>
    <xdr:pic>
      <xdr:nvPicPr>
        <xdr:cNvPr id="57" name="图片 56"/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463290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0</xdr:rowOff>
    </xdr:from>
    <xdr:to>
      <xdr:col>2</xdr:col>
      <xdr:colOff>9525</xdr:colOff>
      <xdr:row>193</xdr:row>
      <xdr:rowOff>0</xdr:rowOff>
    </xdr:to>
    <xdr:pic>
      <xdr:nvPicPr>
        <xdr:cNvPr id="58" name="图片 57"/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5147250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194</xdr:row>
      <xdr:rowOff>0</xdr:rowOff>
    </xdr:from>
    <xdr:to>
      <xdr:col>2</xdr:col>
      <xdr:colOff>28576</xdr:colOff>
      <xdr:row>197</xdr:row>
      <xdr:rowOff>13662</xdr:rowOff>
    </xdr:to>
    <xdr:pic>
      <xdr:nvPicPr>
        <xdr:cNvPr id="59" name="图片 58"/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5833050"/>
          <a:ext cx="533400" cy="528012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198</xdr:row>
      <xdr:rowOff>1</xdr:rowOff>
    </xdr:from>
    <xdr:to>
      <xdr:col>2</xdr:col>
      <xdr:colOff>28576</xdr:colOff>
      <xdr:row>201</xdr:row>
      <xdr:rowOff>19051</xdr:rowOff>
    </xdr:to>
    <xdr:pic>
      <xdr:nvPicPr>
        <xdr:cNvPr id="60" name="图片 59"/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36518851"/>
          <a:ext cx="533400" cy="533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19050</xdr:colOff>
      <xdr:row>204</xdr:row>
      <xdr:rowOff>4233</xdr:rowOff>
    </xdr:to>
    <xdr:pic>
      <xdr:nvPicPr>
        <xdr:cNvPr id="61" name="图片 60"/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37033200"/>
          <a:ext cx="523875" cy="518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03"/>
  <sheetViews>
    <sheetView tabSelected="1" workbookViewId="0">
      <pane ySplit="1" topLeftCell="A2" activePane="bottomLeft" state="frozen"/>
      <selection activeCell="B1" sqref="B1"/>
      <selection pane="bottomLeft" activeCell="E15" sqref="E15"/>
    </sheetView>
  </sheetViews>
  <sheetFormatPr defaultRowHeight="13.5"/>
  <cols>
    <col min="1" max="1" width="5.25" bestFit="1" customWidth="1"/>
    <col min="2" max="2" width="6.625" customWidth="1"/>
    <col min="3" max="3" width="21.375" bestFit="1" customWidth="1"/>
    <col min="4" max="4" width="19.25" bestFit="1" customWidth="1"/>
    <col min="5" max="5" width="13" bestFit="1" customWidth="1"/>
    <col min="6" max="6" width="7.125" bestFit="1" customWidth="1"/>
    <col min="7" max="7" width="5.25" bestFit="1" customWidth="1"/>
    <col min="8" max="9" width="6.25" bestFit="1" customWidth="1"/>
    <col min="10" max="11" width="5.5" bestFit="1" customWidth="1"/>
    <col min="12" max="12" width="5.25" customWidth="1"/>
    <col min="13" max="14" width="5.25" bestFit="1" customWidth="1"/>
    <col min="15" max="15" width="5.25" customWidth="1"/>
    <col min="16" max="16" width="5.25" bestFit="1" customWidth="1"/>
    <col min="17" max="17" width="46.75" bestFit="1" customWidth="1"/>
    <col min="18" max="18" width="56.5" bestFit="1" customWidth="1"/>
    <col min="20" max="20" width="5.25" bestFit="1" customWidth="1"/>
    <col min="21" max="21" width="4.5" bestFit="1" customWidth="1"/>
    <col min="22" max="22" width="10" bestFit="1" customWidth="1"/>
    <col min="23" max="23" width="13" bestFit="1" customWidth="1"/>
    <col min="24" max="24" width="41.375" bestFit="1" customWidth="1"/>
    <col min="25" max="25" width="64.25" bestFit="1" customWidth="1"/>
  </cols>
  <sheetData>
    <row r="1" spans="1:25">
      <c r="A1" t="s">
        <v>0</v>
      </c>
      <c r="B1" t="s">
        <v>39</v>
      </c>
      <c r="C1" t="s">
        <v>34</v>
      </c>
      <c r="D1" t="s">
        <v>35</v>
      </c>
      <c r="E1" t="s">
        <v>40</v>
      </c>
      <c r="F1" t="s">
        <v>2</v>
      </c>
      <c r="G1" t="s">
        <v>3</v>
      </c>
      <c r="H1" t="s">
        <v>17</v>
      </c>
      <c r="I1" t="s">
        <v>18</v>
      </c>
      <c r="J1" t="s">
        <v>4</v>
      </c>
      <c r="K1" t="s">
        <v>5</v>
      </c>
      <c r="L1" t="s">
        <v>6</v>
      </c>
      <c r="M1" t="s">
        <v>12</v>
      </c>
      <c r="N1" t="s">
        <v>8</v>
      </c>
      <c r="O1" t="s">
        <v>7</v>
      </c>
      <c r="P1" t="s">
        <v>9</v>
      </c>
      <c r="Q1" t="s">
        <v>10</v>
      </c>
      <c r="R1" t="s">
        <v>31</v>
      </c>
      <c r="S1" t="s">
        <v>28</v>
      </c>
      <c r="T1" t="s">
        <v>37</v>
      </c>
      <c r="U1" t="s">
        <v>38</v>
      </c>
      <c r="V1" t="s">
        <v>27</v>
      </c>
      <c r="W1" t="s">
        <v>26</v>
      </c>
      <c r="X1" t="s">
        <v>33</v>
      </c>
      <c r="Y1" t="s">
        <v>11</v>
      </c>
    </row>
    <row r="2" spans="1:25">
      <c r="C2" t="s">
        <v>41</v>
      </c>
      <c r="D2" t="s">
        <v>42</v>
      </c>
      <c r="E2" t="s">
        <v>45</v>
      </c>
      <c r="F2" t="s">
        <v>46</v>
      </c>
      <c r="G2" t="s">
        <v>47</v>
      </c>
      <c r="H2">
        <v>15</v>
      </c>
      <c r="I2">
        <v>12</v>
      </c>
      <c r="J2">
        <v>1820</v>
      </c>
      <c r="K2">
        <v>559</v>
      </c>
      <c r="L2">
        <v>192</v>
      </c>
      <c r="M2">
        <v>0</v>
      </c>
      <c r="N2">
        <v>0</v>
      </c>
      <c r="O2">
        <v>260</v>
      </c>
      <c r="P2">
        <v>62</v>
      </c>
      <c r="Q2" t="s">
        <v>48</v>
      </c>
      <c r="V2" t="s">
        <v>50</v>
      </c>
      <c r="W2" t="s">
        <v>51</v>
      </c>
      <c r="X2" t="s">
        <v>54</v>
      </c>
      <c r="Y2" t="s">
        <v>55</v>
      </c>
    </row>
    <row r="3" spans="1:25">
      <c r="C3" t="s">
        <v>41</v>
      </c>
      <c r="D3" t="s">
        <v>43</v>
      </c>
      <c r="E3" t="s">
        <v>45</v>
      </c>
      <c r="F3" t="s">
        <v>46</v>
      </c>
      <c r="G3" t="s">
        <v>47</v>
      </c>
      <c r="H3">
        <v>15</v>
      </c>
      <c r="I3">
        <v>12</v>
      </c>
      <c r="J3">
        <v>1820</v>
      </c>
      <c r="K3">
        <v>559</v>
      </c>
      <c r="L3">
        <v>192</v>
      </c>
      <c r="M3">
        <v>0</v>
      </c>
      <c r="N3">
        <v>0</v>
      </c>
      <c r="O3">
        <v>260</v>
      </c>
      <c r="P3">
        <v>62</v>
      </c>
      <c r="Q3" t="s">
        <v>48</v>
      </c>
      <c r="R3" t="s">
        <v>49</v>
      </c>
      <c r="S3">
        <v>5</v>
      </c>
      <c r="T3">
        <v>15</v>
      </c>
      <c r="U3">
        <v>35</v>
      </c>
      <c r="V3" t="s">
        <v>50</v>
      </c>
      <c r="W3" t="s">
        <v>51</v>
      </c>
      <c r="X3" t="s">
        <v>54</v>
      </c>
      <c r="Y3" t="s">
        <v>55</v>
      </c>
    </row>
    <row r="4" spans="1:25">
      <c r="C4" t="s">
        <v>41</v>
      </c>
      <c r="D4" t="s">
        <v>44</v>
      </c>
      <c r="E4" t="s">
        <v>45</v>
      </c>
      <c r="F4" t="s">
        <v>46</v>
      </c>
      <c r="G4" t="s">
        <v>47</v>
      </c>
      <c r="H4">
        <v>15</v>
      </c>
      <c r="I4">
        <v>12</v>
      </c>
      <c r="J4">
        <v>1820</v>
      </c>
      <c r="K4">
        <f>559*0.9</f>
        <v>503.1</v>
      </c>
      <c r="L4">
        <v>192</v>
      </c>
      <c r="M4">
        <v>0</v>
      </c>
      <c r="N4">
        <v>0</v>
      </c>
      <c r="O4">
        <v>260</v>
      </c>
      <c r="P4">
        <v>69</v>
      </c>
      <c r="Q4" t="s">
        <v>48</v>
      </c>
      <c r="R4" t="s">
        <v>52</v>
      </c>
      <c r="S4">
        <v>5</v>
      </c>
      <c r="T4">
        <v>12</v>
      </c>
      <c r="U4">
        <v>20</v>
      </c>
      <c r="V4" t="s">
        <v>50</v>
      </c>
      <c r="W4" t="s">
        <v>51</v>
      </c>
      <c r="X4" t="s">
        <v>54</v>
      </c>
      <c r="Y4" t="s">
        <v>55</v>
      </c>
    </row>
    <row r="5" spans="1:25">
      <c r="C5" t="s">
        <v>56</v>
      </c>
      <c r="D5" t="s">
        <v>42</v>
      </c>
      <c r="E5" t="s">
        <v>58</v>
      </c>
      <c r="F5" t="s">
        <v>46</v>
      </c>
      <c r="G5" t="s">
        <v>47</v>
      </c>
      <c r="H5">
        <v>15</v>
      </c>
      <c r="I5">
        <v>12</v>
      </c>
      <c r="J5">
        <f>1676+198</f>
        <v>1874</v>
      </c>
      <c r="K5">
        <f>425+120</f>
        <v>545</v>
      </c>
      <c r="L5">
        <v>194</v>
      </c>
      <c r="M5">
        <v>0</v>
      </c>
      <c r="N5">
        <v>0</v>
      </c>
      <c r="O5">
        <v>260</v>
      </c>
      <c r="P5">
        <v>62</v>
      </c>
      <c r="Q5" t="s">
        <v>59</v>
      </c>
      <c r="V5" t="s">
        <v>50</v>
      </c>
      <c r="W5" t="s">
        <v>61</v>
      </c>
      <c r="X5" t="s">
        <v>53</v>
      </c>
      <c r="Y5" t="s">
        <v>79</v>
      </c>
    </row>
    <row r="6" spans="1:25">
      <c r="C6" t="s">
        <v>56</v>
      </c>
      <c r="D6" t="s">
        <v>32</v>
      </c>
      <c r="E6" t="s">
        <v>58</v>
      </c>
      <c r="F6" t="s">
        <v>46</v>
      </c>
      <c r="G6" t="s">
        <v>47</v>
      </c>
      <c r="H6">
        <v>15</v>
      </c>
      <c r="I6">
        <v>12</v>
      </c>
      <c r="J6">
        <f t="shared" ref="J6:J7" si="0">1676+198</f>
        <v>1874</v>
      </c>
      <c r="K6">
        <f>K5*1.9</f>
        <v>1035.5</v>
      </c>
      <c r="L6">
        <v>194</v>
      </c>
      <c r="M6">
        <v>0</v>
      </c>
      <c r="N6">
        <v>0</v>
      </c>
      <c r="O6">
        <v>260</v>
      </c>
      <c r="P6">
        <v>62</v>
      </c>
      <c r="Q6" t="s">
        <v>59</v>
      </c>
      <c r="R6" t="s">
        <v>60</v>
      </c>
      <c r="S6">
        <v>5</v>
      </c>
      <c r="T6">
        <v>45</v>
      </c>
      <c r="U6">
        <v>25</v>
      </c>
      <c r="V6" t="s">
        <v>50</v>
      </c>
      <c r="W6" t="s">
        <v>61</v>
      </c>
      <c r="X6" t="s">
        <v>53</v>
      </c>
      <c r="Y6" t="s">
        <v>79</v>
      </c>
    </row>
    <row r="7" spans="1:25">
      <c r="C7" t="s">
        <v>56</v>
      </c>
      <c r="D7" t="s">
        <v>57</v>
      </c>
      <c r="E7" t="s">
        <v>58</v>
      </c>
      <c r="F7" t="s">
        <v>46</v>
      </c>
      <c r="G7" t="s">
        <v>47</v>
      </c>
      <c r="H7">
        <v>15</v>
      </c>
      <c r="I7">
        <v>12</v>
      </c>
      <c r="J7">
        <f t="shared" si="0"/>
        <v>1874</v>
      </c>
      <c r="K7">
        <f>K5*2.5</f>
        <v>1362.5</v>
      </c>
      <c r="L7">
        <v>194</v>
      </c>
      <c r="M7">
        <v>0</v>
      </c>
      <c r="N7">
        <v>0</v>
      </c>
      <c r="O7">
        <v>364</v>
      </c>
      <c r="P7">
        <v>102</v>
      </c>
      <c r="Q7" t="s">
        <v>59</v>
      </c>
      <c r="R7" t="s">
        <v>86</v>
      </c>
      <c r="S7">
        <v>5</v>
      </c>
      <c r="T7">
        <v>25</v>
      </c>
      <c r="U7">
        <v>30</v>
      </c>
      <c r="V7" t="s">
        <v>50</v>
      </c>
      <c r="W7" t="s">
        <v>61</v>
      </c>
      <c r="X7" t="s">
        <v>53</v>
      </c>
      <c r="Y7" t="s">
        <v>79</v>
      </c>
    </row>
    <row r="8" spans="1:25">
      <c r="C8" t="s">
        <v>62</v>
      </c>
      <c r="D8" t="s">
        <v>42</v>
      </c>
      <c r="E8" t="s">
        <v>65</v>
      </c>
      <c r="F8" t="s">
        <v>46</v>
      </c>
      <c r="G8" t="s">
        <v>47</v>
      </c>
      <c r="H8">
        <v>14</v>
      </c>
      <c r="I8">
        <v>12</v>
      </c>
      <c r="J8">
        <v>1022</v>
      </c>
      <c r="K8">
        <v>589</v>
      </c>
      <c r="L8">
        <v>224</v>
      </c>
      <c r="M8">
        <v>5</v>
      </c>
      <c r="N8">
        <v>0</v>
      </c>
      <c r="O8">
        <v>260</v>
      </c>
      <c r="P8">
        <v>59</v>
      </c>
      <c r="Q8" t="s">
        <v>66</v>
      </c>
      <c r="V8" t="s">
        <v>50</v>
      </c>
      <c r="W8" t="s">
        <v>70</v>
      </c>
      <c r="X8" t="s">
        <v>53</v>
      </c>
      <c r="Y8" t="s">
        <v>71</v>
      </c>
    </row>
    <row r="9" spans="1:25">
      <c r="C9" t="s">
        <v>62</v>
      </c>
      <c r="D9" t="s">
        <v>63</v>
      </c>
      <c r="E9" t="s">
        <v>65</v>
      </c>
      <c r="F9" t="s">
        <v>46</v>
      </c>
      <c r="G9" t="s">
        <v>47</v>
      </c>
      <c r="H9">
        <v>14</v>
      </c>
      <c r="I9">
        <v>12</v>
      </c>
      <c r="J9">
        <v>1022</v>
      </c>
      <c r="K9">
        <f>K8*1.4</f>
        <v>824.59999999999991</v>
      </c>
      <c r="L9">
        <v>224</v>
      </c>
      <c r="M9">
        <v>5</v>
      </c>
      <c r="N9">
        <v>0</v>
      </c>
      <c r="O9">
        <v>312</v>
      </c>
      <c r="P9">
        <v>59</v>
      </c>
      <c r="Q9" t="s">
        <v>66</v>
      </c>
      <c r="R9" t="s">
        <v>67</v>
      </c>
      <c r="S9">
        <v>5</v>
      </c>
      <c r="T9">
        <v>90</v>
      </c>
      <c r="U9">
        <v>85</v>
      </c>
      <c r="V9" t="s">
        <v>50</v>
      </c>
      <c r="W9" t="s">
        <v>70</v>
      </c>
      <c r="X9" t="s">
        <v>53</v>
      </c>
      <c r="Y9" t="s">
        <v>71</v>
      </c>
    </row>
    <row r="10" spans="1:25">
      <c r="C10" t="s">
        <v>62</v>
      </c>
      <c r="D10" t="s">
        <v>64</v>
      </c>
      <c r="E10" t="s">
        <v>65</v>
      </c>
      <c r="F10" t="s">
        <v>46</v>
      </c>
      <c r="G10" t="s">
        <v>47</v>
      </c>
      <c r="H10">
        <v>14</v>
      </c>
      <c r="I10">
        <v>12</v>
      </c>
      <c r="J10">
        <v>1022</v>
      </c>
      <c r="K10">
        <f>K8*1.2</f>
        <v>706.8</v>
      </c>
      <c r="L10">
        <v>224</v>
      </c>
      <c r="M10">
        <v>5</v>
      </c>
      <c r="N10">
        <v>0</v>
      </c>
      <c r="O10">
        <v>260</v>
      </c>
      <c r="P10">
        <v>59</v>
      </c>
      <c r="Q10" t="s">
        <v>66</v>
      </c>
      <c r="R10" t="s">
        <v>68</v>
      </c>
      <c r="S10">
        <v>5</v>
      </c>
      <c r="T10">
        <v>30</v>
      </c>
      <c r="U10">
        <v>40</v>
      </c>
      <c r="V10" t="s">
        <v>69</v>
      </c>
      <c r="W10" t="s">
        <v>70</v>
      </c>
      <c r="X10" t="s">
        <v>53</v>
      </c>
      <c r="Y10" t="s">
        <v>71</v>
      </c>
    </row>
    <row r="11" spans="1:25">
      <c r="C11" t="s">
        <v>72</v>
      </c>
      <c r="D11" t="s">
        <v>42</v>
      </c>
      <c r="E11" t="s">
        <v>75</v>
      </c>
      <c r="F11" t="s">
        <v>46</v>
      </c>
      <c r="G11" t="s">
        <v>47</v>
      </c>
      <c r="H11">
        <v>17</v>
      </c>
      <c r="I11">
        <v>12</v>
      </c>
      <c r="J11">
        <v>1622</v>
      </c>
      <c r="K11">
        <v>532</v>
      </c>
      <c r="L11">
        <v>221</v>
      </c>
      <c r="M11">
        <v>0</v>
      </c>
      <c r="N11">
        <v>0</v>
      </c>
      <c r="O11">
        <v>260</v>
      </c>
      <c r="P11">
        <v>62</v>
      </c>
      <c r="Q11" t="s">
        <v>77</v>
      </c>
      <c r="V11" t="s">
        <v>50</v>
      </c>
      <c r="W11" t="s">
        <v>81</v>
      </c>
      <c r="X11" t="s">
        <v>53</v>
      </c>
    </row>
    <row r="12" spans="1:25">
      <c r="C12" t="s">
        <v>72</v>
      </c>
      <c r="D12" t="s">
        <v>73</v>
      </c>
      <c r="E12" t="s">
        <v>75</v>
      </c>
      <c r="F12" t="s">
        <v>46</v>
      </c>
      <c r="G12" t="s">
        <v>47</v>
      </c>
      <c r="H12">
        <v>17</v>
      </c>
      <c r="I12">
        <v>12</v>
      </c>
      <c r="J12">
        <v>1622</v>
      </c>
      <c r="K12">
        <v>532</v>
      </c>
      <c r="L12">
        <v>221</v>
      </c>
      <c r="M12">
        <v>0</v>
      </c>
      <c r="N12">
        <v>0</v>
      </c>
      <c r="O12">
        <v>260</v>
      </c>
      <c r="P12">
        <v>62</v>
      </c>
      <c r="Q12" t="s">
        <v>77</v>
      </c>
      <c r="R12" t="s">
        <v>78</v>
      </c>
      <c r="S12">
        <v>10</v>
      </c>
      <c r="T12">
        <v>50</v>
      </c>
      <c r="U12">
        <v>30</v>
      </c>
      <c r="V12" t="s">
        <v>50</v>
      </c>
      <c r="W12" t="s">
        <v>81</v>
      </c>
      <c r="X12" t="s">
        <v>53</v>
      </c>
    </row>
    <row r="13" spans="1:25">
      <c r="C13" t="s">
        <v>72</v>
      </c>
      <c r="D13" t="s">
        <v>74</v>
      </c>
      <c r="E13" t="s">
        <v>75</v>
      </c>
      <c r="F13" t="s">
        <v>46</v>
      </c>
      <c r="G13" t="s">
        <v>47</v>
      </c>
      <c r="H13">
        <v>17</v>
      </c>
      <c r="I13">
        <v>12</v>
      </c>
      <c r="J13">
        <v>1622</v>
      </c>
      <c r="K13">
        <f>K11*1.2</f>
        <v>638.4</v>
      </c>
      <c r="L13">
        <v>221</v>
      </c>
      <c r="M13">
        <v>0</v>
      </c>
      <c r="N13">
        <v>0</v>
      </c>
      <c r="O13">
        <v>260</v>
      </c>
      <c r="P13">
        <v>62</v>
      </c>
      <c r="Q13" t="s">
        <v>76</v>
      </c>
      <c r="R13" t="s">
        <v>80</v>
      </c>
      <c r="S13">
        <v>10</v>
      </c>
      <c r="T13">
        <v>120</v>
      </c>
      <c r="U13">
        <v>80</v>
      </c>
      <c r="V13" t="s">
        <v>50</v>
      </c>
      <c r="W13" t="s">
        <v>81</v>
      </c>
      <c r="X13" t="s">
        <v>53</v>
      </c>
    </row>
    <row r="14" spans="1:25">
      <c r="C14" t="s">
        <v>82</v>
      </c>
      <c r="D14" t="s">
        <v>42</v>
      </c>
      <c r="E14" t="s">
        <v>93</v>
      </c>
      <c r="F14" t="s">
        <v>46</v>
      </c>
      <c r="G14" t="s">
        <v>47</v>
      </c>
      <c r="H14">
        <v>17</v>
      </c>
      <c r="I14">
        <v>12</v>
      </c>
      <c r="J14">
        <v>1702</v>
      </c>
      <c r="K14">
        <f>409+42</f>
        <v>451</v>
      </c>
      <c r="L14">
        <f>197+42</f>
        <v>239</v>
      </c>
      <c r="M14">
        <v>0</v>
      </c>
      <c r="N14">
        <v>0</v>
      </c>
      <c r="O14">
        <v>260</v>
      </c>
      <c r="P14">
        <v>62</v>
      </c>
      <c r="Q14" t="s">
        <v>85</v>
      </c>
      <c r="V14" t="s">
        <v>50</v>
      </c>
      <c r="W14" t="s">
        <v>81</v>
      </c>
      <c r="X14" t="s">
        <v>53</v>
      </c>
    </row>
    <row r="15" spans="1:25">
      <c r="C15" t="s">
        <v>82</v>
      </c>
      <c r="D15" t="s">
        <v>83</v>
      </c>
      <c r="E15" t="s">
        <v>93</v>
      </c>
      <c r="F15" t="s">
        <v>46</v>
      </c>
      <c r="G15" t="s">
        <v>47</v>
      </c>
      <c r="H15">
        <v>17</v>
      </c>
      <c r="I15">
        <v>12</v>
      </c>
      <c r="J15">
        <v>1703</v>
      </c>
      <c r="K15">
        <f>K14*1.7</f>
        <v>766.69999999999993</v>
      </c>
      <c r="L15">
        <f t="shared" ref="L15:L16" si="1">197+42</f>
        <v>239</v>
      </c>
      <c r="M15">
        <v>0</v>
      </c>
      <c r="N15">
        <v>0</v>
      </c>
      <c r="O15">
        <v>260</v>
      </c>
      <c r="P15">
        <v>42</v>
      </c>
      <c r="Q15" t="s">
        <v>85</v>
      </c>
      <c r="R15" t="s">
        <v>87</v>
      </c>
      <c r="S15">
        <v>5</v>
      </c>
      <c r="T15">
        <v>30</v>
      </c>
      <c r="U15">
        <v>40</v>
      </c>
      <c r="V15" t="s">
        <v>50</v>
      </c>
      <c r="W15" t="s">
        <v>81</v>
      </c>
      <c r="X15" t="s">
        <v>53</v>
      </c>
    </row>
    <row r="16" spans="1:25">
      <c r="C16" t="s">
        <v>82</v>
      </c>
      <c r="D16" t="s">
        <v>137</v>
      </c>
      <c r="E16" t="s">
        <v>93</v>
      </c>
      <c r="F16" t="s">
        <v>46</v>
      </c>
      <c r="G16" t="s">
        <v>47</v>
      </c>
      <c r="H16">
        <v>17</v>
      </c>
      <c r="I16">
        <v>12</v>
      </c>
      <c r="J16">
        <v>1704</v>
      </c>
      <c r="K16">
        <f>K14*1.9</f>
        <v>856.9</v>
      </c>
      <c r="L16">
        <f t="shared" si="1"/>
        <v>239</v>
      </c>
      <c r="M16">
        <v>0</v>
      </c>
      <c r="N16">
        <v>0</v>
      </c>
      <c r="O16">
        <v>260</v>
      </c>
      <c r="P16">
        <v>42</v>
      </c>
      <c r="Q16" t="s">
        <v>84</v>
      </c>
      <c r="R16" t="s">
        <v>88</v>
      </c>
      <c r="S16">
        <v>5</v>
      </c>
      <c r="T16">
        <v>30</v>
      </c>
      <c r="U16">
        <v>35</v>
      </c>
      <c r="V16" t="s">
        <v>50</v>
      </c>
      <c r="W16" t="s">
        <v>81</v>
      </c>
      <c r="X16" t="s">
        <v>53</v>
      </c>
    </row>
    <row r="17" spans="3:24">
      <c r="C17" t="s">
        <v>89</v>
      </c>
      <c r="D17" t="s">
        <v>42</v>
      </c>
      <c r="E17" t="s">
        <v>92</v>
      </c>
      <c r="F17" t="s">
        <v>46</v>
      </c>
      <c r="G17" t="s">
        <v>94</v>
      </c>
      <c r="H17">
        <v>34</v>
      </c>
      <c r="I17">
        <v>31</v>
      </c>
      <c r="J17">
        <v>1682</v>
      </c>
      <c r="K17">
        <v>696</v>
      </c>
      <c r="L17">
        <v>110</v>
      </c>
      <c r="M17">
        <v>20</v>
      </c>
      <c r="N17">
        <v>0</v>
      </c>
      <c r="O17">
        <v>240</v>
      </c>
      <c r="P17">
        <v>192</v>
      </c>
      <c r="Q17" t="s">
        <v>96</v>
      </c>
      <c r="V17" t="s">
        <v>69</v>
      </c>
      <c r="W17" t="s">
        <v>61</v>
      </c>
      <c r="X17" t="s">
        <v>99</v>
      </c>
    </row>
    <row r="18" spans="3:24">
      <c r="C18" t="s">
        <v>89</v>
      </c>
      <c r="D18" t="s">
        <v>90</v>
      </c>
      <c r="E18" t="s">
        <v>92</v>
      </c>
      <c r="F18" t="s">
        <v>46</v>
      </c>
      <c r="G18" t="s">
        <v>94</v>
      </c>
      <c r="H18">
        <v>34</v>
      </c>
      <c r="I18">
        <v>31</v>
      </c>
      <c r="J18">
        <v>1682</v>
      </c>
      <c r="K18">
        <v>696</v>
      </c>
      <c r="L18">
        <v>110</v>
      </c>
      <c r="M18">
        <v>20</v>
      </c>
      <c r="N18">
        <v>0</v>
      </c>
      <c r="O18">
        <v>240</v>
      </c>
      <c r="P18">
        <v>192</v>
      </c>
      <c r="Q18" t="s">
        <v>96</v>
      </c>
      <c r="R18" t="s">
        <v>97</v>
      </c>
      <c r="S18">
        <v>5</v>
      </c>
      <c r="T18">
        <v>30</v>
      </c>
      <c r="U18">
        <v>45</v>
      </c>
      <c r="V18" t="s">
        <v>69</v>
      </c>
      <c r="W18" t="s">
        <v>61</v>
      </c>
      <c r="X18" t="s">
        <v>99</v>
      </c>
    </row>
    <row r="19" spans="3:24">
      <c r="C19" t="s">
        <v>89</v>
      </c>
      <c r="D19" t="s">
        <v>91</v>
      </c>
      <c r="E19" t="s">
        <v>92</v>
      </c>
      <c r="F19" t="s">
        <v>46</v>
      </c>
      <c r="G19" t="s">
        <v>94</v>
      </c>
      <c r="H19">
        <v>34</v>
      </c>
      <c r="I19">
        <v>31</v>
      </c>
      <c r="J19">
        <v>1682</v>
      </c>
      <c r="K19">
        <f>K17*1.5</f>
        <v>1044</v>
      </c>
      <c r="L19">
        <v>110</v>
      </c>
      <c r="M19">
        <v>20</v>
      </c>
      <c r="N19">
        <v>0</v>
      </c>
      <c r="O19">
        <v>240</v>
      </c>
      <c r="P19">
        <v>192</v>
      </c>
      <c r="Q19" t="s">
        <v>95</v>
      </c>
      <c r="R19" t="s">
        <v>98</v>
      </c>
      <c r="S19">
        <v>5</v>
      </c>
      <c r="T19">
        <v>25</v>
      </c>
      <c r="U19">
        <v>55</v>
      </c>
      <c r="V19" t="s">
        <v>69</v>
      </c>
      <c r="W19" t="s">
        <v>61</v>
      </c>
      <c r="X19" t="s">
        <v>99</v>
      </c>
    </row>
    <row r="20" spans="3:24">
      <c r="C20" t="s">
        <v>100</v>
      </c>
      <c r="D20" t="s">
        <v>42</v>
      </c>
      <c r="E20" t="s">
        <v>103</v>
      </c>
      <c r="F20" t="s">
        <v>46</v>
      </c>
      <c r="G20" t="s">
        <v>94</v>
      </c>
      <c r="H20">
        <v>34</v>
      </c>
      <c r="I20">
        <v>31</v>
      </c>
      <c r="J20">
        <v>1459</v>
      </c>
      <c r="K20">
        <v>771</v>
      </c>
      <c r="L20">
        <v>107</v>
      </c>
      <c r="M20">
        <v>20</v>
      </c>
      <c r="N20">
        <v>0</v>
      </c>
      <c r="O20">
        <v>240</v>
      </c>
      <c r="P20">
        <v>165</v>
      </c>
      <c r="Q20" t="s">
        <v>104</v>
      </c>
      <c r="V20" t="s">
        <v>69</v>
      </c>
      <c r="W20" t="s">
        <v>61</v>
      </c>
      <c r="X20" t="s">
        <v>99</v>
      </c>
    </row>
    <row r="21" spans="3:24">
      <c r="C21" t="s">
        <v>100</v>
      </c>
      <c r="D21" t="s">
        <v>101</v>
      </c>
      <c r="E21" t="s">
        <v>103</v>
      </c>
      <c r="F21" t="s">
        <v>46</v>
      </c>
      <c r="G21" t="s">
        <v>94</v>
      </c>
      <c r="H21">
        <v>34</v>
      </c>
      <c r="I21">
        <v>31</v>
      </c>
      <c r="J21">
        <v>1459</v>
      </c>
      <c r="K21">
        <v>771</v>
      </c>
      <c r="L21">
        <v>107</v>
      </c>
      <c r="M21">
        <v>20</v>
      </c>
      <c r="N21">
        <v>0</v>
      </c>
      <c r="O21">
        <v>240</v>
      </c>
      <c r="P21">
        <v>165</v>
      </c>
      <c r="Q21" t="s">
        <v>104</v>
      </c>
      <c r="R21" t="s">
        <v>105</v>
      </c>
      <c r="S21">
        <v>5</v>
      </c>
      <c r="T21">
        <v>30</v>
      </c>
      <c r="U21">
        <v>85</v>
      </c>
      <c r="V21" t="s">
        <v>69</v>
      </c>
      <c r="W21" t="s">
        <v>61</v>
      </c>
      <c r="X21" t="s">
        <v>99</v>
      </c>
    </row>
    <row r="22" spans="3:24">
      <c r="C22" t="s">
        <v>100</v>
      </c>
      <c r="D22" t="s">
        <v>102</v>
      </c>
      <c r="E22" t="s">
        <v>103</v>
      </c>
      <c r="F22" t="s">
        <v>46</v>
      </c>
      <c r="G22" t="s">
        <v>94</v>
      </c>
      <c r="H22">
        <v>34</v>
      </c>
      <c r="I22">
        <v>31</v>
      </c>
      <c r="J22">
        <v>1459</v>
      </c>
      <c r="K22">
        <v>771</v>
      </c>
      <c r="L22">
        <v>107</v>
      </c>
      <c r="M22">
        <v>20</v>
      </c>
      <c r="N22">
        <v>0</v>
      </c>
      <c r="O22">
        <v>240</v>
      </c>
      <c r="P22">
        <v>88</v>
      </c>
      <c r="Q22" t="s">
        <v>104</v>
      </c>
      <c r="R22" t="s">
        <v>106</v>
      </c>
      <c r="S22">
        <v>5</v>
      </c>
      <c r="T22">
        <v>30</v>
      </c>
      <c r="U22">
        <v>95</v>
      </c>
      <c r="V22" t="s">
        <v>69</v>
      </c>
      <c r="W22" t="s">
        <v>61</v>
      </c>
      <c r="X22" t="s">
        <v>99</v>
      </c>
    </row>
    <row r="23" spans="3:24">
      <c r="C23" t="s">
        <v>107</v>
      </c>
      <c r="D23" t="s">
        <v>42</v>
      </c>
      <c r="E23" t="s">
        <v>109</v>
      </c>
      <c r="F23" t="s">
        <v>46</v>
      </c>
      <c r="G23" t="s">
        <v>94</v>
      </c>
      <c r="H23">
        <v>34</v>
      </c>
      <c r="I23">
        <v>31</v>
      </c>
      <c r="J23">
        <v>1508</v>
      </c>
      <c r="K23">
        <v>642</v>
      </c>
      <c r="L23">
        <v>163</v>
      </c>
      <c r="M23">
        <v>10</v>
      </c>
      <c r="N23">
        <v>0</v>
      </c>
      <c r="O23">
        <v>240</v>
      </c>
      <c r="P23">
        <v>192</v>
      </c>
      <c r="Q23" t="s">
        <v>110</v>
      </c>
      <c r="V23" t="s">
        <v>69</v>
      </c>
      <c r="W23" t="s">
        <v>113</v>
      </c>
      <c r="X23" t="s">
        <v>99</v>
      </c>
    </row>
    <row r="24" spans="3:24">
      <c r="C24" t="s">
        <v>107</v>
      </c>
      <c r="D24" t="s">
        <v>32</v>
      </c>
      <c r="E24" t="s">
        <v>109</v>
      </c>
      <c r="F24" t="s">
        <v>46</v>
      </c>
      <c r="G24" t="s">
        <v>94</v>
      </c>
      <c r="H24">
        <v>34</v>
      </c>
      <c r="I24">
        <v>31</v>
      </c>
      <c r="J24">
        <v>1508</v>
      </c>
      <c r="K24">
        <f>K23*1.9</f>
        <v>1219.8</v>
      </c>
      <c r="L24">
        <v>163</v>
      </c>
      <c r="M24">
        <v>10</v>
      </c>
      <c r="N24">
        <v>0</v>
      </c>
      <c r="O24">
        <v>240</v>
      </c>
      <c r="P24">
        <v>192</v>
      </c>
      <c r="Q24" t="s">
        <v>110</v>
      </c>
      <c r="R24" t="s">
        <v>60</v>
      </c>
      <c r="S24">
        <v>5</v>
      </c>
      <c r="T24">
        <v>45</v>
      </c>
      <c r="U24">
        <v>25</v>
      </c>
      <c r="V24" t="s">
        <v>69</v>
      </c>
      <c r="W24" t="s">
        <v>113</v>
      </c>
      <c r="X24" t="s">
        <v>99</v>
      </c>
    </row>
    <row r="25" spans="3:24">
      <c r="C25" t="s">
        <v>107</v>
      </c>
      <c r="D25" t="s">
        <v>108</v>
      </c>
      <c r="E25" t="s">
        <v>109</v>
      </c>
      <c r="F25" t="s">
        <v>46</v>
      </c>
      <c r="G25" t="s">
        <v>94</v>
      </c>
      <c r="H25">
        <v>34</v>
      </c>
      <c r="I25">
        <v>31</v>
      </c>
      <c r="J25">
        <v>1508</v>
      </c>
      <c r="K25">
        <f>K23*2</f>
        <v>1284</v>
      </c>
      <c r="L25">
        <v>163</v>
      </c>
      <c r="M25">
        <v>10</v>
      </c>
      <c r="N25">
        <v>0</v>
      </c>
      <c r="O25">
        <v>240</v>
      </c>
      <c r="P25">
        <v>192</v>
      </c>
      <c r="Q25" t="s">
        <v>110</v>
      </c>
      <c r="R25" t="s">
        <v>111</v>
      </c>
      <c r="S25">
        <v>5</v>
      </c>
      <c r="T25">
        <v>45</v>
      </c>
      <c r="U25">
        <v>24</v>
      </c>
      <c r="V25" t="s">
        <v>112</v>
      </c>
      <c r="W25" t="s">
        <v>113</v>
      </c>
      <c r="X25" t="s">
        <v>99</v>
      </c>
    </row>
    <row r="26" spans="3:24">
      <c r="C26" t="s">
        <v>114</v>
      </c>
      <c r="D26" t="s">
        <v>42</v>
      </c>
      <c r="E26" t="s">
        <v>117</v>
      </c>
      <c r="F26" t="s">
        <v>46</v>
      </c>
      <c r="G26" t="s">
        <v>94</v>
      </c>
      <c r="H26">
        <v>38</v>
      </c>
      <c r="I26">
        <v>33</v>
      </c>
      <c r="J26">
        <v>1338</v>
      </c>
      <c r="K26">
        <v>737</v>
      </c>
      <c r="L26">
        <v>154</v>
      </c>
      <c r="M26">
        <v>30</v>
      </c>
      <c r="N26">
        <v>0</v>
      </c>
      <c r="O26">
        <v>240</v>
      </c>
      <c r="P26">
        <v>192</v>
      </c>
      <c r="Q26" t="s">
        <v>118</v>
      </c>
      <c r="V26" t="s">
        <v>69</v>
      </c>
      <c r="W26" t="s">
        <v>81</v>
      </c>
      <c r="X26" t="s">
        <v>99</v>
      </c>
    </row>
    <row r="27" spans="3:24">
      <c r="C27" t="s">
        <v>114</v>
      </c>
      <c r="D27" t="s">
        <v>115</v>
      </c>
      <c r="E27" t="s">
        <v>117</v>
      </c>
      <c r="F27" t="s">
        <v>46</v>
      </c>
      <c r="G27" t="s">
        <v>94</v>
      </c>
      <c r="H27">
        <v>38</v>
      </c>
      <c r="I27">
        <v>33</v>
      </c>
      <c r="J27">
        <v>1338</v>
      </c>
      <c r="K27">
        <v>737</v>
      </c>
      <c r="L27">
        <v>154</v>
      </c>
      <c r="M27">
        <v>30</v>
      </c>
      <c r="N27">
        <v>0</v>
      </c>
      <c r="O27">
        <v>240</v>
      </c>
      <c r="P27">
        <v>192</v>
      </c>
      <c r="Q27" t="s">
        <v>118</v>
      </c>
      <c r="R27" t="s">
        <v>119</v>
      </c>
      <c r="S27">
        <v>16</v>
      </c>
      <c r="T27">
        <v>30</v>
      </c>
      <c r="U27">
        <v>44</v>
      </c>
      <c r="V27" t="s">
        <v>69</v>
      </c>
      <c r="W27" t="s">
        <v>81</v>
      </c>
      <c r="X27" t="s">
        <v>99</v>
      </c>
    </row>
    <row r="28" spans="3:24">
      <c r="C28" t="s">
        <v>114</v>
      </c>
      <c r="D28" t="s">
        <v>116</v>
      </c>
      <c r="E28" t="s">
        <v>117</v>
      </c>
      <c r="F28" t="s">
        <v>46</v>
      </c>
      <c r="G28" t="s">
        <v>94</v>
      </c>
      <c r="H28">
        <v>38</v>
      </c>
      <c r="I28">
        <v>33</v>
      </c>
      <c r="J28">
        <v>1338</v>
      </c>
      <c r="K28">
        <v>737</v>
      </c>
      <c r="L28">
        <v>154</v>
      </c>
      <c r="M28">
        <v>30</v>
      </c>
      <c r="N28">
        <v>0</v>
      </c>
      <c r="O28">
        <v>312</v>
      </c>
      <c r="P28">
        <v>192</v>
      </c>
      <c r="Q28" t="s">
        <v>118</v>
      </c>
      <c r="R28" t="s">
        <v>120</v>
      </c>
      <c r="S28">
        <v>16</v>
      </c>
      <c r="T28">
        <v>40</v>
      </c>
      <c r="U28">
        <v>70</v>
      </c>
      <c r="V28" t="s">
        <v>69</v>
      </c>
      <c r="W28" t="s">
        <v>81</v>
      </c>
      <c r="X28" t="s">
        <v>99</v>
      </c>
    </row>
    <row r="29" spans="3:24">
      <c r="C29" t="s">
        <v>121</v>
      </c>
      <c r="D29" t="s">
        <v>42</v>
      </c>
      <c r="E29" t="s">
        <v>126</v>
      </c>
      <c r="F29" t="s">
        <v>46</v>
      </c>
      <c r="G29" t="s">
        <v>168</v>
      </c>
      <c r="H29">
        <v>21</v>
      </c>
      <c r="I29">
        <v>18</v>
      </c>
      <c r="J29">
        <v>1770</v>
      </c>
      <c r="K29">
        <v>572</v>
      </c>
      <c r="L29">
        <v>223</v>
      </c>
      <c r="M29">
        <v>0</v>
      </c>
      <c r="N29">
        <v>0</v>
      </c>
      <c r="O29">
        <v>260</v>
      </c>
      <c r="P29">
        <v>164</v>
      </c>
      <c r="Q29" t="s">
        <v>127</v>
      </c>
      <c r="V29" t="s">
        <v>136</v>
      </c>
      <c r="W29" t="s">
        <v>61</v>
      </c>
      <c r="X29" t="s">
        <v>372</v>
      </c>
    </row>
    <row r="30" spans="3:24">
      <c r="C30" t="s">
        <v>121</v>
      </c>
      <c r="D30" t="s">
        <v>122</v>
      </c>
      <c r="E30" t="s">
        <v>126</v>
      </c>
      <c r="F30" t="s">
        <v>46</v>
      </c>
      <c r="G30" t="s">
        <v>158</v>
      </c>
      <c r="H30">
        <v>21</v>
      </c>
      <c r="I30">
        <v>18</v>
      </c>
      <c r="J30">
        <v>1770</v>
      </c>
      <c r="K30">
        <f>K29*1.8</f>
        <v>1029.6000000000001</v>
      </c>
      <c r="L30">
        <v>223</v>
      </c>
      <c r="M30">
        <v>0</v>
      </c>
      <c r="N30">
        <v>0</v>
      </c>
      <c r="O30">
        <v>260</v>
      </c>
      <c r="P30">
        <v>164</v>
      </c>
      <c r="Q30" t="s">
        <v>128</v>
      </c>
      <c r="R30" t="s">
        <v>132</v>
      </c>
      <c r="S30">
        <v>5</v>
      </c>
      <c r="T30">
        <v>35</v>
      </c>
      <c r="U30">
        <v>35</v>
      </c>
      <c r="V30" t="s">
        <v>136</v>
      </c>
      <c r="W30" t="s">
        <v>61</v>
      </c>
      <c r="X30" t="s">
        <v>372</v>
      </c>
    </row>
    <row r="31" spans="3:24">
      <c r="C31" t="s">
        <v>121</v>
      </c>
      <c r="D31" t="s">
        <v>123</v>
      </c>
      <c r="E31" t="s">
        <v>126</v>
      </c>
      <c r="F31" t="s">
        <v>46</v>
      </c>
      <c r="G31" t="s">
        <v>158</v>
      </c>
      <c r="H31">
        <v>21</v>
      </c>
      <c r="I31">
        <v>18</v>
      </c>
      <c r="J31">
        <v>1770</v>
      </c>
      <c r="K31">
        <f>K29*1.6</f>
        <v>915.2</v>
      </c>
      <c r="L31">
        <v>223</v>
      </c>
      <c r="M31">
        <v>0</v>
      </c>
      <c r="N31">
        <v>0</v>
      </c>
      <c r="O31">
        <v>260</v>
      </c>
      <c r="P31">
        <v>164</v>
      </c>
      <c r="Q31" t="s">
        <v>129</v>
      </c>
      <c r="R31" t="s">
        <v>133</v>
      </c>
      <c r="S31">
        <v>5</v>
      </c>
      <c r="T31">
        <v>25</v>
      </c>
      <c r="U31">
        <v>25</v>
      </c>
      <c r="V31" t="s">
        <v>136</v>
      </c>
      <c r="W31" t="s">
        <v>61</v>
      </c>
      <c r="X31" t="s">
        <v>372</v>
      </c>
    </row>
    <row r="32" spans="3:24">
      <c r="C32" t="s">
        <v>121</v>
      </c>
      <c r="D32" t="s">
        <v>124</v>
      </c>
      <c r="E32" t="s">
        <v>126</v>
      </c>
      <c r="F32" t="s">
        <v>46</v>
      </c>
      <c r="G32" t="s">
        <v>158</v>
      </c>
      <c r="H32">
        <v>21</v>
      </c>
      <c r="I32">
        <v>18</v>
      </c>
      <c r="J32">
        <v>1770</v>
      </c>
      <c r="K32">
        <f>K29*1.9</f>
        <v>1086.8</v>
      </c>
      <c r="L32">
        <v>223</v>
      </c>
      <c r="M32">
        <v>0</v>
      </c>
      <c r="N32">
        <v>0</v>
      </c>
      <c r="O32">
        <v>260</v>
      </c>
      <c r="P32">
        <v>164</v>
      </c>
      <c r="Q32" t="s">
        <v>130</v>
      </c>
      <c r="R32" t="s">
        <v>134</v>
      </c>
      <c r="S32">
        <v>5</v>
      </c>
      <c r="T32">
        <v>25</v>
      </c>
      <c r="U32">
        <v>25</v>
      </c>
      <c r="V32" t="s">
        <v>136</v>
      </c>
      <c r="W32" t="s">
        <v>61</v>
      </c>
      <c r="X32" t="s">
        <v>372</v>
      </c>
    </row>
    <row r="33" spans="3:25">
      <c r="C33" t="s">
        <v>121</v>
      </c>
      <c r="D33" t="s">
        <v>125</v>
      </c>
      <c r="E33" t="s">
        <v>126</v>
      </c>
      <c r="F33" t="s">
        <v>46</v>
      </c>
      <c r="G33" t="s">
        <v>158</v>
      </c>
      <c r="H33">
        <v>21</v>
      </c>
      <c r="I33">
        <v>18</v>
      </c>
      <c r="J33">
        <v>1770</v>
      </c>
      <c r="K33">
        <f>K29*2.2</f>
        <v>1258.4000000000001</v>
      </c>
      <c r="L33">
        <v>223</v>
      </c>
      <c r="M33">
        <v>0</v>
      </c>
      <c r="N33">
        <v>0</v>
      </c>
      <c r="O33">
        <v>312</v>
      </c>
      <c r="P33">
        <v>164</v>
      </c>
      <c r="Q33" t="s">
        <v>131</v>
      </c>
      <c r="R33" t="s">
        <v>135</v>
      </c>
      <c r="S33">
        <v>5</v>
      </c>
      <c r="T33">
        <v>30</v>
      </c>
      <c r="U33">
        <v>30</v>
      </c>
      <c r="V33" t="s">
        <v>136</v>
      </c>
      <c r="W33" t="s">
        <v>61</v>
      </c>
      <c r="X33" t="s">
        <v>372</v>
      </c>
    </row>
    <row r="34" spans="3:25">
      <c r="C34" t="s">
        <v>138</v>
      </c>
      <c r="D34" t="s">
        <v>36</v>
      </c>
      <c r="E34" t="s">
        <v>141</v>
      </c>
      <c r="F34" t="s">
        <v>46</v>
      </c>
      <c r="G34" t="s">
        <v>158</v>
      </c>
      <c r="H34">
        <v>21</v>
      </c>
      <c r="I34">
        <v>18</v>
      </c>
      <c r="J34">
        <v>1170</v>
      </c>
      <c r="K34">
        <v>625</v>
      </c>
      <c r="L34">
        <v>232</v>
      </c>
      <c r="M34">
        <v>15</v>
      </c>
      <c r="N34">
        <v>0</v>
      </c>
      <c r="O34">
        <v>260</v>
      </c>
      <c r="P34">
        <v>164</v>
      </c>
      <c r="Q34" t="s">
        <v>142</v>
      </c>
      <c r="V34" t="s">
        <v>136</v>
      </c>
      <c r="W34" t="s">
        <v>145</v>
      </c>
      <c r="X34" t="s">
        <v>372</v>
      </c>
      <c r="Y34" t="s">
        <v>71</v>
      </c>
    </row>
    <row r="35" spans="3:25">
      <c r="C35" t="s">
        <v>138</v>
      </c>
      <c r="D35" t="s">
        <v>139</v>
      </c>
      <c r="E35" t="s">
        <v>141</v>
      </c>
      <c r="F35" t="s">
        <v>46</v>
      </c>
      <c r="G35" t="s">
        <v>158</v>
      </c>
      <c r="H35">
        <v>21</v>
      </c>
      <c r="I35">
        <v>18</v>
      </c>
      <c r="J35">
        <v>1170</v>
      </c>
      <c r="K35">
        <f>K34*1.4</f>
        <v>875</v>
      </c>
      <c r="L35">
        <v>232</v>
      </c>
      <c r="M35">
        <v>15</v>
      </c>
      <c r="N35">
        <v>0</v>
      </c>
      <c r="O35">
        <v>312</v>
      </c>
      <c r="P35">
        <v>164</v>
      </c>
      <c r="Q35" t="s">
        <v>142</v>
      </c>
      <c r="R35" t="s">
        <v>143</v>
      </c>
      <c r="S35">
        <v>5</v>
      </c>
      <c r="T35">
        <v>90</v>
      </c>
      <c r="U35">
        <v>95</v>
      </c>
      <c r="V35" t="s">
        <v>136</v>
      </c>
      <c r="W35" t="s">
        <v>145</v>
      </c>
      <c r="X35" t="s">
        <v>372</v>
      </c>
      <c r="Y35" t="s">
        <v>71</v>
      </c>
    </row>
    <row r="36" spans="3:25">
      <c r="C36" t="s">
        <v>138</v>
      </c>
      <c r="D36" t="s">
        <v>140</v>
      </c>
      <c r="E36" t="s">
        <v>141</v>
      </c>
      <c r="F36" t="s">
        <v>46</v>
      </c>
      <c r="G36" t="s">
        <v>158</v>
      </c>
      <c r="H36">
        <v>21</v>
      </c>
      <c r="I36">
        <v>18</v>
      </c>
      <c r="J36">
        <v>1170</v>
      </c>
      <c r="K36">
        <f>K34*1.6</f>
        <v>1000</v>
      </c>
      <c r="L36">
        <v>232</v>
      </c>
      <c r="M36">
        <v>15</v>
      </c>
      <c r="N36">
        <v>0</v>
      </c>
      <c r="O36">
        <v>338</v>
      </c>
      <c r="P36">
        <v>164</v>
      </c>
      <c r="Q36" t="s">
        <v>142</v>
      </c>
      <c r="R36" t="s">
        <v>144</v>
      </c>
      <c r="S36">
        <v>5</v>
      </c>
      <c r="T36">
        <v>120</v>
      </c>
      <c r="U36">
        <v>120</v>
      </c>
      <c r="V36" t="s">
        <v>136</v>
      </c>
      <c r="W36" t="s">
        <v>145</v>
      </c>
      <c r="X36" t="s">
        <v>372</v>
      </c>
      <c r="Y36" t="s">
        <v>71</v>
      </c>
    </row>
    <row r="37" spans="3:25">
      <c r="C37" t="s">
        <v>146</v>
      </c>
      <c r="D37" t="s">
        <v>36</v>
      </c>
      <c r="E37" t="s">
        <v>149</v>
      </c>
      <c r="F37" t="s">
        <v>46</v>
      </c>
      <c r="G37" t="s">
        <v>158</v>
      </c>
      <c r="H37">
        <v>21</v>
      </c>
      <c r="I37">
        <v>18</v>
      </c>
      <c r="J37">
        <v>1924</v>
      </c>
      <c r="K37">
        <v>607</v>
      </c>
      <c r="L37">
        <v>165</v>
      </c>
      <c r="M37">
        <v>0</v>
      </c>
      <c r="N37">
        <v>0</v>
      </c>
      <c r="O37">
        <v>275</v>
      </c>
      <c r="P37">
        <v>164</v>
      </c>
      <c r="Q37" t="s">
        <v>150</v>
      </c>
      <c r="V37" t="s">
        <v>136</v>
      </c>
      <c r="W37" t="s">
        <v>30</v>
      </c>
      <c r="X37" t="s">
        <v>372</v>
      </c>
    </row>
    <row r="38" spans="3:25">
      <c r="C38" t="s">
        <v>146</v>
      </c>
      <c r="D38" t="s">
        <v>147</v>
      </c>
      <c r="E38" t="s">
        <v>149</v>
      </c>
      <c r="F38" t="s">
        <v>46</v>
      </c>
      <c r="G38" t="s">
        <v>158</v>
      </c>
      <c r="H38">
        <v>21</v>
      </c>
      <c r="I38">
        <v>18</v>
      </c>
      <c r="J38">
        <v>1924</v>
      </c>
      <c r="K38">
        <v>607</v>
      </c>
      <c r="L38">
        <v>165</v>
      </c>
      <c r="M38">
        <v>0</v>
      </c>
      <c r="N38">
        <v>0</v>
      </c>
      <c r="O38">
        <v>275</v>
      </c>
      <c r="P38">
        <v>84</v>
      </c>
      <c r="Q38" t="s">
        <v>150</v>
      </c>
      <c r="R38" t="s">
        <v>151</v>
      </c>
      <c r="S38">
        <v>5</v>
      </c>
      <c r="T38">
        <v>25</v>
      </c>
      <c r="U38">
        <v>30</v>
      </c>
      <c r="V38" t="s">
        <v>136</v>
      </c>
      <c r="W38" t="s">
        <v>30</v>
      </c>
      <c r="X38" t="s">
        <v>372</v>
      </c>
    </row>
    <row r="39" spans="3:25">
      <c r="C39" t="s">
        <v>146</v>
      </c>
      <c r="D39" t="s">
        <v>148</v>
      </c>
      <c r="E39" t="s">
        <v>149</v>
      </c>
      <c r="F39" t="s">
        <v>46</v>
      </c>
      <c r="G39" t="s">
        <v>158</v>
      </c>
      <c r="H39">
        <v>21</v>
      </c>
      <c r="I39">
        <v>18</v>
      </c>
      <c r="J39">
        <v>1924</v>
      </c>
      <c r="K39">
        <v>607</v>
      </c>
      <c r="L39">
        <v>165</v>
      </c>
      <c r="M39">
        <v>0</v>
      </c>
      <c r="N39">
        <v>0</v>
      </c>
      <c r="O39">
        <v>275</v>
      </c>
      <c r="P39">
        <v>104</v>
      </c>
      <c r="Q39" t="s">
        <v>150</v>
      </c>
      <c r="R39" t="s">
        <v>152</v>
      </c>
      <c r="S39">
        <v>5</v>
      </c>
      <c r="T39">
        <v>25</v>
      </c>
      <c r="U39">
        <v>35</v>
      </c>
      <c r="V39" t="s">
        <v>136</v>
      </c>
      <c r="W39" t="s">
        <v>30</v>
      </c>
      <c r="X39" t="s">
        <v>372</v>
      </c>
    </row>
    <row r="40" spans="3:25">
      <c r="C40" t="s">
        <v>153</v>
      </c>
      <c r="D40" t="s">
        <v>36</v>
      </c>
      <c r="F40" t="s">
        <v>46</v>
      </c>
      <c r="G40" t="s">
        <v>158</v>
      </c>
      <c r="H40">
        <v>23</v>
      </c>
      <c r="I40">
        <v>18</v>
      </c>
      <c r="J40">
        <v>1793</v>
      </c>
      <c r="K40">
        <v>579</v>
      </c>
      <c r="L40">
        <v>183</v>
      </c>
      <c r="M40">
        <v>0</v>
      </c>
      <c r="N40">
        <v>0</v>
      </c>
      <c r="O40">
        <v>260</v>
      </c>
      <c r="P40">
        <v>164</v>
      </c>
      <c r="Q40" t="s">
        <v>454</v>
      </c>
      <c r="V40" t="s">
        <v>162</v>
      </c>
      <c r="W40" t="s">
        <v>164</v>
      </c>
      <c r="X40" t="s">
        <v>372</v>
      </c>
    </row>
    <row r="41" spans="3:25">
      <c r="C41" t="s">
        <v>153</v>
      </c>
      <c r="D41" t="s">
        <v>154</v>
      </c>
      <c r="F41" t="s">
        <v>46</v>
      </c>
      <c r="G41" t="s">
        <v>158</v>
      </c>
      <c r="H41">
        <v>23</v>
      </c>
      <c r="I41">
        <v>18</v>
      </c>
      <c r="J41">
        <v>1793</v>
      </c>
      <c r="K41">
        <v>579</v>
      </c>
      <c r="L41">
        <v>183</v>
      </c>
      <c r="M41">
        <v>0</v>
      </c>
      <c r="N41">
        <v>0</v>
      </c>
      <c r="O41">
        <v>260</v>
      </c>
      <c r="P41">
        <v>164</v>
      </c>
      <c r="Q41" t="s">
        <v>454</v>
      </c>
      <c r="V41" t="s">
        <v>163</v>
      </c>
      <c r="W41" t="s">
        <v>164</v>
      </c>
      <c r="X41" t="s">
        <v>372</v>
      </c>
    </row>
    <row r="42" spans="3:25">
      <c r="C42" t="s">
        <v>153</v>
      </c>
      <c r="D42" t="s">
        <v>155</v>
      </c>
      <c r="F42" t="s">
        <v>46</v>
      </c>
      <c r="G42" t="s">
        <v>158</v>
      </c>
      <c r="H42">
        <v>23</v>
      </c>
      <c r="I42">
        <v>18</v>
      </c>
      <c r="J42">
        <v>1793</v>
      </c>
      <c r="K42">
        <f>K40*1.7</f>
        <v>984.3</v>
      </c>
      <c r="L42">
        <v>183</v>
      </c>
      <c r="M42">
        <v>0</v>
      </c>
      <c r="N42">
        <v>0</v>
      </c>
      <c r="O42">
        <v>260</v>
      </c>
      <c r="P42">
        <v>164</v>
      </c>
      <c r="Q42" t="s">
        <v>454</v>
      </c>
      <c r="R42" t="s">
        <v>159</v>
      </c>
      <c r="S42">
        <v>10</v>
      </c>
      <c r="T42">
        <v>25</v>
      </c>
      <c r="U42">
        <v>35</v>
      </c>
      <c r="V42" t="s">
        <v>163</v>
      </c>
      <c r="W42" t="s">
        <v>164</v>
      </c>
      <c r="X42" t="s">
        <v>372</v>
      </c>
    </row>
    <row r="43" spans="3:25">
      <c r="C43" t="s">
        <v>153</v>
      </c>
      <c r="D43" t="s">
        <v>156</v>
      </c>
      <c r="F43" t="s">
        <v>46</v>
      </c>
      <c r="G43" t="s">
        <v>158</v>
      </c>
      <c r="H43">
        <v>23</v>
      </c>
      <c r="I43">
        <v>18</v>
      </c>
      <c r="J43">
        <v>1793</v>
      </c>
      <c r="K43">
        <f>K40*1.8</f>
        <v>1042.2</v>
      </c>
      <c r="L43">
        <v>183</v>
      </c>
      <c r="M43">
        <v>0</v>
      </c>
      <c r="N43">
        <v>0</v>
      </c>
      <c r="O43">
        <v>260</v>
      </c>
      <c r="P43">
        <v>164</v>
      </c>
      <c r="Q43" t="s">
        <v>454</v>
      </c>
      <c r="R43" t="s">
        <v>160</v>
      </c>
      <c r="S43">
        <v>10</v>
      </c>
      <c r="T43">
        <v>10</v>
      </c>
      <c r="U43">
        <v>25</v>
      </c>
      <c r="V43" t="s">
        <v>163</v>
      </c>
      <c r="W43" t="s">
        <v>164</v>
      </c>
      <c r="X43" t="s">
        <v>372</v>
      </c>
    </row>
    <row r="44" spans="3:25">
      <c r="C44" t="s">
        <v>153</v>
      </c>
      <c r="D44" t="s">
        <v>157</v>
      </c>
      <c r="F44" t="s">
        <v>46</v>
      </c>
      <c r="G44" t="s">
        <v>158</v>
      </c>
      <c r="H44">
        <v>23</v>
      </c>
      <c r="I44">
        <v>18</v>
      </c>
      <c r="J44">
        <v>1793</v>
      </c>
      <c r="K44">
        <f>K40*1.8</f>
        <v>1042.2</v>
      </c>
      <c r="L44">
        <v>183</v>
      </c>
      <c r="M44">
        <v>0</v>
      </c>
      <c r="N44">
        <v>0</v>
      </c>
      <c r="O44">
        <v>260</v>
      </c>
      <c r="P44">
        <v>164</v>
      </c>
      <c r="Q44" t="s">
        <v>454</v>
      </c>
      <c r="R44" t="s">
        <v>161</v>
      </c>
      <c r="S44">
        <v>10</v>
      </c>
      <c r="T44">
        <v>10</v>
      </c>
      <c r="U44">
        <v>25</v>
      </c>
      <c r="V44" t="s">
        <v>162</v>
      </c>
      <c r="W44" t="s">
        <v>164</v>
      </c>
      <c r="X44" t="s">
        <v>372</v>
      </c>
    </row>
    <row r="45" spans="3:25">
      <c r="C45" t="s">
        <v>165</v>
      </c>
      <c r="D45" t="s">
        <v>36</v>
      </c>
      <c r="E45" t="s">
        <v>167</v>
      </c>
      <c r="F45" t="s">
        <v>46</v>
      </c>
      <c r="G45" t="s">
        <v>169</v>
      </c>
      <c r="H45">
        <v>15</v>
      </c>
      <c r="I45">
        <v>12</v>
      </c>
      <c r="J45">
        <v>1581</v>
      </c>
      <c r="K45">
        <v>578</v>
      </c>
      <c r="L45">
        <v>101</v>
      </c>
      <c r="M45">
        <v>10</v>
      </c>
      <c r="N45">
        <v>0</v>
      </c>
      <c r="O45">
        <v>210</v>
      </c>
      <c r="P45">
        <v>105</v>
      </c>
      <c r="Q45" t="s">
        <v>104</v>
      </c>
      <c r="V45" t="s">
        <v>69</v>
      </c>
      <c r="W45" t="s">
        <v>172</v>
      </c>
      <c r="X45" t="s">
        <v>176</v>
      </c>
    </row>
    <row r="46" spans="3:25">
      <c r="C46" t="s">
        <v>165</v>
      </c>
      <c r="D46" t="s">
        <v>32</v>
      </c>
      <c r="E46" t="s">
        <v>167</v>
      </c>
      <c r="F46" t="s">
        <v>46</v>
      </c>
      <c r="G46" t="s">
        <v>169</v>
      </c>
      <c r="H46">
        <v>15</v>
      </c>
      <c r="I46">
        <v>12</v>
      </c>
      <c r="J46">
        <v>1581</v>
      </c>
      <c r="K46">
        <f>K45*1.9</f>
        <v>1098.2</v>
      </c>
      <c r="L46">
        <v>101</v>
      </c>
      <c r="M46">
        <v>10</v>
      </c>
      <c r="N46">
        <v>0</v>
      </c>
      <c r="O46">
        <v>210</v>
      </c>
      <c r="P46">
        <v>105</v>
      </c>
      <c r="Q46" t="s">
        <v>104</v>
      </c>
      <c r="R46" t="s">
        <v>170</v>
      </c>
      <c r="S46">
        <v>5</v>
      </c>
      <c r="T46">
        <v>45</v>
      </c>
      <c r="U46">
        <v>25</v>
      </c>
      <c r="V46" t="s">
        <v>69</v>
      </c>
      <c r="W46" t="s">
        <v>172</v>
      </c>
      <c r="X46" t="s">
        <v>176</v>
      </c>
    </row>
    <row r="47" spans="3:25">
      <c r="C47" t="s">
        <v>165</v>
      </c>
      <c r="D47" t="s">
        <v>166</v>
      </c>
      <c r="E47" t="s">
        <v>167</v>
      </c>
      <c r="F47" t="s">
        <v>46</v>
      </c>
      <c r="G47" t="s">
        <v>169</v>
      </c>
      <c r="H47">
        <v>15</v>
      </c>
      <c r="I47">
        <v>12</v>
      </c>
      <c r="J47">
        <v>1581</v>
      </c>
      <c r="K47">
        <f>K45*1.3</f>
        <v>751.4</v>
      </c>
      <c r="L47">
        <v>101</v>
      </c>
      <c r="M47">
        <v>10</v>
      </c>
      <c r="N47">
        <v>0</v>
      </c>
      <c r="O47">
        <v>210</v>
      </c>
      <c r="P47">
        <v>105</v>
      </c>
      <c r="Q47" t="s">
        <v>104</v>
      </c>
      <c r="R47" t="s">
        <v>171</v>
      </c>
      <c r="S47">
        <v>5</v>
      </c>
      <c r="T47">
        <v>20</v>
      </c>
      <c r="U47">
        <v>20</v>
      </c>
      <c r="V47" t="s">
        <v>69</v>
      </c>
      <c r="W47" t="s">
        <v>172</v>
      </c>
      <c r="X47" t="s">
        <v>176</v>
      </c>
    </row>
    <row r="48" spans="3:25">
      <c r="C48" t="s">
        <v>173</v>
      </c>
      <c r="D48" t="s">
        <v>36</v>
      </c>
      <c r="E48" t="s">
        <v>182</v>
      </c>
      <c r="F48" t="s">
        <v>46</v>
      </c>
      <c r="G48" t="s">
        <v>169</v>
      </c>
      <c r="H48">
        <v>15</v>
      </c>
      <c r="I48">
        <v>12</v>
      </c>
      <c r="J48">
        <v>1706</v>
      </c>
      <c r="K48">
        <v>517</v>
      </c>
      <c r="L48">
        <v>110</v>
      </c>
      <c r="M48">
        <v>15</v>
      </c>
      <c r="N48">
        <v>0</v>
      </c>
      <c r="O48">
        <v>210</v>
      </c>
      <c r="P48">
        <v>116</v>
      </c>
      <c r="Q48" t="s">
        <v>175</v>
      </c>
      <c r="V48" t="s">
        <v>69</v>
      </c>
      <c r="W48" t="s">
        <v>172</v>
      </c>
      <c r="X48" t="s">
        <v>176</v>
      </c>
    </row>
    <row r="49" spans="3:24">
      <c r="C49" t="s">
        <v>173</v>
      </c>
      <c r="D49" t="s">
        <v>32</v>
      </c>
      <c r="E49" t="s">
        <v>182</v>
      </c>
      <c r="F49" t="s">
        <v>46</v>
      </c>
      <c r="G49" t="s">
        <v>169</v>
      </c>
      <c r="H49">
        <v>15</v>
      </c>
      <c r="I49">
        <v>12</v>
      </c>
      <c r="J49">
        <v>1706</v>
      </c>
      <c r="K49">
        <f>K48*1.9</f>
        <v>982.3</v>
      </c>
      <c r="L49">
        <v>110</v>
      </c>
      <c r="M49">
        <v>15</v>
      </c>
      <c r="N49">
        <v>0</v>
      </c>
      <c r="O49">
        <v>210</v>
      </c>
      <c r="P49">
        <v>116</v>
      </c>
      <c r="Q49" t="s">
        <v>175</v>
      </c>
      <c r="R49" t="s">
        <v>170</v>
      </c>
      <c r="S49">
        <v>5</v>
      </c>
      <c r="T49">
        <v>45</v>
      </c>
      <c r="U49">
        <v>25</v>
      </c>
      <c r="V49" t="s">
        <v>69</v>
      </c>
      <c r="W49" t="s">
        <v>172</v>
      </c>
      <c r="X49" t="s">
        <v>176</v>
      </c>
    </row>
    <row r="50" spans="3:24">
      <c r="C50" t="s">
        <v>173</v>
      </c>
      <c r="D50" t="s">
        <v>174</v>
      </c>
      <c r="E50" t="s">
        <v>182</v>
      </c>
      <c r="F50" t="s">
        <v>46</v>
      </c>
      <c r="G50" t="s">
        <v>169</v>
      </c>
      <c r="H50">
        <v>15</v>
      </c>
      <c r="I50">
        <v>12</v>
      </c>
      <c r="J50">
        <v>1706</v>
      </c>
      <c r="K50">
        <f>K48*1.6</f>
        <v>827.2</v>
      </c>
      <c r="L50">
        <v>110</v>
      </c>
      <c r="M50">
        <v>15</v>
      </c>
      <c r="N50">
        <v>0</v>
      </c>
      <c r="O50">
        <v>210</v>
      </c>
      <c r="P50">
        <v>116</v>
      </c>
      <c r="Q50" t="s">
        <v>175</v>
      </c>
      <c r="R50" t="s">
        <v>177</v>
      </c>
      <c r="S50">
        <v>5</v>
      </c>
      <c r="T50">
        <v>35</v>
      </c>
      <c r="U50">
        <v>45</v>
      </c>
      <c r="V50" t="s">
        <v>69</v>
      </c>
      <c r="W50" t="s">
        <v>172</v>
      </c>
      <c r="X50" t="s">
        <v>176</v>
      </c>
    </row>
    <row r="51" spans="3:24">
      <c r="C51" t="s">
        <v>178</v>
      </c>
      <c r="D51" t="s">
        <v>36</v>
      </c>
      <c r="E51" t="s">
        <v>181</v>
      </c>
      <c r="F51" t="s">
        <v>46</v>
      </c>
      <c r="G51" t="s">
        <v>169</v>
      </c>
      <c r="H51">
        <v>15</v>
      </c>
      <c r="I51">
        <v>12</v>
      </c>
      <c r="J51">
        <v>1633</v>
      </c>
      <c r="K51">
        <v>533</v>
      </c>
      <c r="L51">
        <v>111</v>
      </c>
      <c r="M51">
        <v>10</v>
      </c>
      <c r="N51">
        <v>0</v>
      </c>
      <c r="O51">
        <v>210</v>
      </c>
      <c r="P51">
        <v>116</v>
      </c>
      <c r="Q51" t="s">
        <v>183</v>
      </c>
      <c r="V51" t="s">
        <v>69</v>
      </c>
      <c r="W51" t="s">
        <v>186</v>
      </c>
      <c r="X51" t="s">
        <v>176</v>
      </c>
    </row>
    <row r="52" spans="3:24">
      <c r="C52" t="s">
        <v>178</v>
      </c>
      <c r="D52" t="s">
        <v>179</v>
      </c>
      <c r="E52" t="s">
        <v>181</v>
      </c>
      <c r="F52" t="s">
        <v>46</v>
      </c>
      <c r="G52" t="s">
        <v>169</v>
      </c>
      <c r="H52">
        <v>15</v>
      </c>
      <c r="I52">
        <v>12</v>
      </c>
      <c r="J52">
        <v>1633</v>
      </c>
      <c r="K52">
        <v>533</v>
      </c>
      <c r="L52">
        <v>111</v>
      </c>
      <c r="M52">
        <v>10</v>
      </c>
      <c r="N52">
        <v>0</v>
      </c>
      <c r="O52">
        <f>357</f>
        <v>357</v>
      </c>
      <c r="P52">
        <v>116</v>
      </c>
      <c r="Q52" t="s">
        <v>183</v>
      </c>
      <c r="R52" t="s">
        <v>184</v>
      </c>
      <c r="S52">
        <v>5</v>
      </c>
      <c r="T52">
        <v>25</v>
      </c>
      <c r="U52">
        <v>30</v>
      </c>
      <c r="V52" t="s">
        <v>69</v>
      </c>
      <c r="W52" t="s">
        <v>186</v>
      </c>
      <c r="X52" t="s">
        <v>176</v>
      </c>
    </row>
    <row r="53" spans="3:24">
      <c r="C53" t="s">
        <v>178</v>
      </c>
      <c r="D53" t="s">
        <v>180</v>
      </c>
      <c r="E53" t="s">
        <v>181</v>
      </c>
      <c r="F53" t="s">
        <v>46</v>
      </c>
      <c r="G53" t="s">
        <v>169</v>
      </c>
      <c r="H53">
        <v>15</v>
      </c>
      <c r="I53">
        <v>12</v>
      </c>
      <c r="J53">
        <v>1633</v>
      </c>
      <c r="K53">
        <f>K51*2</f>
        <v>1066</v>
      </c>
      <c r="L53">
        <v>111</v>
      </c>
      <c r="M53">
        <v>10</v>
      </c>
      <c r="N53">
        <v>0</v>
      </c>
      <c r="O53">
        <v>420</v>
      </c>
      <c r="P53">
        <v>116</v>
      </c>
      <c r="Q53" t="s">
        <v>183</v>
      </c>
      <c r="R53" t="s">
        <v>185</v>
      </c>
      <c r="S53">
        <v>5</v>
      </c>
      <c r="T53">
        <v>30</v>
      </c>
      <c r="U53">
        <v>75</v>
      </c>
      <c r="V53" t="s">
        <v>69</v>
      </c>
      <c r="W53" t="s">
        <v>186</v>
      </c>
      <c r="X53" t="s">
        <v>176</v>
      </c>
    </row>
    <row r="54" spans="3:24">
      <c r="C54" t="s">
        <v>187</v>
      </c>
      <c r="D54" t="s">
        <v>36</v>
      </c>
      <c r="E54" t="s">
        <v>190</v>
      </c>
      <c r="F54" t="s">
        <v>46</v>
      </c>
      <c r="G54" t="s">
        <v>169</v>
      </c>
      <c r="H54">
        <v>17</v>
      </c>
      <c r="I54">
        <v>12</v>
      </c>
      <c r="J54">
        <v>1682</v>
      </c>
      <c r="K54">
        <v>547</v>
      </c>
      <c r="L54">
        <v>109</v>
      </c>
      <c r="M54">
        <v>10</v>
      </c>
      <c r="N54">
        <v>0</v>
      </c>
      <c r="O54">
        <v>210</v>
      </c>
      <c r="P54">
        <v>116</v>
      </c>
      <c r="Q54" t="s">
        <v>191</v>
      </c>
      <c r="V54" t="s">
        <v>69</v>
      </c>
      <c r="W54" t="s">
        <v>186</v>
      </c>
      <c r="X54" t="s">
        <v>176</v>
      </c>
    </row>
    <row r="55" spans="3:24">
      <c r="C55" t="s">
        <v>187</v>
      </c>
      <c r="D55" t="s">
        <v>188</v>
      </c>
      <c r="E55" t="s">
        <v>190</v>
      </c>
      <c r="F55" t="s">
        <v>46</v>
      </c>
      <c r="G55" t="s">
        <v>169</v>
      </c>
      <c r="H55">
        <v>17</v>
      </c>
      <c r="I55">
        <v>12</v>
      </c>
      <c r="J55">
        <v>1682</v>
      </c>
      <c r="K55">
        <f>K54*1.6</f>
        <v>875.2</v>
      </c>
      <c r="L55">
        <v>109</v>
      </c>
      <c r="M55">
        <v>10</v>
      </c>
      <c r="N55">
        <v>0</v>
      </c>
      <c r="O55">
        <v>210</v>
      </c>
      <c r="P55">
        <v>116</v>
      </c>
      <c r="Q55" t="s">
        <v>191</v>
      </c>
      <c r="R55" t="s">
        <v>192</v>
      </c>
      <c r="S55">
        <v>10</v>
      </c>
      <c r="T55">
        <v>20</v>
      </c>
      <c r="U55">
        <v>35</v>
      </c>
      <c r="V55" t="s">
        <v>69</v>
      </c>
      <c r="W55" t="s">
        <v>186</v>
      </c>
      <c r="X55" t="s">
        <v>176</v>
      </c>
    </row>
    <row r="56" spans="3:24">
      <c r="C56" t="s">
        <v>187</v>
      </c>
      <c r="D56" t="s">
        <v>189</v>
      </c>
      <c r="E56" t="s">
        <v>190</v>
      </c>
      <c r="F56" t="s">
        <v>46</v>
      </c>
      <c r="G56" t="s">
        <v>169</v>
      </c>
      <c r="H56">
        <v>17</v>
      </c>
      <c r="I56">
        <v>12</v>
      </c>
      <c r="J56">
        <v>1682</v>
      </c>
      <c r="K56">
        <f>K54*1.7</f>
        <v>929.9</v>
      </c>
      <c r="L56">
        <v>109</v>
      </c>
      <c r="M56">
        <v>10</v>
      </c>
      <c r="N56">
        <v>0</v>
      </c>
      <c r="O56">
        <v>210</v>
      </c>
      <c r="P56">
        <v>116</v>
      </c>
      <c r="Q56" t="s">
        <v>191</v>
      </c>
      <c r="R56" t="s">
        <v>193</v>
      </c>
      <c r="S56">
        <v>10</v>
      </c>
      <c r="T56">
        <v>20</v>
      </c>
      <c r="U56">
        <v>40</v>
      </c>
      <c r="V56" t="s">
        <v>69</v>
      </c>
      <c r="W56" t="s">
        <v>186</v>
      </c>
      <c r="X56" t="s">
        <v>176</v>
      </c>
    </row>
    <row r="57" spans="3:24">
      <c r="C57" t="s">
        <v>194</v>
      </c>
      <c r="D57" t="s">
        <v>36</v>
      </c>
      <c r="E57" t="s">
        <v>196</v>
      </c>
      <c r="F57" t="s">
        <v>46</v>
      </c>
      <c r="G57" t="s">
        <v>197</v>
      </c>
      <c r="H57">
        <v>17</v>
      </c>
      <c r="I57">
        <v>14</v>
      </c>
      <c r="J57">
        <v>1979</v>
      </c>
      <c r="K57">
        <v>712</v>
      </c>
      <c r="L57">
        <v>213</v>
      </c>
      <c r="M57">
        <v>0</v>
      </c>
      <c r="N57">
        <v>0</v>
      </c>
      <c r="O57">
        <v>315</v>
      </c>
      <c r="P57">
        <v>112</v>
      </c>
      <c r="Q57" t="s">
        <v>199</v>
      </c>
      <c r="V57" t="s">
        <v>202</v>
      </c>
      <c r="W57" t="s">
        <v>172</v>
      </c>
      <c r="X57" t="s">
        <v>203</v>
      </c>
    </row>
    <row r="58" spans="3:24">
      <c r="C58" t="s">
        <v>194</v>
      </c>
      <c r="D58" t="s">
        <v>83</v>
      </c>
      <c r="E58" t="s">
        <v>196</v>
      </c>
      <c r="F58" t="s">
        <v>46</v>
      </c>
      <c r="G58" t="s">
        <v>197</v>
      </c>
      <c r="H58">
        <v>17</v>
      </c>
      <c r="I58">
        <v>14</v>
      </c>
      <c r="J58">
        <v>1979</v>
      </c>
      <c r="K58">
        <f>K57*1.7</f>
        <v>1210.3999999999999</v>
      </c>
      <c r="L58">
        <v>213</v>
      </c>
      <c r="M58">
        <v>0</v>
      </c>
      <c r="N58">
        <v>0</v>
      </c>
      <c r="O58">
        <v>315</v>
      </c>
      <c r="P58">
        <v>62</v>
      </c>
      <c r="Q58" t="s">
        <v>199</v>
      </c>
      <c r="R58" t="s">
        <v>200</v>
      </c>
      <c r="S58">
        <v>5</v>
      </c>
      <c r="T58">
        <v>30</v>
      </c>
      <c r="U58">
        <v>40</v>
      </c>
      <c r="V58" t="s">
        <v>202</v>
      </c>
      <c r="W58" t="s">
        <v>172</v>
      </c>
      <c r="X58" t="s">
        <v>203</v>
      </c>
    </row>
    <row r="59" spans="3:24">
      <c r="C59" t="s">
        <v>194</v>
      </c>
      <c r="D59" t="s">
        <v>195</v>
      </c>
      <c r="E59" t="s">
        <v>196</v>
      </c>
      <c r="F59" t="s">
        <v>46</v>
      </c>
      <c r="G59" t="s">
        <v>197</v>
      </c>
      <c r="H59">
        <v>17</v>
      </c>
      <c r="I59">
        <v>14</v>
      </c>
      <c r="J59">
        <v>1979</v>
      </c>
      <c r="K59">
        <f>K57*1.6</f>
        <v>1139.2</v>
      </c>
      <c r="L59">
        <v>213</v>
      </c>
      <c r="M59">
        <v>0</v>
      </c>
      <c r="N59">
        <v>0</v>
      </c>
      <c r="O59">
        <v>409</v>
      </c>
      <c r="P59">
        <v>76</v>
      </c>
      <c r="Q59" t="s">
        <v>199</v>
      </c>
      <c r="R59" t="s">
        <v>201</v>
      </c>
      <c r="S59">
        <v>5</v>
      </c>
      <c r="T59">
        <v>90</v>
      </c>
      <c r="U59">
        <v>65</v>
      </c>
      <c r="V59" t="s">
        <v>202</v>
      </c>
      <c r="W59" t="s">
        <v>172</v>
      </c>
      <c r="X59" t="s">
        <v>203</v>
      </c>
    </row>
    <row r="60" spans="3:24">
      <c r="C60" t="s">
        <v>204</v>
      </c>
      <c r="D60" t="s">
        <v>36</v>
      </c>
      <c r="E60" t="s">
        <v>207</v>
      </c>
      <c r="F60" t="s">
        <v>46</v>
      </c>
      <c r="G60" t="s">
        <v>197</v>
      </c>
      <c r="H60">
        <v>19</v>
      </c>
      <c r="I60">
        <v>14</v>
      </c>
      <c r="J60">
        <v>1996</v>
      </c>
      <c r="K60">
        <v>693</v>
      </c>
      <c r="L60">
        <v>213</v>
      </c>
      <c r="M60">
        <v>0</v>
      </c>
      <c r="N60">
        <v>0</v>
      </c>
      <c r="O60">
        <v>300</v>
      </c>
      <c r="P60">
        <v>112</v>
      </c>
      <c r="Q60" t="s">
        <v>208</v>
      </c>
      <c r="V60" t="s">
        <v>202</v>
      </c>
      <c r="W60" t="s">
        <v>211</v>
      </c>
      <c r="X60" t="s">
        <v>203</v>
      </c>
    </row>
    <row r="61" spans="3:24">
      <c r="C61" t="s">
        <v>204</v>
      </c>
      <c r="D61" t="s">
        <v>205</v>
      </c>
      <c r="E61" t="s">
        <v>207</v>
      </c>
      <c r="F61" t="s">
        <v>46</v>
      </c>
      <c r="G61" t="s">
        <v>197</v>
      </c>
      <c r="H61">
        <v>19</v>
      </c>
      <c r="I61">
        <v>14</v>
      </c>
      <c r="J61">
        <v>1996</v>
      </c>
      <c r="K61">
        <f>K60*1.7</f>
        <v>1178.0999999999999</v>
      </c>
      <c r="L61">
        <v>213</v>
      </c>
      <c r="M61">
        <v>0</v>
      </c>
      <c r="N61">
        <v>0</v>
      </c>
      <c r="O61">
        <v>150</v>
      </c>
      <c r="P61">
        <v>62</v>
      </c>
      <c r="Q61" t="s">
        <v>208</v>
      </c>
      <c r="R61" t="s">
        <v>209</v>
      </c>
      <c r="S61">
        <v>5</v>
      </c>
      <c r="T61">
        <v>20</v>
      </c>
      <c r="U61">
        <v>35</v>
      </c>
      <c r="V61" t="s">
        <v>202</v>
      </c>
      <c r="W61" t="s">
        <v>211</v>
      </c>
      <c r="X61" t="s">
        <v>203</v>
      </c>
    </row>
    <row r="62" spans="3:24">
      <c r="C62" t="s">
        <v>204</v>
      </c>
      <c r="D62" t="s">
        <v>206</v>
      </c>
      <c r="E62" t="s">
        <v>207</v>
      </c>
      <c r="F62" t="s">
        <v>46</v>
      </c>
      <c r="G62" t="s">
        <v>197</v>
      </c>
      <c r="H62">
        <v>19</v>
      </c>
      <c r="I62">
        <v>14</v>
      </c>
      <c r="J62">
        <v>1996</v>
      </c>
      <c r="K62">
        <f>K60*2.3</f>
        <v>1593.8999999999999</v>
      </c>
      <c r="L62">
        <v>213</v>
      </c>
      <c r="M62">
        <v>0</v>
      </c>
      <c r="N62">
        <v>0</v>
      </c>
      <c r="O62">
        <v>150</v>
      </c>
      <c r="P62">
        <v>62</v>
      </c>
      <c r="Q62" t="s">
        <v>208</v>
      </c>
      <c r="R62" t="s">
        <v>210</v>
      </c>
      <c r="S62">
        <v>5</v>
      </c>
      <c r="T62">
        <v>30</v>
      </c>
      <c r="U62">
        <v>14</v>
      </c>
      <c r="V62" t="s">
        <v>202</v>
      </c>
      <c r="W62" t="s">
        <v>211</v>
      </c>
      <c r="X62" t="s">
        <v>203</v>
      </c>
    </row>
    <row r="63" spans="3:24">
      <c r="C63" t="s">
        <v>212</v>
      </c>
      <c r="D63" t="s">
        <v>36</v>
      </c>
      <c r="E63" t="s">
        <v>215</v>
      </c>
      <c r="F63" t="s">
        <v>46</v>
      </c>
      <c r="G63" t="s">
        <v>197</v>
      </c>
      <c r="H63">
        <v>17</v>
      </c>
      <c r="I63">
        <v>14</v>
      </c>
      <c r="J63">
        <v>1766</v>
      </c>
      <c r="K63">
        <v>720</v>
      </c>
      <c r="L63">
        <v>259</v>
      </c>
      <c r="M63">
        <v>0</v>
      </c>
      <c r="N63">
        <v>0</v>
      </c>
      <c r="O63">
        <v>300</v>
      </c>
      <c r="P63">
        <v>112</v>
      </c>
      <c r="Q63" t="s">
        <v>216</v>
      </c>
      <c r="V63" t="s">
        <v>202</v>
      </c>
      <c r="W63" t="s">
        <v>172</v>
      </c>
      <c r="X63" t="s">
        <v>203</v>
      </c>
    </row>
    <row r="64" spans="3:24">
      <c r="C64" t="s">
        <v>212</v>
      </c>
      <c r="D64" t="s">
        <v>213</v>
      </c>
      <c r="E64" t="s">
        <v>215</v>
      </c>
      <c r="F64" t="s">
        <v>46</v>
      </c>
      <c r="G64" t="s">
        <v>197</v>
      </c>
      <c r="H64">
        <v>17</v>
      </c>
      <c r="I64">
        <v>14</v>
      </c>
      <c r="J64">
        <v>1766</v>
      </c>
      <c r="K64">
        <f>K63*1.3</f>
        <v>936</v>
      </c>
      <c r="L64">
        <v>259</v>
      </c>
      <c r="M64">
        <v>0</v>
      </c>
      <c r="N64">
        <v>0</v>
      </c>
      <c r="O64">
        <v>300</v>
      </c>
      <c r="P64">
        <v>112</v>
      </c>
      <c r="Q64" t="s">
        <v>216</v>
      </c>
      <c r="R64" t="s">
        <v>217</v>
      </c>
      <c r="S64">
        <v>5</v>
      </c>
      <c r="T64">
        <v>20</v>
      </c>
      <c r="U64">
        <v>60</v>
      </c>
      <c r="V64" t="s">
        <v>219</v>
      </c>
      <c r="W64" t="s">
        <v>172</v>
      </c>
      <c r="X64" t="s">
        <v>203</v>
      </c>
    </row>
    <row r="65" spans="3:24">
      <c r="C65" t="s">
        <v>212</v>
      </c>
      <c r="D65" t="s">
        <v>214</v>
      </c>
      <c r="E65" t="s">
        <v>215</v>
      </c>
      <c r="F65" t="s">
        <v>46</v>
      </c>
      <c r="G65" t="s">
        <v>197</v>
      </c>
      <c r="H65">
        <v>17</v>
      </c>
      <c r="I65">
        <v>14</v>
      </c>
      <c r="J65">
        <v>1766</v>
      </c>
      <c r="K65">
        <f>K63*1.5</f>
        <v>1080</v>
      </c>
      <c r="L65">
        <v>259</v>
      </c>
      <c r="M65">
        <v>0</v>
      </c>
      <c r="N65">
        <v>0</v>
      </c>
      <c r="O65">
        <v>300</v>
      </c>
      <c r="P65">
        <v>83</v>
      </c>
      <c r="Q65" t="s">
        <v>216</v>
      </c>
      <c r="R65" t="s">
        <v>218</v>
      </c>
      <c r="S65">
        <v>5</v>
      </c>
      <c r="T65">
        <v>20</v>
      </c>
      <c r="U65">
        <v>40</v>
      </c>
      <c r="V65" t="s">
        <v>219</v>
      </c>
      <c r="W65" t="s">
        <v>172</v>
      </c>
      <c r="X65" t="s">
        <v>203</v>
      </c>
    </row>
    <row r="66" spans="3:24">
      <c r="C66" t="s">
        <v>220</v>
      </c>
      <c r="D66" t="s">
        <v>36</v>
      </c>
      <c r="F66" t="s">
        <v>46</v>
      </c>
      <c r="G66" t="s">
        <v>197</v>
      </c>
      <c r="H66">
        <v>19</v>
      </c>
      <c r="I66">
        <v>14</v>
      </c>
      <c r="J66">
        <v>1796</v>
      </c>
      <c r="K66">
        <v>646</v>
      </c>
      <c r="L66">
        <v>299</v>
      </c>
      <c r="M66">
        <v>0</v>
      </c>
      <c r="N66">
        <v>0</v>
      </c>
      <c r="O66">
        <v>300</v>
      </c>
      <c r="P66">
        <v>112</v>
      </c>
      <c r="Q66" t="s">
        <v>272</v>
      </c>
      <c r="V66" t="s">
        <v>202</v>
      </c>
      <c r="W66" t="s">
        <v>186</v>
      </c>
      <c r="X66" t="s">
        <v>203</v>
      </c>
    </row>
    <row r="67" spans="3:24">
      <c r="C67" t="s">
        <v>220</v>
      </c>
      <c r="D67" t="s">
        <v>43</v>
      </c>
      <c r="F67" t="s">
        <v>46</v>
      </c>
      <c r="G67" t="s">
        <v>197</v>
      </c>
      <c r="H67">
        <v>19</v>
      </c>
      <c r="I67">
        <v>14</v>
      </c>
      <c r="J67">
        <v>1796</v>
      </c>
      <c r="K67">
        <v>646</v>
      </c>
      <c r="L67">
        <v>299</v>
      </c>
      <c r="M67">
        <v>0</v>
      </c>
      <c r="N67">
        <v>0</v>
      </c>
      <c r="O67">
        <v>300</v>
      </c>
      <c r="P67">
        <v>112</v>
      </c>
      <c r="Q67" t="s">
        <v>272</v>
      </c>
      <c r="R67" t="s">
        <v>222</v>
      </c>
      <c r="S67">
        <v>5</v>
      </c>
      <c r="T67">
        <v>15</v>
      </c>
      <c r="U67">
        <v>35</v>
      </c>
      <c r="V67" t="s">
        <v>202</v>
      </c>
      <c r="W67" t="s">
        <v>186</v>
      </c>
      <c r="X67" t="s">
        <v>203</v>
      </c>
    </row>
    <row r="68" spans="3:24">
      <c r="C68" t="s">
        <v>220</v>
      </c>
      <c r="D68" t="s">
        <v>221</v>
      </c>
      <c r="F68" t="s">
        <v>46</v>
      </c>
      <c r="G68" t="s">
        <v>197</v>
      </c>
      <c r="H68">
        <v>19</v>
      </c>
      <c r="I68">
        <v>14</v>
      </c>
      <c r="J68">
        <v>1796</v>
      </c>
      <c r="K68">
        <v>646</v>
      </c>
      <c r="L68">
        <v>299</v>
      </c>
      <c r="M68">
        <v>0</v>
      </c>
      <c r="N68">
        <v>0</v>
      </c>
      <c r="O68">
        <v>300</v>
      </c>
      <c r="P68">
        <v>112</v>
      </c>
      <c r="Q68" t="s">
        <v>272</v>
      </c>
      <c r="R68" t="s">
        <v>223</v>
      </c>
      <c r="S68">
        <v>5</v>
      </c>
      <c r="T68">
        <v>10</v>
      </c>
      <c r="U68">
        <v>55</v>
      </c>
      <c r="V68" t="s">
        <v>202</v>
      </c>
      <c r="W68" t="s">
        <v>186</v>
      </c>
    </row>
    <row r="69" spans="3:24">
      <c r="C69" t="s">
        <v>224</v>
      </c>
      <c r="D69" t="s">
        <v>36</v>
      </c>
      <c r="F69" t="s">
        <v>46</v>
      </c>
      <c r="G69" t="s">
        <v>227</v>
      </c>
      <c r="H69">
        <v>29</v>
      </c>
      <c r="I69">
        <v>25</v>
      </c>
      <c r="J69">
        <v>2412</v>
      </c>
      <c r="K69">
        <v>516</v>
      </c>
      <c r="L69">
        <v>367</v>
      </c>
      <c r="M69">
        <v>0</v>
      </c>
      <c r="N69">
        <v>0</v>
      </c>
      <c r="O69">
        <v>240</v>
      </c>
      <c r="P69">
        <v>167</v>
      </c>
      <c r="Q69" t="s">
        <v>228</v>
      </c>
      <c r="V69" t="s">
        <v>230</v>
      </c>
      <c r="W69" t="s">
        <v>211</v>
      </c>
    </row>
    <row r="70" spans="3:24">
      <c r="C70" t="s">
        <v>224</v>
      </c>
      <c r="D70" t="s">
        <v>225</v>
      </c>
      <c r="F70" t="s">
        <v>46</v>
      </c>
      <c r="G70" t="s">
        <v>227</v>
      </c>
      <c r="H70">
        <v>29</v>
      </c>
      <c r="I70">
        <v>25</v>
      </c>
      <c r="J70">
        <v>2412</v>
      </c>
      <c r="K70">
        <f>K69*1.8</f>
        <v>928.80000000000007</v>
      </c>
      <c r="L70">
        <v>367</v>
      </c>
      <c r="M70">
        <v>0</v>
      </c>
      <c r="N70">
        <v>0</v>
      </c>
      <c r="O70">
        <v>240</v>
      </c>
      <c r="P70">
        <v>167</v>
      </c>
      <c r="Q70" t="s">
        <v>228</v>
      </c>
      <c r="R70" t="s">
        <v>229</v>
      </c>
      <c r="S70">
        <v>5</v>
      </c>
      <c r="T70">
        <v>15</v>
      </c>
      <c r="U70">
        <v>40</v>
      </c>
      <c r="V70" t="s">
        <v>219</v>
      </c>
      <c r="W70" t="s">
        <v>211</v>
      </c>
      <c r="X70" t="s">
        <v>232</v>
      </c>
    </row>
    <row r="71" spans="3:24">
      <c r="C71" t="s">
        <v>224</v>
      </c>
      <c r="D71" t="s">
        <v>226</v>
      </c>
      <c r="F71" t="s">
        <v>46</v>
      </c>
      <c r="G71" t="s">
        <v>227</v>
      </c>
      <c r="H71">
        <v>29</v>
      </c>
      <c r="I71">
        <v>25</v>
      </c>
      <c r="J71">
        <v>2412</v>
      </c>
      <c r="K71">
        <v>516</v>
      </c>
      <c r="L71">
        <f>L70*1.4</f>
        <v>513.79999999999995</v>
      </c>
      <c r="M71">
        <v>0</v>
      </c>
      <c r="N71">
        <v>0</v>
      </c>
      <c r="O71">
        <v>240</v>
      </c>
      <c r="P71">
        <v>167</v>
      </c>
      <c r="Q71" t="s">
        <v>228</v>
      </c>
      <c r="R71" t="s">
        <v>240</v>
      </c>
      <c r="S71">
        <v>5</v>
      </c>
      <c r="T71">
        <v>25</v>
      </c>
      <c r="U71">
        <v>60</v>
      </c>
      <c r="V71" t="s">
        <v>230</v>
      </c>
      <c r="W71" t="s">
        <v>211</v>
      </c>
    </row>
    <row r="72" spans="3:24">
      <c r="C72" t="s">
        <v>231</v>
      </c>
      <c r="D72" t="s">
        <v>36</v>
      </c>
      <c r="F72" t="s">
        <v>46</v>
      </c>
      <c r="G72" t="s">
        <v>227</v>
      </c>
      <c r="H72">
        <v>28</v>
      </c>
      <c r="I72">
        <v>25</v>
      </c>
      <c r="J72">
        <v>2651</v>
      </c>
      <c r="K72">
        <v>536</v>
      </c>
      <c r="L72">
        <v>311</v>
      </c>
      <c r="M72">
        <v>0</v>
      </c>
      <c r="N72">
        <v>0</v>
      </c>
      <c r="O72">
        <v>240</v>
      </c>
      <c r="P72">
        <v>167</v>
      </c>
      <c r="Q72" t="s">
        <v>236</v>
      </c>
      <c r="V72" t="s">
        <v>230</v>
      </c>
      <c r="W72" t="s">
        <v>172</v>
      </c>
    </row>
    <row r="73" spans="3:24">
      <c r="C73" t="s">
        <v>231</v>
      </c>
      <c r="D73" t="s">
        <v>237</v>
      </c>
      <c r="F73" t="s">
        <v>46</v>
      </c>
      <c r="G73" t="s">
        <v>227</v>
      </c>
      <c r="H73">
        <v>28</v>
      </c>
      <c r="I73">
        <v>25</v>
      </c>
      <c r="J73">
        <v>2651</v>
      </c>
      <c r="K73">
        <v>536</v>
      </c>
      <c r="L73">
        <v>311</v>
      </c>
      <c r="M73">
        <v>0</v>
      </c>
      <c r="N73">
        <v>0</v>
      </c>
      <c r="O73">
        <v>240</v>
      </c>
      <c r="P73">
        <v>167</v>
      </c>
      <c r="Q73" t="s">
        <v>236</v>
      </c>
      <c r="V73" t="s">
        <v>219</v>
      </c>
      <c r="W73" t="s">
        <v>172</v>
      </c>
      <c r="X73" t="s">
        <v>232</v>
      </c>
    </row>
    <row r="74" spans="3:24">
      <c r="C74" t="s">
        <v>231</v>
      </c>
      <c r="D74" t="s">
        <v>233</v>
      </c>
      <c r="F74" t="s">
        <v>46</v>
      </c>
      <c r="G74" t="s">
        <v>227</v>
      </c>
      <c r="H74">
        <v>28</v>
      </c>
      <c r="I74">
        <v>25</v>
      </c>
      <c r="J74">
        <v>2651</v>
      </c>
      <c r="K74">
        <v>536</v>
      </c>
      <c r="L74">
        <v>311</v>
      </c>
      <c r="M74">
        <v>0</v>
      </c>
      <c r="N74">
        <v>0</v>
      </c>
      <c r="O74">
        <v>240</v>
      </c>
      <c r="P74">
        <v>167</v>
      </c>
      <c r="Q74" t="s">
        <v>236</v>
      </c>
      <c r="R74" t="s">
        <v>238</v>
      </c>
      <c r="S74">
        <v>5</v>
      </c>
      <c r="T74">
        <v>1</v>
      </c>
      <c r="U74">
        <v>20</v>
      </c>
      <c r="V74" t="s">
        <v>219</v>
      </c>
      <c r="W74" t="s">
        <v>172</v>
      </c>
      <c r="X74" t="s">
        <v>232</v>
      </c>
    </row>
    <row r="75" spans="3:24">
      <c r="C75" t="s">
        <v>231</v>
      </c>
      <c r="D75" t="s">
        <v>234</v>
      </c>
      <c r="F75" t="s">
        <v>46</v>
      </c>
      <c r="G75" t="s">
        <v>227</v>
      </c>
      <c r="H75">
        <v>28</v>
      </c>
      <c r="I75">
        <v>25</v>
      </c>
      <c r="J75">
        <v>2651</v>
      </c>
      <c r="K75">
        <v>536</v>
      </c>
      <c r="L75">
        <v>311</v>
      </c>
      <c r="M75">
        <v>0</v>
      </c>
      <c r="N75">
        <v>0</v>
      </c>
      <c r="O75">
        <v>240</v>
      </c>
      <c r="P75">
        <v>167</v>
      </c>
      <c r="Q75" t="s">
        <v>236</v>
      </c>
      <c r="R75" t="s">
        <v>239</v>
      </c>
      <c r="S75">
        <v>5</v>
      </c>
      <c r="T75">
        <v>1</v>
      </c>
      <c r="U75">
        <v>20</v>
      </c>
      <c r="V75" t="s">
        <v>230</v>
      </c>
      <c r="W75" t="s">
        <v>172</v>
      </c>
    </row>
    <row r="76" spans="3:24">
      <c r="C76" t="s">
        <v>231</v>
      </c>
      <c r="D76" t="s">
        <v>235</v>
      </c>
      <c r="F76" t="s">
        <v>46</v>
      </c>
      <c r="G76" t="s">
        <v>227</v>
      </c>
      <c r="H76">
        <v>28</v>
      </c>
      <c r="I76">
        <v>25</v>
      </c>
      <c r="J76">
        <v>2651</v>
      </c>
      <c r="K76">
        <f>K72*1.3</f>
        <v>696.80000000000007</v>
      </c>
      <c r="L76">
        <v>311</v>
      </c>
      <c r="M76">
        <v>0</v>
      </c>
      <c r="N76">
        <v>0</v>
      </c>
      <c r="O76">
        <v>240</v>
      </c>
      <c r="P76">
        <v>167</v>
      </c>
      <c r="Q76" t="s">
        <v>236</v>
      </c>
      <c r="R76" t="s">
        <v>241</v>
      </c>
      <c r="S76">
        <v>5</v>
      </c>
      <c r="T76">
        <v>25</v>
      </c>
      <c r="U76">
        <v>60</v>
      </c>
      <c r="V76" t="s">
        <v>219</v>
      </c>
      <c r="W76" t="s">
        <v>172</v>
      </c>
      <c r="X76" t="s">
        <v>232</v>
      </c>
    </row>
    <row r="77" spans="3:24">
      <c r="C77" t="s">
        <v>242</v>
      </c>
      <c r="D77" t="s">
        <v>36</v>
      </c>
      <c r="E77" t="s">
        <v>244</v>
      </c>
      <c r="F77" t="s">
        <v>46</v>
      </c>
      <c r="G77" t="s">
        <v>245</v>
      </c>
      <c r="H77">
        <v>17</v>
      </c>
      <c r="I77">
        <v>14</v>
      </c>
      <c r="J77">
        <v>2529</v>
      </c>
      <c r="K77">
        <v>408</v>
      </c>
      <c r="L77">
        <v>306</v>
      </c>
      <c r="M77">
        <v>0</v>
      </c>
      <c r="N77">
        <v>0</v>
      </c>
      <c r="O77">
        <v>215</v>
      </c>
      <c r="P77">
        <v>107</v>
      </c>
      <c r="Q77" t="s">
        <v>199</v>
      </c>
      <c r="V77" t="s">
        <v>202</v>
      </c>
      <c r="W77" t="s">
        <v>172</v>
      </c>
      <c r="X77" t="s">
        <v>246</v>
      </c>
    </row>
    <row r="78" spans="3:24">
      <c r="C78" t="s">
        <v>242</v>
      </c>
      <c r="D78" t="s">
        <v>83</v>
      </c>
      <c r="E78" t="s">
        <v>244</v>
      </c>
      <c r="F78" t="s">
        <v>46</v>
      </c>
      <c r="G78" t="s">
        <v>245</v>
      </c>
      <c r="H78">
        <v>17</v>
      </c>
      <c r="I78">
        <v>14</v>
      </c>
      <c r="J78">
        <v>2529</v>
      </c>
      <c r="K78">
        <f>K77*1.7</f>
        <v>693.6</v>
      </c>
      <c r="L78">
        <v>306</v>
      </c>
      <c r="M78">
        <v>0</v>
      </c>
      <c r="N78">
        <v>0</v>
      </c>
      <c r="O78">
        <v>215</v>
      </c>
      <c r="P78">
        <v>57</v>
      </c>
      <c r="Q78" t="s">
        <v>199</v>
      </c>
      <c r="R78" t="s">
        <v>87</v>
      </c>
      <c r="S78">
        <v>5</v>
      </c>
      <c r="T78">
        <v>30</v>
      </c>
      <c r="U78">
        <v>40</v>
      </c>
      <c r="V78" t="s">
        <v>202</v>
      </c>
      <c r="W78" t="s">
        <v>172</v>
      </c>
      <c r="X78" t="s">
        <v>246</v>
      </c>
    </row>
    <row r="79" spans="3:24">
      <c r="C79" t="s">
        <v>242</v>
      </c>
      <c r="D79" t="s">
        <v>243</v>
      </c>
      <c r="E79" t="s">
        <v>244</v>
      </c>
      <c r="F79" t="s">
        <v>46</v>
      </c>
      <c r="G79" t="s">
        <v>245</v>
      </c>
      <c r="H79">
        <v>17</v>
      </c>
      <c r="I79">
        <v>14</v>
      </c>
      <c r="J79">
        <v>2529</v>
      </c>
      <c r="K79">
        <f>K77*1.9</f>
        <v>775.19999999999993</v>
      </c>
      <c r="L79">
        <v>306</v>
      </c>
      <c r="M79">
        <v>0</v>
      </c>
      <c r="N79">
        <v>0</v>
      </c>
      <c r="O79">
        <v>215</v>
      </c>
      <c r="P79">
        <v>57</v>
      </c>
      <c r="Q79" t="s">
        <v>199</v>
      </c>
      <c r="R79" t="s">
        <v>88</v>
      </c>
      <c r="S79">
        <v>5</v>
      </c>
      <c r="T79">
        <v>30</v>
      </c>
      <c r="U79">
        <v>45</v>
      </c>
      <c r="V79" t="s">
        <v>202</v>
      </c>
      <c r="W79" t="s">
        <v>172</v>
      </c>
      <c r="X79" t="s">
        <v>246</v>
      </c>
    </row>
    <row r="80" spans="3:24">
      <c r="C80" t="s">
        <v>247</v>
      </c>
      <c r="D80" t="s">
        <v>36</v>
      </c>
      <c r="E80" t="s">
        <v>250</v>
      </c>
      <c r="F80" t="s">
        <v>46</v>
      </c>
      <c r="G80" t="s">
        <v>245</v>
      </c>
      <c r="H80">
        <v>19</v>
      </c>
      <c r="I80">
        <v>14</v>
      </c>
      <c r="J80">
        <v>2387</v>
      </c>
      <c r="K80">
        <v>394</v>
      </c>
      <c r="L80">
        <v>349</v>
      </c>
      <c r="M80">
        <v>10</v>
      </c>
      <c r="N80">
        <v>0</v>
      </c>
      <c r="O80">
        <v>200</v>
      </c>
      <c r="P80">
        <v>107</v>
      </c>
      <c r="Q80" t="s">
        <v>251</v>
      </c>
      <c r="V80" t="s">
        <v>202</v>
      </c>
      <c r="W80" t="s">
        <v>186</v>
      </c>
      <c r="X80" t="s">
        <v>246</v>
      </c>
    </row>
    <row r="81" spans="3:24">
      <c r="C81" t="s">
        <v>247</v>
      </c>
      <c r="D81" t="s">
        <v>248</v>
      </c>
      <c r="E81" t="s">
        <v>250</v>
      </c>
      <c r="F81" t="s">
        <v>46</v>
      </c>
      <c r="G81" t="s">
        <v>245</v>
      </c>
      <c r="H81">
        <v>19</v>
      </c>
      <c r="I81">
        <v>14</v>
      </c>
      <c r="J81">
        <f>J80*1.5</f>
        <v>3580.5</v>
      </c>
      <c r="K81">
        <f t="shared" ref="K81:L81" si="2">K80*1.5</f>
        <v>591</v>
      </c>
      <c r="L81">
        <f t="shared" si="2"/>
        <v>523.5</v>
      </c>
      <c r="M81">
        <v>10</v>
      </c>
      <c r="N81">
        <v>0</v>
      </c>
      <c r="O81">
        <v>200</v>
      </c>
      <c r="P81">
        <v>107</v>
      </c>
      <c r="Q81" t="s">
        <v>251</v>
      </c>
      <c r="R81" t="s">
        <v>252</v>
      </c>
      <c r="S81">
        <v>10</v>
      </c>
      <c r="T81">
        <v>30</v>
      </c>
      <c r="U81">
        <v>70</v>
      </c>
      <c r="V81" t="s">
        <v>202</v>
      </c>
      <c r="W81" t="s">
        <v>186</v>
      </c>
      <c r="X81" t="s">
        <v>246</v>
      </c>
    </row>
    <row r="82" spans="3:24">
      <c r="C82" t="s">
        <v>247</v>
      </c>
      <c r="D82" t="s">
        <v>249</v>
      </c>
      <c r="E82" t="s">
        <v>250</v>
      </c>
      <c r="F82" t="s">
        <v>46</v>
      </c>
      <c r="G82" t="s">
        <v>245</v>
      </c>
      <c r="H82">
        <v>19</v>
      </c>
      <c r="I82">
        <v>14</v>
      </c>
      <c r="J82">
        <f>J80*1.8</f>
        <v>4296.6000000000004</v>
      </c>
      <c r="K82">
        <f t="shared" ref="K82:L82" si="3">K80*1.8</f>
        <v>709.2</v>
      </c>
      <c r="L82">
        <f t="shared" si="3"/>
        <v>628.20000000000005</v>
      </c>
      <c r="M82">
        <v>10</v>
      </c>
      <c r="N82">
        <v>0</v>
      </c>
      <c r="O82">
        <v>200</v>
      </c>
      <c r="P82">
        <v>107</v>
      </c>
      <c r="Q82" t="s">
        <v>251</v>
      </c>
      <c r="R82" t="s">
        <v>253</v>
      </c>
      <c r="S82">
        <v>10</v>
      </c>
      <c r="T82">
        <v>25</v>
      </c>
      <c r="U82">
        <v>70</v>
      </c>
      <c r="V82" t="s">
        <v>202</v>
      </c>
      <c r="W82" t="s">
        <v>186</v>
      </c>
      <c r="X82" t="s">
        <v>246</v>
      </c>
    </row>
    <row r="83" spans="3:24">
      <c r="C83" t="s">
        <v>254</v>
      </c>
      <c r="D83" t="s">
        <v>36</v>
      </c>
      <c r="E83" t="s">
        <v>257</v>
      </c>
      <c r="F83" t="s">
        <v>46</v>
      </c>
      <c r="G83" t="s">
        <v>245</v>
      </c>
      <c r="H83">
        <v>19</v>
      </c>
      <c r="I83">
        <v>14</v>
      </c>
      <c r="J83">
        <v>2551</v>
      </c>
      <c r="K83">
        <v>355</v>
      </c>
      <c r="L83">
        <v>319</v>
      </c>
      <c r="M83">
        <v>0</v>
      </c>
      <c r="N83">
        <v>0</v>
      </c>
      <c r="O83">
        <v>200</v>
      </c>
      <c r="P83">
        <v>107</v>
      </c>
      <c r="Q83" t="s">
        <v>258</v>
      </c>
      <c r="V83" t="s">
        <v>202</v>
      </c>
      <c r="W83" t="s">
        <v>186</v>
      </c>
      <c r="X83" t="s">
        <v>246</v>
      </c>
    </row>
    <row r="84" spans="3:24">
      <c r="C84" t="s">
        <v>254</v>
      </c>
      <c r="D84" t="s">
        <v>255</v>
      </c>
      <c r="E84" t="s">
        <v>257</v>
      </c>
      <c r="F84" t="s">
        <v>46</v>
      </c>
      <c r="G84" t="s">
        <v>245</v>
      </c>
      <c r="H84">
        <v>19</v>
      </c>
      <c r="I84">
        <v>14</v>
      </c>
      <c r="J84">
        <v>2551</v>
      </c>
      <c r="K84">
        <f>K83*1.6</f>
        <v>568</v>
      </c>
      <c r="L84">
        <v>319</v>
      </c>
      <c r="M84">
        <v>0</v>
      </c>
      <c r="N84">
        <v>0</v>
      </c>
      <c r="O84">
        <v>260</v>
      </c>
      <c r="P84">
        <v>192</v>
      </c>
      <c r="Q84" t="s">
        <v>258</v>
      </c>
      <c r="R84" t="s">
        <v>259</v>
      </c>
      <c r="S84">
        <v>5</v>
      </c>
      <c r="T84">
        <v>25</v>
      </c>
      <c r="U84">
        <v>25</v>
      </c>
      <c r="V84" t="s">
        <v>230</v>
      </c>
      <c r="W84" t="s">
        <v>186</v>
      </c>
      <c r="X84" t="s">
        <v>246</v>
      </c>
    </row>
    <row r="85" spans="3:24">
      <c r="C85" t="s">
        <v>254</v>
      </c>
      <c r="D85" t="s">
        <v>256</v>
      </c>
      <c r="E85" t="s">
        <v>257</v>
      </c>
      <c r="F85" t="s">
        <v>46</v>
      </c>
      <c r="G85" t="s">
        <v>245</v>
      </c>
      <c r="H85">
        <v>19</v>
      </c>
      <c r="I85">
        <v>14</v>
      </c>
      <c r="J85">
        <v>2551</v>
      </c>
      <c r="K85">
        <f>K83*1.3</f>
        <v>461.5</v>
      </c>
      <c r="L85">
        <v>319</v>
      </c>
      <c r="M85">
        <v>0</v>
      </c>
      <c r="N85">
        <v>0</v>
      </c>
      <c r="O85">
        <v>320</v>
      </c>
      <c r="P85">
        <v>192</v>
      </c>
      <c r="Q85" t="s">
        <v>258</v>
      </c>
      <c r="R85" t="s">
        <v>260</v>
      </c>
      <c r="S85">
        <v>5</v>
      </c>
      <c r="T85">
        <v>25</v>
      </c>
      <c r="U85">
        <v>30</v>
      </c>
      <c r="V85" t="s">
        <v>230</v>
      </c>
      <c r="W85" t="s">
        <v>186</v>
      </c>
      <c r="X85" t="s">
        <v>246</v>
      </c>
    </row>
    <row r="86" spans="3:24">
      <c r="C86" t="s">
        <v>261</v>
      </c>
      <c r="D86" t="s">
        <v>36</v>
      </c>
      <c r="E86" t="s">
        <v>266</v>
      </c>
      <c r="F86" t="s">
        <v>267</v>
      </c>
      <c r="G86" t="s">
        <v>268</v>
      </c>
      <c r="H86">
        <v>19</v>
      </c>
      <c r="I86">
        <v>14</v>
      </c>
      <c r="J86">
        <v>1562</v>
      </c>
      <c r="K86">
        <v>512</v>
      </c>
      <c r="L86">
        <v>109</v>
      </c>
      <c r="M86">
        <v>0</v>
      </c>
      <c r="N86">
        <v>0</v>
      </c>
      <c r="O86">
        <v>220</v>
      </c>
      <c r="P86">
        <v>119</v>
      </c>
      <c r="Q86" t="s">
        <v>269</v>
      </c>
      <c r="V86" t="s">
        <v>219</v>
      </c>
      <c r="W86" t="s">
        <v>186</v>
      </c>
      <c r="X86" t="s">
        <v>176</v>
      </c>
    </row>
    <row r="87" spans="3:24">
      <c r="C87" t="s">
        <v>261</v>
      </c>
      <c r="D87" t="s">
        <v>262</v>
      </c>
      <c r="E87" t="s">
        <v>266</v>
      </c>
      <c r="F87" t="s">
        <v>267</v>
      </c>
      <c r="G87" t="s">
        <v>268</v>
      </c>
      <c r="H87">
        <v>19</v>
      </c>
      <c r="I87">
        <v>14</v>
      </c>
      <c r="J87">
        <v>1562</v>
      </c>
      <c r="K87">
        <v>512</v>
      </c>
      <c r="L87">
        <v>109</v>
      </c>
      <c r="M87">
        <v>0</v>
      </c>
      <c r="N87">
        <v>0</v>
      </c>
      <c r="O87">
        <v>220</v>
      </c>
      <c r="P87">
        <v>119</v>
      </c>
      <c r="Q87" t="s">
        <v>269</v>
      </c>
      <c r="V87" t="s">
        <v>230</v>
      </c>
      <c r="W87" t="s">
        <v>186</v>
      </c>
      <c r="X87" t="s">
        <v>176</v>
      </c>
    </row>
    <row r="88" spans="3:24">
      <c r="C88" t="s">
        <v>261</v>
      </c>
      <c r="D88" t="s">
        <v>263</v>
      </c>
      <c r="E88" t="s">
        <v>266</v>
      </c>
      <c r="F88" t="s">
        <v>267</v>
      </c>
      <c r="G88" t="s">
        <v>268</v>
      </c>
      <c r="H88">
        <v>19</v>
      </c>
      <c r="I88">
        <v>14</v>
      </c>
      <c r="J88">
        <v>1562</v>
      </c>
      <c r="K88">
        <f>K86*1.8</f>
        <v>921.6</v>
      </c>
      <c r="L88">
        <v>109</v>
      </c>
      <c r="M88">
        <v>0</v>
      </c>
      <c r="N88">
        <v>0</v>
      </c>
      <c r="O88">
        <v>220</v>
      </c>
      <c r="P88">
        <v>119</v>
      </c>
      <c r="Q88" t="s">
        <v>269</v>
      </c>
      <c r="R88" t="s">
        <v>280</v>
      </c>
      <c r="S88">
        <v>5</v>
      </c>
      <c r="T88">
        <v>15</v>
      </c>
      <c r="U88">
        <v>20</v>
      </c>
      <c r="V88" t="s">
        <v>230</v>
      </c>
      <c r="W88" t="s">
        <v>186</v>
      </c>
      <c r="X88" t="s">
        <v>176</v>
      </c>
    </row>
    <row r="89" spans="3:24">
      <c r="C89" t="s">
        <v>261</v>
      </c>
      <c r="D89" t="s">
        <v>264</v>
      </c>
      <c r="E89" t="s">
        <v>266</v>
      </c>
      <c r="F89" t="s">
        <v>267</v>
      </c>
      <c r="G89" t="s">
        <v>268</v>
      </c>
      <c r="H89">
        <v>19</v>
      </c>
      <c r="I89">
        <v>14</v>
      </c>
      <c r="J89">
        <v>1562</v>
      </c>
      <c r="K89">
        <f>K86*1.4</f>
        <v>716.8</v>
      </c>
      <c r="L89">
        <v>109</v>
      </c>
      <c r="M89">
        <v>0</v>
      </c>
      <c r="N89">
        <v>0</v>
      </c>
      <c r="O89">
        <v>220</v>
      </c>
      <c r="P89">
        <v>119</v>
      </c>
      <c r="Q89" t="s">
        <v>269</v>
      </c>
      <c r="R89" t="s">
        <v>270</v>
      </c>
      <c r="S89">
        <v>5</v>
      </c>
      <c r="T89">
        <v>10</v>
      </c>
      <c r="U89">
        <v>15</v>
      </c>
      <c r="V89" t="s">
        <v>230</v>
      </c>
      <c r="W89" t="s">
        <v>186</v>
      </c>
      <c r="X89" t="s">
        <v>176</v>
      </c>
    </row>
    <row r="90" spans="3:24">
      <c r="C90" t="s">
        <v>261</v>
      </c>
      <c r="D90" t="s">
        <v>265</v>
      </c>
      <c r="E90" t="s">
        <v>266</v>
      </c>
      <c r="F90" t="s">
        <v>267</v>
      </c>
      <c r="G90" t="s">
        <v>268</v>
      </c>
      <c r="H90">
        <v>19</v>
      </c>
      <c r="I90">
        <v>14</v>
      </c>
      <c r="J90">
        <v>1562</v>
      </c>
      <c r="K90">
        <f>K86*1.4</f>
        <v>716.8</v>
      </c>
      <c r="L90">
        <v>109</v>
      </c>
      <c r="M90">
        <v>0</v>
      </c>
      <c r="N90">
        <v>0</v>
      </c>
      <c r="O90">
        <v>220</v>
      </c>
      <c r="P90">
        <v>119</v>
      </c>
      <c r="Q90" t="s">
        <v>269</v>
      </c>
      <c r="R90" t="s">
        <v>271</v>
      </c>
      <c r="S90">
        <v>5</v>
      </c>
      <c r="T90">
        <v>10</v>
      </c>
      <c r="U90">
        <v>15</v>
      </c>
      <c r="V90" t="s">
        <v>219</v>
      </c>
      <c r="W90" t="s">
        <v>186</v>
      </c>
      <c r="X90" t="s">
        <v>176</v>
      </c>
    </row>
    <row r="91" spans="3:24">
      <c r="C91" t="s">
        <v>273</v>
      </c>
      <c r="D91" t="s">
        <v>36</v>
      </c>
      <c r="E91" t="s">
        <v>276</v>
      </c>
      <c r="F91" t="s">
        <v>267</v>
      </c>
      <c r="G91" t="s">
        <v>268</v>
      </c>
      <c r="H91">
        <v>19</v>
      </c>
      <c r="I91">
        <v>14</v>
      </c>
      <c r="J91">
        <v>1674</v>
      </c>
      <c r="K91">
        <v>485</v>
      </c>
      <c r="L91">
        <v>110</v>
      </c>
      <c r="M91">
        <v>0</v>
      </c>
      <c r="N91">
        <v>0</v>
      </c>
      <c r="O91">
        <v>220</v>
      </c>
      <c r="P91">
        <v>132</v>
      </c>
      <c r="Q91" t="s">
        <v>278</v>
      </c>
      <c r="V91" t="s">
        <v>219</v>
      </c>
      <c r="W91" t="s">
        <v>211</v>
      </c>
      <c r="X91" t="s">
        <v>176</v>
      </c>
    </row>
    <row r="92" spans="3:24">
      <c r="C92" t="s">
        <v>273</v>
      </c>
      <c r="D92" t="s">
        <v>274</v>
      </c>
      <c r="E92" t="s">
        <v>276</v>
      </c>
      <c r="F92" t="s">
        <v>267</v>
      </c>
      <c r="G92" t="s">
        <v>268</v>
      </c>
      <c r="H92">
        <v>19</v>
      </c>
      <c r="I92">
        <v>14</v>
      </c>
      <c r="J92">
        <v>1674</v>
      </c>
      <c r="K92">
        <v>485</v>
      </c>
      <c r="L92">
        <v>110</v>
      </c>
      <c r="M92">
        <v>0</v>
      </c>
      <c r="N92">
        <v>0</v>
      </c>
      <c r="O92">
        <v>220</v>
      </c>
      <c r="P92">
        <v>72</v>
      </c>
      <c r="Q92" t="s">
        <v>278</v>
      </c>
      <c r="R92" t="s">
        <v>279</v>
      </c>
      <c r="S92">
        <v>5</v>
      </c>
      <c r="T92">
        <v>12</v>
      </c>
      <c r="U92">
        <v>17</v>
      </c>
      <c r="V92" t="s">
        <v>230</v>
      </c>
      <c r="W92" t="s">
        <v>211</v>
      </c>
      <c r="X92" t="s">
        <v>176</v>
      </c>
    </row>
    <row r="93" spans="3:24">
      <c r="C93" t="s">
        <v>273</v>
      </c>
      <c r="D93" t="s">
        <v>275</v>
      </c>
      <c r="E93" t="s">
        <v>276</v>
      </c>
      <c r="F93" t="s">
        <v>267</v>
      </c>
      <c r="G93" t="s">
        <v>268</v>
      </c>
      <c r="H93">
        <v>19</v>
      </c>
      <c r="I93">
        <v>14</v>
      </c>
      <c r="J93">
        <v>1674</v>
      </c>
      <c r="K93">
        <f>K91*0.7</f>
        <v>339.5</v>
      </c>
      <c r="L93">
        <v>110</v>
      </c>
      <c r="M93">
        <v>0</v>
      </c>
      <c r="N93">
        <v>0</v>
      </c>
      <c r="O93">
        <v>220</v>
      </c>
      <c r="P93">
        <v>132</v>
      </c>
      <c r="Q93" t="s">
        <v>277</v>
      </c>
      <c r="R93" t="s">
        <v>281</v>
      </c>
      <c r="S93">
        <v>5</v>
      </c>
      <c r="T93">
        <v>25</v>
      </c>
      <c r="U93">
        <v>30</v>
      </c>
      <c r="V93" t="s">
        <v>282</v>
      </c>
      <c r="W93" t="s">
        <v>211</v>
      </c>
      <c r="X93" t="s">
        <v>176</v>
      </c>
    </row>
    <row r="94" spans="3:24">
      <c r="C94" t="s">
        <v>283</v>
      </c>
      <c r="D94" t="s">
        <v>36</v>
      </c>
      <c r="E94" t="s">
        <v>287</v>
      </c>
      <c r="F94" t="s">
        <v>267</v>
      </c>
      <c r="G94" t="s">
        <v>288</v>
      </c>
      <c r="H94">
        <v>35</v>
      </c>
      <c r="I94">
        <v>32</v>
      </c>
      <c r="J94">
        <v>933</v>
      </c>
      <c r="K94">
        <v>683</v>
      </c>
      <c r="L94">
        <v>155</v>
      </c>
      <c r="M94">
        <v>30</v>
      </c>
      <c r="N94">
        <v>0</v>
      </c>
      <c r="O94">
        <v>275</v>
      </c>
      <c r="P94">
        <v>192</v>
      </c>
      <c r="Q94" t="s">
        <v>289</v>
      </c>
      <c r="V94" t="s">
        <v>219</v>
      </c>
      <c r="W94" t="s">
        <v>172</v>
      </c>
      <c r="X94" t="s">
        <v>232</v>
      </c>
    </row>
    <row r="95" spans="3:24">
      <c r="C95" t="s">
        <v>283</v>
      </c>
      <c r="D95" t="s">
        <v>262</v>
      </c>
      <c r="E95" t="s">
        <v>287</v>
      </c>
      <c r="F95" t="s">
        <v>267</v>
      </c>
      <c r="G95" t="s">
        <v>288</v>
      </c>
      <c r="H95">
        <v>35</v>
      </c>
      <c r="I95">
        <v>32</v>
      </c>
      <c r="J95">
        <v>933</v>
      </c>
      <c r="K95">
        <v>683</v>
      </c>
      <c r="L95">
        <v>155</v>
      </c>
      <c r="M95">
        <v>30</v>
      </c>
      <c r="N95">
        <v>0</v>
      </c>
      <c r="O95">
        <v>275</v>
      </c>
      <c r="P95">
        <v>192</v>
      </c>
      <c r="Q95" t="s">
        <v>289</v>
      </c>
      <c r="V95" t="s">
        <v>230</v>
      </c>
      <c r="W95" t="s">
        <v>172</v>
      </c>
      <c r="X95" t="s">
        <v>232</v>
      </c>
    </row>
    <row r="96" spans="3:24">
      <c r="C96" t="s">
        <v>283</v>
      </c>
      <c r="D96" t="s">
        <v>284</v>
      </c>
      <c r="E96" t="s">
        <v>287</v>
      </c>
      <c r="F96" t="s">
        <v>267</v>
      </c>
      <c r="G96" t="s">
        <v>288</v>
      </c>
      <c r="H96">
        <v>35</v>
      </c>
      <c r="I96">
        <v>32</v>
      </c>
      <c r="J96">
        <v>933</v>
      </c>
      <c r="K96">
        <f>K94*1.3</f>
        <v>887.9</v>
      </c>
      <c r="L96">
        <v>155</v>
      </c>
      <c r="M96">
        <v>30</v>
      </c>
      <c r="N96">
        <v>0</v>
      </c>
      <c r="O96">
        <v>275</v>
      </c>
      <c r="P96">
        <v>192</v>
      </c>
      <c r="Q96" t="s">
        <v>198</v>
      </c>
      <c r="R96" t="s">
        <v>290</v>
      </c>
      <c r="S96">
        <v>5</v>
      </c>
      <c r="T96">
        <v>10</v>
      </c>
      <c r="U96">
        <v>25</v>
      </c>
      <c r="V96" t="s">
        <v>230</v>
      </c>
      <c r="W96" t="s">
        <v>172</v>
      </c>
      <c r="X96" t="s">
        <v>232</v>
      </c>
    </row>
    <row r="97" spans="3:24">
      <c r="C97" t="s">
        <v>283</v>
      </c>
      <c r="D97" t="s">
        <v>285</v>
      </c>
      <c r="E97" t="s">
        <v>287</v>
      </c>
      <c r="F97" t="s">
        <v>267</v>
      </c>
      <c r="G97" t="s">
        <v>288</v>
      </c>
      <c r="H97">
        <v>35</v>
      </c>
      <c r="I97">
        <v>32</v>
      </c>
      <c r="J97">
        <v>933</v>
      </c>
      <c r="K97">
        <f>K94*1.4</f>
        <v>956.19999999999993</v>
      </c>
      <c r="L97">
        <v>155</v>
      </c>
      <c r="M97">
        <v>30</v>
      </c>
      <c r="N97">
        <v>0</v>
      </c>
      <c r="O97">
        <v>275</v>
      </c>
      <c r="P97">
        <v>192</v>
      </c>
      <c r="Q97" t="s">
        <v>198</v>
      </c>
      <c r="R97" t="s">
        <v>270</v>
      </c>
      <c r="S97">
        <v>5</v>
      </c>
      <c r="T97">
        <v>10</v>
      </c>
      <c r="U97">
        <v>20</v>
      </c>
      <c r="V97" t="s">
        <v>230</v>
      </c>
      <c r="W97" t="s">
        <v>172</v>
      </c>
      <c r="X97" t="s">
        <v>232</v>
      </c>
    </row>
    <row r="98" spans="3:24">
      <c r="C98" t="s">
        <v>283</v>
      </c>
      <c r="D98" t="s">
        <v>286</v>
      </c>
      <c r="E98" t="s">
        <v>287</v>
      </c>
      <c r="F98" t="s">
        <v>267</v>
      </c>
      <c r="G98" t="s">
        <v>288</v>
      </c>
      <c r="H98">
        <v>35</v>
      </c>
      <c r="I98">
        <v>32</v>
      </c>
      <c r="J98">
        <v>933</v>
      </c>
      <c r="K98">
        <f>K94*1.4</f>
        <v>956.19999999999993</v>
      </c>
      <c r="L98">
        <v>155</v>
      </c>
      <c r="M98">
        <v>30</v>
      </c>
      <c r="N98">
        <v>0</v>
      </c>
      <c r="O98">
        <v>275</v>
      </c>
      <c r="P98">
        <v>192</v>
      </c>
      <c r="Q98" t="s">
        <v>198</v>
      </c>
      <c r="R98" t="s">
        <v>271</v>
      </c>
      <c r="S98">
        <v>5</v>
      </c>
      <c r="T98">
        <v>10</v>
      </c>
      <c r="U98">
        <v>20</v>
      </c>
      <c r="V98" t="s">
        <v>219</v>
      </c>
      <c r="W98" t="s">
        <v>172</v>
      </c>
      <c r="X98" t="s">
        <v>232</v>
      </c>
    </row>
    <row r="99" spans="3:24">
      <c r="C99" t="s">
        <v>291</v>
      </c>
      <c r="D99" t="s">
        <v>292</v>
      </c>
      <c r="E99" t="s">
        <v>295</v>
      </c>
      <c r="F99" t="s">
        <v>267</v>
      </c>
      <c r="G99" t="s">
        <v>288</v>
      </c>
      <c r="H99">
        <v>35</v>
      </c>
      <c r="I99">
        <v>32</v>
      </c>
      <c r="J99">
        <v>1411</v>
      </c>
      <c r="K99">
        <v>680</v>
      </c>
      <c r="L99">
        <v>155</v>
      </c>
      <c r="M99">
        <v>25</v>
      </c>
      <c r="N99">
        <v>0</v>
      </c>
      <c r="O99">
        <v>260</v>
      </c>
      <c r="P99">
        <v>192</v>
      </c>
      <c r="Q99" t="s">
        <v>296</v>
      </c>
      <c r="V99" t="s">
        <v>219</v>
      </c>
      <c r="W99" t="s">
        <v>172</v>
      </c>
      <c r="X99" t="s">
        <v>232</v>
      </c>
    </row>
    <row r="100" spans="3:24">
      <c r="C100" t="s">
        <v>291</v>
      </c>
      <c r="D100" t="s">
        <v>293</v>
      </c>
      <c r="E100" t="s">
        <v>295</v>
      </c>
      <c r="F100" t="s">
        <v>267</v>
      </c>
      <c r="G100" t="s">
        <v>288</v>
      </c>
      <c r="H100">
        <v>35</v>
      </c>
      <c r="I100">
        <v>32</v>
      </c>
      <c r="J100">
        <v>1411</v>
      </c>
      <c r="K100">
        <f>K99*1.3</f>
        <v>884</v>
      </c>
      <c r="L100">
        <v>155</v>
      </c>
      <c r="M100">
        <v>25</v>
      </c>
      <c r="N100">
        <v>0</v>
      </c>
      <c r="O100">
        <v>260</v>
      </c>
      <c r="P100">
        <v>192</v>
      </c>
      <c r="Q100" t="s">
        <v>296</v>
      </c>
      <c r="R100" t="s">
        <v>298</v>
      </c>
      <c r="S100">
        <v>5</v>
      </c>
      <c r="T100">
        <v>1</v>
      </c>
      <c r="U100">
        <v>25</v>
      </c>
      <c r="V100" t="s">
        <v>230</v>
      </c>
      <c r="W100" t="s">
        <v>172</v>
      </c>
      <c r="X100" t="s">
        <v>232</v>
      </c>
    </row>
    <row r="101" spans="3:24">
      <c r="C101" t="s">
        <v>291</v>
      </c>
      <c r="D101" t="s">
        <v>294</v>
      </c>
      <c r="E101" t="s">
        <v>295</v>
      </c>
      <c r="F101" t="s">
        <v>267</v>
      </c>
      <c r="G101" t="s">
        <v>288</v>
      </c>
      <c r="H101">
        <v>35</v>
      </c>
      <c r="I101">
        <v>32</v>
      </c>
      <c r="J101">
        <v>1411</v>
      </c>
      <c r="K101">
        <f>K99*1.9</f>
        <v>1292</v>
      </c>
      <c r="L101">
        <v>155</v>
      </c>
      <c r="M101">
        <v>25</v>
      </c>
      <c r="N101">
        <v>0</v>
      </c>
      <c r="O101">
        <v>260</v>
      </c>
      <c r="P101">
        <v>192</v>
      </c>
      <c r="Q101" t="s">
        <v>296</v>
      </c>
      <c r="R101" t="s">
        <v>297</v>
      </c>
      <c r="S101">
        <v>5</v>
      </c>
      <c r="T101">
        <v>30</v>
      </c>
      <c r="U101">
        <v>35</v>
      </c>
      <c r="V101" t="s">
        <v>219</v>
      </c>
      <c r="W101" t="s">
        <v>172</v>
      </c>
      <c r="X101" t="s">
        <v>232</v>
      </c>
    </row>
    <row r="102" spans="3:24">
      <c r="C102" t="s">
        <v>299</v>
      </c>
      <c r="D102" t="s">
        <v>292</v>
      </c>
      <c r="E102" t="s">
        <v>302</v>
      </c>
      <c r="F102" t="s">
        <v>267</v>
      </c>
      <c r="G102" t="s">
        <v>288</v>
      </c>
      <c r="H102">
        <v>37</v>
      </c>
      <c r="I102">
        <v>32</v>
      </c>
      <c r="J102">
        <v>1512</v>
      </c>
      <c r="K102">
        <v>665</v>
      </c>
      <c r="L102">
        <v>111</v>
      </c>
      <c r="M102">
        <v>25</v>
      </c>
      <c r="N102">
        <v>0</v>
      </c>
      <c r="O102">
        <v>260</v>
      </c>
      <c r="P102">
        <v>192</v>
      </c>
      <c r="Q102" t="s">
        <v>303</v>
      </c>
      <c r="V102" t="s">
        <v>69</v>
      </c>
      <c r="W102" t="s">
        <v>308</v>
      </c>
      <c r="X102" t="s">
        <v>232</v>
      </c>
    </row>
    <row r="103" spans="3:24">
      <c r="C103" t="s">
        <v>299</v>
      </c>
      <c r="D103" t="s">
        <v>300</v>
      </c>
      <c r="E103" t="s">
        <v>302</v>
      </c>
      <c r="F103" t="s">
        <v>267</v>
      </c>
      <c r="G103" t="s">
        <v>288</v>
      </c>
      <c r="H103">
        <v>37</v>
      </c>
      <c r="I103">
        <v>32</v>
      </c>
      <c r="J103">
        <v>1512</v>
      </c>
      <c r="K103">
        <f>K102*1.6</f>
        <v>1064</v>
      </c>
      <c r="L103">
        <v>111</v>
      </c>
      <c r="M103">
        <v>25</v>
      </c>
      <c r="N103">
        <v>0</v>
      </c>
      <c r="O103">
        <v>338</v>
      </c>
      <c r="P103">
        <v>192</v>
      </c>
      <c r="Q103" t="s">
        <v>304</v>
      </c>
      <c r="R103" t="s">
        <v>306</v>
      </c>
      <c r="S103">
        <v>10</v>
      </c>
      <c r="T103">
        <v>60</v>
      </c>
      <c r="U103">
        <v>70</v>
      </c>
      <c r="V103" t="s">
        <v>136</v>
      </c>
      <c r="W103" t="s">
        <v>308</v>
      </c>
      <c r="X103" t="s">
        <v>232</v>
      </c>
    </row>
    <row r="104" spans="3:24">
      <c r="C104" t="s">
        <v>299</v>
      </c>
      <c r="D104" t="s">
        <v>301</v>
      </c>
      <c r="E104" t="s">
        <v>302</v>
      </c>
      <c r="F104" t="s">
        <v>267</v>
      </c>
      <c r="G104" t="s">
        <v>288</v>
      </c>
      <c r="H104">
        <v>37</v>
      </c>
      <c r="I104">
        <v>32</v>
      </c>
      <c r="J104">
        <v>1512</v>
      </c>
      <c r="K104">
        <f>K102*1.8</f>
        <v>1197</v>
      </c>
      <c r="L104">
        <v>111</v>
      </c>
      <c r="M104">
        <v>25</v>
      </c>
      <c r="N104">
        <v>0</v>
      </c>
      <c r="O104">
        <v>364</v>
      </c>
      <c r="P104">
        <v>192</v>
      </c>
      <c r="Q104" t="s">
        <v>305</v>
      </c>
      <c r="R104" t="s">
        <v>307</v>
      </c>
      <c r="S104">
        <v>10</v>
      </c>
      <c r="T104">
        <v>70</v>
      </c>
      <c r="U104">
        <v>70</v>
      </c>
      <c r="V104" t="s">
        <v>136</v>
      </c>
      <c r="W104" t="s">
        <v>308</v>
      </c>
      <c r="X104" t="s">
        <v>232</v>
      </c>
    </row>
    <row r="105" spans="3:24">
      <c r="C105" t="s">
        <v>309</v>
      </c>
      <c r="D105" t="s">
        <v>292</v>
      </c>
      <c r="F105" t="s">
        <v>267</v>
      </c>
      <c r="G105" t="s">
        <v>288</v>
      </c>
      <c r="H105">
        <v>37</v>
      </c>
      <c r="I105">
        <v>32</v>
      </c>
      <c r="J105">
        <v>1770</v>
      </c>
      <c r="K105">
        <f>777/1.2</f>
        <v>647.5</v>
      </c>
      <c r="L105">
        <f>223/1.2</f>
        <v>185.83333333333334</v>
      </c>
      <c r="M105">
        <v>25</v>
      </c>
      <c r="N105">
        <v>0</v>
      </c>
      <c r="O105">
        <v>260</v>
      </c>
      <c r="P105">
        <v>192</v>
      </c>
      <c r="Q105" t="s">
        <v>313</v>
      </c>
      <c r="V105" t="s">
        <v>69</v>
      </c>
      <c r="W105" t="s">
        <v>186</v>
      </c>
      <c r="X105" t="s">
        <v>232</v>
      </c>
    </row>
    <row r="106" spans="3:24">
      <c r="C106" t="s">
        <v>309</v>
      </c>
      <c r="D106" t="s">
        <v>310</v>
      </c>
      <c r="F106" t="s">
        <v>267</v>
      </c>
      <c r="G106" t="s">
        <v>288</v>
      </c>
      <c r="H106">
        <v>37</v>
      </c>
      <c r="I106">
        <v>32</v>
      </c>
      <c r="J106">
        <v>1771</v>
      </c>
      <c r="K106">
        <f>K105*2</f>
        <v>1295</v>
      </c>
      <c r="L106">
        <f t="shared" ref="L106:L107" si="4">223/1.2</f>
        <v>185.83333333333334</v>
      </c>
      <c r="M106">
        <v>25</v>
      </c>
      <c r="N106">
        <v>0</v>
      </c>
      <c r="O106">
        <v>260</v>
      </c>
      <c r="P106">
        <v>192</v>
      </c>
      <c r="Q106" t="s">
        <v>313</v>
      </c>
      <c r="R106" t="s">
        <v>314</v>
      </c>
      <c r="S106">
        <v>10</v>
      </c>
      <c r="T106">
        <v>15</v>
      </c>
      <c r="U106">
        <v>35</v>
      </c>
      <c r="V106" t="s">
        <v>136</v>
      </c>
      <c r="W106" t="s">
        <v>186</v>
      </c>
      <c r="X106" t="s">
        <v>232</v>
      </c>
    </row>
    <row r="107" spans="3:24">
      <c r="C107" t="s">
        <v>309</v>
      </c>
      <c r="D107" t="s">
        <v>311</v>
      </c>
      <c r="F107" t="s">
        <v>267</v>
      </c>
      <c r="G107" t="s">
        <v>288</v>
      </c>
      <c r="H107">
        <v>37</v>
      </c>
      <c r="I107">
        <v>32</v>
      </c>
      <c r="J107">
        <v>1772</v>
      </c>
      <c r="K107">
        <f>K105*2.5</f>
        <v>1618.75</v>
      </c>
      <c r="L107">
        <f t="shared" si="4"/>
        <v>185.83333333333334</v>
      </c>
      <c r="M107">
        <v>25</v>
      </c>
      <c r="N107">
        <v>0</v>
      </c>
      <c r="O107">
        <v>260</v>
      </c>
      <c r="P107">
        <v>192</v>
      </c>
      <c r="Q107" t="s">
        <v>312</v>
      </c>
      <c r="R107" t="s">
        <v>315</v>
      </c>
      <c r="S107">
        <v>10</v>
      </c>
      <c r="T107">
        <v>20</v>
      </c>
      <c r="U107">
        <v>40</v>
      </c>
      <c r="V107" t="s">
        <v>136</v>
      </c>
      <c r="W107" t="s">
        <v>186</v>
      </c>
      <c r="X107" t="s">
        <v>232</v>
      </c>
    </row>
    <row r="108" spans="3:24">
      <c r="C108" t="s">
        <v>316</v>
      </c>
      <c r="D108" t="s">
        <v>292</v>
      </c>
      <c r="E108" t="s">
        <v>321</v>
      </c>
      <c r="F108" t="s">
        <v>267</v>
      </c>
      <c r="G108" t="s">
        <v>322</v>
      </c>
      <c r="H108">
        <v>14</v>
      </c>
      <c r="I108">
        <v>9</v>
      </c>
      <c r="J108">
        <v>1493</v>
      </c>
      <c r="K108">
        <v>382</v>
      </c>
      <c r="L108">
        <v>278</v>
      </c>
      <c r="M108">
        <v>0</v>
      </c>
      <c r="N108">
        <v>0</v>
      </c>
      <c r="O108">
        <v>210</v>
      </c>
      <c r="P108">
        <v>62</v>
      </c>
      <c r="Q108" t="s">
        <v>324</v>
      </c>
      <c r="V108" t="s">
        <v>329</v>
      </c>
      <c r="W108" t="s">
        <v>330</v>
      </c>
      <c r="X108" t="s">
        <v>332</v>
      </c>
    </row>
    <row r="109" spans="3:24">
      <c r="C109" t="s">
        <v>316</v>
      </c>
      <c r="D109" t="s">
        <v>317</v>
      </c>
      <c r="E109" t="s">
        <v>321</v>
      </c>
      <c r="F109" t="s">
        <v>267</v>
      </c>
      <c r="G109" t="s">
        <v>322</v>
      </c>
      <c r="H109">
        <v>14</v>
      </c>
      <c r="I109">
        <v>9</v>
      </c>
      <c r="J109">
        <v>1493</v>
      </c>
      <c r="K109">
        <v>382</v>
      </c>
      <c r="L109">
        <f>L108*1.2</f>
        <v>333.59999999999997</v>
      </c>
      <c r="M109">
        <v>0</v>
      </c>
      <c r="N109">
        <v>0</v>
      </c>
      <c r="O109">
        <v>210</v>
      </c>
      <c r="P109">
        <v>62</v>
      </c>
      <c r="Q109" t="s">
        <v>324</v>
      </c>
      <c r="R109" t="s">
        <v>325</v>
      </c>
      <c r="S109">
        <v>5</v>
      </c>
      <c r="T109">
        <v>20</v>
      </c>
      <c r="U109">
        <v>85</v>
      </c>
      <c r="V109" t="s">
        <v>329</v>
      </c>
      <c r="W109" t="s">
        <v>330</v>
      </c>
      <c r="X109" t="s">
        <v>332</v>
      </c>
    </row>
    <row r="110" spans="3:24">
      <c r="C110" t="s">
        <v>316</v>
      </c>
      <c r="D110" t="s">
        <v>318</v>
      </c>
      <c r="E110" t="s">
        <v>321</v>
      </c>
      <c r="F110" t="s">
        <v>267</v>
      </c>
      <c r="G110" t="s">
        <v>322</v>
      </c>
      <c r="H110">
        <v>14</v>
      </c>
      <c r="I110">
        <v>9</v>
      </c>
      <c r="J110">
        <v>1493</v>
      </c>
      <c r="K110">
        <v>382</v>
      </c>
      <c r="L110">
        <f>L108*1.2</f>
        <v>333.59999999999997</v>
      </c>
      <c r="M110">
        <v>0</v>
      </c>
      <c r="N110">
        <v>0</v>
      </c>
      <c r="O110">
        <v>210</v>
      </c>
      <c r="P110">
        <v>62</v>
      </c>
      <c r="Q110" t="s">
        <v>323</v>
      </c>
      <c r="R110" t="s">
        <v>326</v>
      </c>
      <c r="S110">
        <v>5</v>
      </c>
      <c r="T110">
        <v>15</v>
      </c>
      <c r="U110">
        <v>70</v>
      </c>
      <c r="V110" t="s">
        <v>329</v>
      </c>
      <c r="W110" t="s">
        <v>330</v>
      </c>
      <c r="X110" t="s">
        <v>331</v>
      </c>
    </row>
    <row r="111" spans="3:24">
      <c r="C111" t="s">
        <v>316</v>
      </c>
      <c r="D111" t="s">
        <v>319</v>
      </c>
      <c r="E111" t="s">
        <v>321</v>
      </c>
      <c r="F111" t="s">
        <v>267</v>
      </c>
      <c r="G111" t="s">
        <v>322</v>
      </c>
      <c r="H111">
        <v>14</v>
      </c>
      <c r="I111">
        <v>9</v>
      </c>
      <c r="J111">
        <v>1493</v>
      </c>
      <c r="K111">
        <v>382</v>
      </c>
      <c r="L111">
        <f>L108*1.25</f>
        <v>347.5</v>
      </c>
      <c r="M111">
        <v>0</v>
      </c>
      <c r="N111">
        <v>0</v>
      </c>
      <c r="O111">
        <v>210</v>
      </c>
      <c r="P111">
        <v>62</v>
      </c>
      <c r="Q111" t="s">
        <v>323</v>
      </c>
      <c r="R111" t="s">
        <v>327</v>
      </c>
      <c r="S111">
        <v>5</v>
      </c>
      <c r="T111">
        <v>15</v>
      </c>
      <c r="U111">
        <v>70</v>
      </c>
      <c r="V111" t="s">
        <v>329</v>
      </c>
      <c r="W111" t="s">
        <v>330</v>
      </c>
      <c r="X111" t="s">
        <v>331</v>
      </c>
    </row>
    <row r="112" spans="3:24">
      <c r="C112" t="s">
        <v>316</v>
      </c>
      <c r="D112" t="s">
        <v>320</v>
      </c>
      <c r="E112" t="s">
        <v>321</v>
      </c>
      <c r="F112" t="s">
        <v>267</v>
      </c>
      <c r="G112" t="s">
        <v>322</v>
      </c>
      <c r="H112">
        <v>14</v>
      </c>
      <c r="I112">
        <v>9</v>
      </c>
      <c r="J112">
        <v>1493</v>
      </c>
      <c r="K112">
        <v>382</v>
      </c>
      <c r="L112">
        <f>L108*1.3</f>
        <v>361.40000000000003</v>
      </c>
      <c r="M112">
        <v>0</v>
      </c>
      <c r="N112">
        <v>0</v>
      </c>
      <c r="O112">
        <v>210</v>
      </c>
      <c r="P112">
        <v>62</v>
      </c>
      <c r="Q112" t="s">
        <v>323</v>
      </c>
      <c r="R112" t="s">
        <v>328</v>
      </c>
      <c r="S112">
        <v>5</v>
      </c>
      <c r="T112">
        <v>15</v>
      </c>
      <c r="U112">
        <v>70</v>
      </c>
      <c r="V112" t="s">
        <v>329</v>
      </c>
      <c r="W112" t="s">
        <v>330</v>
      </c>
      <c r="X112" t="s">
        <v>331</v>
      </c>
    </row>
    <row r="113" spans="3:24">
      <c r="C113" t="s">
        <v>333</v>
      </c>
      <c r="D113" t="s">
        <v>292</v>
      </c>
      <c r="E113" t="s">
        <v>336</v>
      </c>
      <c r="F113" t="s">
        <v>267</v>
      </c>
      <c r="G113" t="s">
        <v>322</v>
      </c>
      <c r="H113">
        <v>12</v>
      </c>
      <c r="I113">
        <v>9</v>
      </c>
      <c r="J113">
        <v>1468</v>
      </c>
      <c r="K113">
        <v>430</v>
      </c>
      <c r="L113">
        <v>245</v>
      </c>
      <c r="M113">
        <v>0</v>
      </c>
      <c r="N113">
        <v>0</v>
      </c>
      <c r="O113">
        <v>210</v>
      </c>
      <c r="P113">
        <v>62</v>
      </c>
      <c r="Q113" t="s">
        <v>337</v>
      </c>
      <c r="V113" t="s">
        <v>329</v>
      </c>
      <c r="W113" t="s">
        <v>342</v>
      </c>
      <c r="X113" t="s">
        <v>331</v>
      </c>
    </row>
    <row r="114" spans="3:24">
      <c r="C114" t="s">
        <v>333</v>
      </c>
      <c r="D114" t="s">
        <v>334</v>
      </c>
      <c r="E114" t="s">
        <v>336</v>
      </c>
      <c r="F114" t="s">
        <v>267</v>
      </c>
      <c r="G114" t="s">
        <v>322</v>
      </c>
      <c r="H114">
        <v>12</v>
      </c>
      <c r="I114">
        <v>9</v>
      </c>
      <c r="J114">
        <v>1468</v>
      </c>
      <c r="K114">
        <v>430</v>
      </c>
      <c r="L114">
        <v>245</v>
      </c>
      <c r="M114">
        <v>0</v>
      </c>
      <c r="N114">
        <v>0</v>
      </c>
      <c r="O114">
        <v>210</v>
      </c>
      <c r="P114">
        <v>62</v>
      </c>
      <c r="Q114" t="s">
        <v>338</v>
      </c>
      <c r="R114" t="s">
        <v>340</v>
      </c>
      <c r="S114">
        <v>5</v>
      </c>
      <c r="T114">
        <v>10</v>
      </c>
      <c r="U114">
        <v>55</v>
      </c>
      <c r="V114" t="s">
        <v>329</v>
      </c>
      <c r="W114" t="s">
        <v>342</v>
      </c>
      <c r="X114" t="s">
        <v>331</v>
      </c>
    </row>
    <row r="115" spans="3:24">
      <c r="C115" t="s">
        <v>333</v>
      </c>
      <c r="D115" t="s">
        <v>335</v>
      </c>
      <c r="E115" t="s">
        <v>336</v>
      </c>
      <c r="F115" t="s">
        <v>267</v>
      </c>
      <c r="G115" t="s">
        <v>322</v>
      </c>
      <c r="H115">
        <v>12</v>
      </c>
      <c r="I115">
        <v>9</v>
      </c>
      <c r="J115">
        <v>1468</v>
      </c>
      <c r="K115">
        <v>430</v>
      </c>
      <c r="L115">
        <v>245</v>
      </c>
      <c r="M115">
        <v>0</v>
      </c>
      <c r="N115">
        <v>0</v>
      </c>
      <c r="O115">
        <v>210</v>
      </c>
      <c r="P115">
        <v>25</v>
      </c>
      <c r="Q115" t="s">
        <v>339</v>
      </c>
      <c r="R115" t="s">
        <v>341</v>
      </c>
      <c r="S115">
        <v>5</v>
      </c>
      <c r="T115">
        <v>10</v>
      </c>
      <c r="U115">
        <v>65</v>
      </c>
      <c r="V115" t="s">
        <v>329</v>
      </c>
      <c r="W115" t="s">
        <v>342</v>
      </c>
      <c r="X115" t="s">
        <v>331</v>
      </c>
    </row>
    <row r="116" spans="3:24">
      <c r="C116" t="s">
        <v>343</v>
      </c>
      <c r="D116" t="s">
        <v>292</v>
      </c>
      <c r="E116" t="s">
        <v>346</v>
      </c>
      <c r="F116" t="s">
        <v>347</v>
      </c>
      <c r="G116" t="s">
        <v>348</v>
      </c>
      <c r="H116">
        <v>20</v>
      </c>
      <c r="I116">
        <v>15</v>
      </c>
      <c r="J116">
        <v>1330</v>
      </c>
      <c r="K116">
        <v>946</v>
      </c>
      <c r="L116">
        <v>117</v>
      </c>
      <c r="M116">
        <v>0</v>
      </c>
      <c r="N116">
        <v>0</v>
      </c>
      <c r="O116">
        <v>240</v>
      </c>
      <c r="P116" t="s">
        <v>349</v>
      </c>
      <c r="Q116" t="s">
        <v>350</v>
      </c>
      <c r="V116" t="s">
        <v>349</v>
      </c>
      <c r="W116" t="s">
        <v>308</v>
      </c>
      <c r="X116" t="s">
        <v>355</v>
      </c>
    </row>
    <row r="117" spans="3:24">
      <c r="C117" t="s">
        <v>343</v>
      </c>
      <c r="D117" t="s">
        <v>344</v>
      </c>
      <c r="E117" t="s">
        <v>346</v>
      </c>
      <c r="F117" t="s">
        <v>347</v>
      </c>
      <c r="G117" t="s">
        <v>348</v>
      </c>
      <c r="H117">
        <v>20</v>
      </c>
      <c r="I117">
        <v>15</v>
      </c>
      <c r="J117">
        <v>1330</v>
      </c>
      <c r="K117">
        <v>946</v>
      </c>
      <c r="L117">
        <v>117</v>
      </c>
      <c r="M117">
        <v>0</v>
      </c>
      <c r="N117">
        <v>0</v>
      </c>
      <c r="O117">
        <v>240</v>
      </c>
      <c r="P117">
        <v>165</v>
      </c>
      <c r="Q117" t="s">
        <v>350</v>
      </c>
      <c r="R117" t="s">
        <v>351</v>
      </c>
      <c r="S117">
        <v>5</v>
      </c>
      <c r="T117">
        <v>30</v>
      </c>
      <c r="U117">
        <v>20</v>
      </c>
      <c r="V117" t="s">
        <v>353</v>
      </c>
      <c r="W117" t="s">
        <v>308</v>
      </c>
      <c r="X117" t="s">
        <v>355</v>
      </c>
    </row>
    <row r="118" spans="3:24">
      <c r="C118" t="s">
        <v>343</v>
      </c>
      <c r="D118" t="s">
        <v>345</v>
      </c>
      <c r="E118" t="s">
        <v>346</v>
      </c>
      <c r="F118" t="s">
        <v>347</v>
      </c>
      <c r="G118" t="s">
        <v>348</v>
      </c>
      <c r="H118">
        <v>20</v>
      </c>
      <c r="I118">
        <v>15</v>
      </c>
      <c r="J118">
        <v>1330</v>
      </c>
      <c r="K118">
        <v>946</v>
      </c>
      <c r="L118">
        <v>117</v>
      </c>
      <c r="M118">
        <v>0</v>
      </c>
      <c r="N118">
        <v>0</v>
      </c>
      <c r="O118">
        <v>240</v>
      </c>
      <c r="P118">
        <v>165</v>
      </c>
      <c r="Q118" t="s">
        <v>350</v>
      </c>
      <c r="R118" t="s">
        <v>352</v>
      </c>
      <c r="S118">
        <v>5</v>
      </c>
      <c r="T118">
        <v>25</v>
      </c>
      <c r="U118">
        <v>20</v>
      </c>
      <c r="V118" t="s">
        <v>354</v>
      </c>
      <c r="W118" t="s">
        <v>308</v>
      </c>
      <c r="X118" t="s">
        <v>355</v>
      </c>
    </row>
    <row r="119" spans="3:24">
      <c r="C119" t="s">
        <v>356</v>
      </c>
      <c r="D119" t="s">
        <v>292</v>
      </c>
      <c r="E119" t="s">
        <v>364</v>
      </c>
      <c r="F119" t="s">
        <v>347</v>
      </c>
      <c r="G119" t="s">
        <v>358</v>
      </c>
      <c r="H119">
        <v>17</v>
      </c>
      <c r="I119">
        <v>14</v>
      </c>
      <c r="J119">
        <v>1950</v>
      </c>
      <c r="K119">
        <v>343</v>
      </c>
      <c r="L119">
        <v>246</v>
      </c>
      <c r="M119">
        <v>5</v>
      </c>
      <c r="N119">
        <v>0</v>
      </c>
      <c r="O119">
        <v>235</v>
      </c>
      <c r="P119">
        <v>167</v>
      </c>
      <c r="Q119" t="s">
        <v>359</v>
      </c>
      <c r="V119" t="s">
        <v>361</v>
      </c>
      <c r="W119" t="s">
        <v>30</v>
      </c>
      <c r="X119" t="s">
        <v>363</v>
      </c>
    </row>
    <row r="120" spans="3:24">
      <c r="C120" t="s">
        <v>356</v>
      </c>
      <c r="D120" t="s">
        <v>255</v>
      </c>
      <c r="E120" t="s">
        <v>364</v>
      </c>
      <c r="F120" t="s">
        <v>347</v>
      </c>
      <c r="G120" t="s">
        <v>358</v>
      </c>
      <c r="H120">
        <v>17</v>
      </c>
      <c r="I120">
        <v>14</v>
      </c>
      <c r="J120">
        <v>1950</v>
      </c>
      <c r="K120">
        <f>K119*1.6</f>
        <v>548.80000000000007</v>
      </c>
      <c r="L120">
        <v>246</v>
      </c>
      <c r="M120">
        <v>5</v>
      </c>
      <c r="N120">
        <v>0</v>
      </c>
      <c r="O120">
        <v>305</v>
      </c>
      <c r="P120">
        <v>167</v>
      </c>
      <c r="Q120" t="s">
        <v>359</v>
      </c>
      <c r="R120" t="s">
        <v>259</v>
      </c>
      <c r="S120">
        <v>5</v>
      </c>
      <c r="T120">
        <v>25</v>
      </c>
      <c r="U120">
        <v>25</v>
      </c>
      <c r="V120" t="s">
        <v>361</v>
      </c>
      <c r="W120" t="s">
        <v>30</v>
      </c>
      <c r="X120" t="s">
        <v>363</v>
      </c>
    </row>
    <row r="121" spans="3:24">
      <c r="C121" t="s">
        <v>356</v>
      </c>
      <c r="D121" t="s">
        <v>357</v>
      </c>
      <c r="E121" t="s">
        <v>364</v>
      </c>
      <c r="F121" t="s">
        <v>347</v>
      </c>
      <c r="G121" t="s">
        <v>358</v>
      </c>
      <c r="H121">
        <v>17</v>
      </c>
      <c r="I121">
        <v>14</v>
      </c>
      <c r="J121">
        <v>1950</v>
      </c>
      <c r="K121">
        <f>K119*2</f>
        <v>686</v>
      </c>
      <c r="L121">
        <v>246</v>
      </c>
      <c r="M121">
        <v>5</v>
      </c>
      <c r="N121">
        <v>0</v>
      </c>
      <c r="O121">
        <v>352</v>
      </c>
      <c r="P121">
        <v>167</v>
      </c>
      <c r="Q121" t="s">
        <v>359</v>
      </c>
      <c r="R121" t="s">
        <v>360</v>
      </c>
      <c r="S121">
        <v>5</v>
      </c>
      <c r="T121">
        <v>35</v>
      </c>
      <c r="U121">
        <v>25</v>
      </c>
      <c r="V121" t="s">
        <v>361</v>
      </c>
      <c r="W121" t="s">
        <v>30</v>
      </c>
      <c r="X121" t="s">
        <v>362</v>
      </c>
    </row>
    <row r="122" spans="3:24">
      <c r="C122" t="s">
        <v>365</v>
      </c>
      <c r="D122" t="s">
        <v>292</v>
      </c>
      <c r="E122" t="s">
        <v>367</v>
      </c>
      <c r="F122" t="s">
        <v>347</v>
      </c>
      <c r="G122" t="s">
        <v>358</v>
      </c>
      <c r="H122">
        <v>17</v>
      </c>
      <c r="I122">
        <v>14</v>
      </c>
      <c r="J122">
        <v>2028</v>
      </c>
      <c r="K122">
        <v>360</v>
      </c>
      <c r="L122">
        <v>196</v>
      </c>
      <c r="M122">
        <v>5</v>
      </c>
      <c r="N122">
        <v>0</v>
      </c>
      <c r="O122">
        <v>220</v>
      </c>
      <c r="P122">
        <v>167</v>
      </c>
      <c r="Q122" t="s">
        <v>369</v>
      </c>
      <c r="V122" t="s">
        <v>361</v>
      </c>
      <c r="W122" t="s">
        <v>30</v>
      </c>
      <c r="X122" t="s">
        <v>362</v>
      </c>
    </row>
    <row r="123" spans="3:24">
      <c r="C123" t="s">
        <v>365</v>
      </c>
      <c r="D123" t="s">
        <v>122</v>
      </c>
      <c r="E123" t="s">
        <v>367</v>
      </c>
      <c r="F123" t="s">
        <v>347</v>
      </c>
      <c r="G123" t="s">
        <v>358</v>
      </c>
      <c r="H123">
        <v>17</v>
      </c>
      <c r="I123">
        <v>14</v>
      </c>
      <c r="J123">
        <v>2028</v>
      </c>
      <c r="K123">
        <f>K122*1.8</f>
        <v>648</v>
      </c>
      <c r="L123">
        <v>196</v>
      </c>
      <c r="M123">
        <v>5</v>
      </c>
      <c r="N123">
        <v>0</v>
      </c>
      <c r="O123">
        <v>220</v>
      </c>
      <c r="P123">
        <v>167</v>
      </c>
      <c r="Q123" t="s">
        <v>369</v>
      </c>
      <c r="R123" t="s">
        <v>370</v>
      </c>
      <c r="S123">
        <v>5</v>
      </c>
      <c r="T123">
        <v>35</v>
      </c>
      <c r="U123">
        <v>35</v>
      </c>
      <c r="V123" t="s">
        <v>361</v>
      </c>
      <c r="W123" t="s">
        <v>30</v>
      </c>
      <c r="X123" t="s">
        <v>362</v>
      </c>
    </row>
    <row r="124" spans="3:24">
      <c r="C124" t="s">
        <v>365</v>
      </c>
      <c r="D124" t="s">
        <v>366</v>
      </c>
      <c r="E124" t="s">
        <v>367</v>
      </c>
      <c r="F124" t="s">
        <v>347</v>
      </c>
      <c r="G124" t="s">
        <v>358</v>
      </c>
      <c r="H124">
        <v>17</v>
      </c>
      <c r="I124">
        <v>14</v>
      </c>
      <c r="J124">
        <v>2028</v>
      </c>
      <c r="K124">
        <f>K122*1.4</f>
        <v>503.99999999999994</v>
      </c>
      <c r="L124">
        <v>196</v>
      </c>
      <c r="M124">
        <v>5</v>
      </c>
      <c r="N124">
        <v>0</v>
      </c>
      <c r="O124">
        <v>264</v>
      </c>
      <c r="P124">
        <v>167</v>
      </c>
      <c r="Q124" t="s">
        <v>368</v>
      </c>
      <c r="R124" t="s">
        <v>371</v>
      </c>
      <c r="S124">
        <v>5</v>
      </c>
      <c r="T124">
        <v>120</v>
      </c>
      <c r="U124">
        <v>70</v>
      </c>
      <c r="V124" t="s">
        <v>361</v>
      </c>
      <c r="W124" t="s">
        <v>30</v>
      </c>
      <c r="X124" t="s">
        <v>362</v>
      </c>
    </row>
    <row r="125" spans="3:24">
      <c r="C125" t="s">
        <v>373</v>
      </c>
      <c r="D125" t="s">
        <v>292</v>
      </c>
      <c r="E125" t="s">
        <v>376</v>
      </c>
      <c r="F125" t="s">
        <v>347</v>
      </c>
      <c r="G125" t="s">
        <v>358</v>
      </c>
      <c r="H125">
        <v>19</v>
      </c>
      <c r="I125">
        <v>14</v>
      </c>
      <c r="J125">
        <v>2121</v>
      </c>
      <c r="K125">
        <v>320</v>
      </c>
      <c r="L125">
        <v>190</v>
      </c>
      <c r="M125">
        <v>5</v>
      </c>
      <c r="N125">
        <v>0</v>
      </c>
      <c r="O125">
        <v>220</v>
      </c>
      <c r="P125">
        <v>167</v>
      </c>
      <c r="Q125" t="s">
        <v>377</v>
      </c>
      <c r="V125" t="s">
        <v>361</v>
      </c>
      <c r="W125" t="s">
        <v>330</v>
      </c>
      <c r="X125" t="s">
        <v>362</v>
      </c>
    </row>
    <row r="126" spans="3:24">
      <c r="C126" t="s">
        <v>373</v>
      </c>
      <c r="D126" t="s">
        <v>374</v>
      </c>
      <c r="E126" t="s">
        <v>376</v>
      </c>
      <c r="F126" t="s">
        <v>347</v>
      </c>
      <c r="G126" t="s">
        <v>358</v>
      </c>
      <c r="H126">
        <v>19</v>
      </c>
      <c r="I126">
        <v>14</v>
      </c>
      <c r="J126">
        <v>2121</v>
      </c>
      <c r="K126">
        <f>K125*2.2</f>
        <v>704</v>
      </c>
      <c r="L126">
        <v>190</v>
      </c>
      <c r="M126">
        <v>5</v>
      </c>
      <c r="N126">
        <v>0</v>
      </c>
      <c r="O126">
        <v>220</v>
      </c>
      <c r="P126">
        <v>167</v>
      </c>
      <c r="Q126" t="s">
        <v>377</v>
      </c>
      <c r="R126" t="s">
        <v>378</v>
      </c>
      <c r="S126">
        <v>10</v>
      </c>
      <c r="T126">
        <v>25</v>
      </c>
      <c r="U126">
        <v>40</v>
      </c>
      <c r="V126" t="s">
        <v>361</v>
      </c>
      <c r="W126" t="s">
        <v>330</v>
      </c>
      <c r="X126" t="s">
        <v>362</v>
      </c>
    </row>
    <row r="127" spans="3:24">
      <c r="C127" t="s">
        <v>373</v>
      </c>
      <c r="D127" t="s">
        <v>375</v>
      </c>
      <c r="E127" t="s">
        <v>376</v>
      </c>
      <c r="F127" t="s">
        <v>347</v>
      </c>
      <c r="G127" t="s">
        <v>358</v>
      </c>
      <c r="H127">
        <v>19</v>
      </c>
      <c r="I127">
        <v>14</v>
      </c>
      <c r="J127">
        <v>2121</v>
      </c>
      <c r="K127">
        <f>K125*3</f>
        <v>960</v>
      </c>
      <c r="L127">
        <v>190</v>
      </c>
      <c r="M127">
        <v>5</v>
      </c>
      <c r="N127">
        <v>0</v>
      </c>
      <c r="O127">
        <v>286</v>
      </c>
      <c r="P127">
        <v>72</v>
      </c>
      <c r="Q127" t="s">
        <v>377</v>
      </c>
      <c r="R127" t="s">
        <v>379</v>
      </c>
      <c r="S127">
        <v>10</v>
      </c>
      <c r="T127">
        <v>15</v>
      </c>
      <c r="U127">
        <v>20</v>
      </c>
      <c r="V127" t="s">
        <v>329</v>
      </c>
      <c r="W127" t="s">
        <v>330</v>
      </c>
      <c r="X127" t="s">
        <v>362</v>
      </c>
    </row>
    <row r="128" spans="3:24">
      <c r="C128" t="s">
        <v>380</v>
      </c>
      <c r="D128" t="s">
        <v>292</v>
      </c>
      <c r="E128" t="s">
        <v>383</v>
      </c>
      <c r="F128" t="s">
        <v>347</v>
      </c>
      <c r="G128" t="s">
        <v>384</v>
      </c>
      <c r="H128">
        <v>30</v>
      </c>
      <c r="I128">
        <v>27</v>
      </c>
      <c r="J128">
        <v>1569</v>
      </c>
      <c r="K128">
        <v>839</v>
      </c>
      <c r="L128">
        <v>164</v>
      </c>
      <c r="M128">
        <v>0</v>
      </c>
      <c r="N128">
        <v>0</v>
      </c>
      <c r="O128">
        <v>320</v>
      </c>
      <c r="P128">
        <v>194</v>
      </c>
      <c r="Q128" t="s">
        <v>386</v>
      </c>
      <c r="V128" t="s">
        <v>329</v>
      </c>
      <c r="W128" t="s">
        <v>389</v>
      </c>
      <c r="X128" t="s">
        <v>390</v>
      </c>
    </row>
    <row r="129" spans="3:24">
      <c r="C129" t="s">
        <v>380</v>
      </c>
      <c r="D129" t="s">
        <v>381</v>
      </c>
      <c r="E129" t="s">
        <v>383</v>
      </c>
      <c r="F129" t="s">
        <v>347</v>
      </c>
      <c r="G129" t="s">
        <v>384</v>
      </c>
      <c r="H129">
        <v>30</v>
      </c>
      <c r="I129">
        <v>27</v>
      </c>
      <c r="J129">
        <v>1569</v>
      </c>
      <c r="K129">
        <v>839</v>
      </c>
      <c r="L129">
        <v>164</v>
      </c>
      <c r="M129">
        <v>0</v>
      </c>
      <c r="N129">
        <v>0</v>
      </c>
      <c r="O129">
        <v>320</v>
      </c>
      <c r="P129">
        <v>194</v>
      </c>
      <c r="Q129" t="s">
        <v>386</v>
      </c>
      <c r="R129" t="s">
        <v>387</v>
      </c>
      <c r="S129">
        <v>5</v>
      </c>
      <c r="T129">
        <v>30</v>
      </c>
      <c r="U129">
        <v>45</v>
      </c>
      <c r="V129" t="s">
        <v>329</v>
      </c>
      <c r="W129" t="s">
        <v>389</v>
      </c>
      <c r="X129" t="s">
        <v>390</v>
      </c>
    </row>
    <row r="130" spans="3:24">
      <c r="C130" t="s">
        <v>380</v>
      </c>
      <c r="D130" t="s">
        <v>382</v>
      </c>
      <c r="E130" t="s">
        <v>383</v>
      </c>
      <c r="F130" t="s">
        <v>347</v>
      </c>
      <c r="G130" t="s">
        <v>384</v>
      </c>
      <c r="H130">
        <v>30</v>
      </c>
      <c r="I130">
        <v>27</v>
      </c>
      <c r="J130">
        <v>1569</v>
      </c>
      <c r="K130">
        <v>839</v>
      </c>
      <c r="L130">
        <v>164</v>
      </c>
      <c r="M130">
        <v>0</v>
      </c>
      <c r="N130">
        <v>0</v>
      </c>
      <c r="O130">
        <v>320</v>
      </c>
      <c r="P130">
        <v>194</v>
      </c>
      <c r="Q130" t="s">
        <v>385</v>
      </c>
      <c r="R130" t="s">
        <v>388</v>
      </c>
      <c r="S130">
        <v>5</v>
      </c>
      <c r="T130">
        <v>35</v>
      </c>
      <c r="U130">
        <v>50</v>
      </c>
      <c r="V130" t="s">
        <v>329</v>
      </c>
      <c r="W130" t="s">
        <v>389</v>
      </c>
      <c r="X130" t="s">
        <v>390</v>
      </c>
    </row>
    <row r="131" spans="3:24">
      <c r="C131" t="s">
        <v>391</v>
      </c>
      <c r="D131" t="s">
        <v>292</v>
      </c>
      <c r="E131" t="s">
        <v>394</v>
      </c>
      <c r="F131" t="s">
        <v>347</v>
      </c>
      <c r="G131" t="s">
        <v>384</v>
      </c>
      <c r="H131">
        <v>32</v>
      </c>
      <c r="I131">
        <v>27</v>
      </c>
      <c r="J131">
        <v>1556</v>
      </c>
      <c r="K131">
        <v>901</v>
      </c>
      <c r="L131">
        <v>205</v>
      </c>
      <c r="M131">
        <v>0</v>
      </c>
      <c r="N131">
        <v>0</v>
      </c>
      <c r="O131">
        <v>300</v>
      </c>
      <c r="P131">
        <v>194</v>
      </c>
      <c r="Q131" t="s">
        <v>395</v>
      </c>
      <c r="V131" t="s">
        <v>329</v>
      </c>
      <c r="W131" t="s">
        <v>398</v>
      </c>
      <c r="X131" t="s">
        <v>390</v>
      </c>
    </row>
    <row r="132" spans="3:24">
      <c r="C132" t="s">
        <v>391</v>
      </c>
      <c r="D132" t="s">
        <v>392</v>
      </c>
      <c r="E132" t="s">
        <v>394</v>
      </c>
      <c r="F132" t="s">
        <v>347</v>
      </c>
      <c r="G132" t="s">
        <v>384</v>
      </c>
      <c r="H132">
        <v>32</v>
      </c>
      <c r="I132">
        <v>27</v>
      </c>
      <c r="J132">
        <v>1556</v>
      </c>
      <c r="K132">
        <f>K131*0.9</f>
        <v>810.9</v>
      </c>
      <c r="L132">
        <v>205</v>
      </c>
      <c r="M132">
        <v>0</v>
      </c>
      <c r="N132">
        <v>0</v>
      </c>
      <c r="O132">
        <v>300</v>
      </c>
      <c r="P132">
        <v>146</v>
      </c>
      <c r="Q132" t="s">
        <v>395</v>
      </c>
      <c r="R132" t="s">
        <v>396</v>
      </c>
      <c r="S132">
        <v>10</v>
      </c>
      <c r="T132">
        <v>20</v>
      </c>
      <c r="U132">
        <v>50</v>
      </c>
      <c r="V132" t="s">
        <v>329</v>
      </c>
      <c r="W132" t="s">
        <v>398</v>
      </c>
      <c r="X132" t="s">
        <v>390</v>
      </c>
    </row>
    <row r="133" spans="3:24">
      <c r="C133" t="s">
        <v>391</v>
      </c>
      <c r="D133" t="s">
        <v>393</v>
      </c>
      <c r="E133" t="s">
        <v>394</v>
      </c>
      <c r="F133" t="s">
        <v>347</v>
      </c>
      <c r="G133" t="s">
        <v>384</v>
      </c>
      <c r="H133">
        <v>32</v>
      </c>
      <c r="I133">
        <v>27</v>
      </c>
      <c r="J133">
        <v>1556</v>
      </c>
      <c r="K133">
        <f>K131*3</f>
        <v>2703</v>
      </c>
      <c r="L133">
        <v>205</v>
      </c>
      <c r="M133">
        <v>0</v>
      </c>
      <c r="N133">
        <v>0</v>
      </c>
      <c r="O133">
        <v>300</v>
      </c>
      <c r="P133">
        <v>301</v>
      </c>
      <c r="Q133" t="s">
        <v>395</v>
      </c>
      <c r="R133" t="s">
        <v>397</v>
      </c>
      <c r="S133">
        <v>10</v>
      </c>
      <c r="T133" t="s">
        <v>349</v>
      </c>
      <c r="U133">
        <v>30</v>
      </c>
      <c r="V133" t="s">
        <v>329</v>
      </c>
      <c r="W133" t="s">
        <v>398</v>
      </c>
      <c r="X133" t="s">
        <v>390</v>
      </c>
    </row>
    <row r="134" spans="3:24">
      <c r="C134" t="s">
        <v>399</v>
      </c>
      <c r="D134" t="s">
        <v>292</v>
      </c>
      <c r="E134" t="s">
        <v>404</v>
      </c>
      <c r="F134" t="s">
        <v>347</v>
      </c>
      <c r="G134" t="s">
        <v>405</v>
      </c>
      <c r="H134">
        <v>7</v>
      </c>
      <c r="I134">
        <v>4</v>
      </c>
      <c r="J134">
        <v>1152</v>
      </c>
      <c r="K134">
        <v>333</v>
      </c>
      <c r="L134">
        <v>458</v>
      </c>
      <c r="M134">
        <v>10</v>
      </c>
      <c r="N134">
        <v>0</v>
      </c>
      <c r="O134">
        <v>170</v>
      </c>
      <c r="P134" t="s">
        <v>349</v>
      </c>
      <c r="Q134" t="s">
        <v>408</v>
      </c>
      <c r="V134" t="s">
        <v>413</v>
      </c>
      <c r="W134" t="s">
        <v>30</v>
      </c>
      <c r="X134" t="s">
        <v>415</v>
      </c>
    </row>
    <row r="135" spans="3:24">
      <c r="C135" t="s">
        <v>399</v>
      </c>
      <c r="D135" t="s">
        <v>406</v>
      </c>
      <c r="E135" t="s">
        <v>404</v>
      </c>
      <c r="F135" t="s">
        <v>347</v>
      </c>
      <c r="G135" t="s">
        <v>405</v>
      </c>
      <c r="H135">
        <v>7</v>
      </c>
      <c r="I135">
        <v>4</v>
      </c>
      <c r="J135">
        <v>1152</v>
      </c>
      <c r="K135">
        <f>K134*0.1</f>
        <v>33.300000000000004</v>
      </c>
      <c r="L135">
        <f>L134*0.1</f>
        <v>45.800000000000004</v>
      </c>
      <c r="M135">
        <v>10</v>
      </c>
      <c r="N135">
        <v>0</v>
      </c>
      <c r="O135">
        <v>170</v>
      </c>
      <c r="P135" t="s">
        <v>349</v>
      </c>
      <c r="Q135" t="s">
        <v>408</v>
      </c>
      <c r="V135" t="s">
        <v>413</v>
      </c>
      <c r="W135" t="s">
        <v>30</v>
      </c>
      <c r="X135" t="s">
        <v>415</v>
      </c>
    </row>
    <row r="136" spans="3:24">
      <c r="C136" t="s">
        <v>399</v>
      </c>
      <c r="D136" t="s">
        <v>400</v>
      </c>
      <c r="E136" t="s">
        <v>404</v>
      </c>
      <c r="F136" t="s">
        <v>347</v>
      </c>
      <c r="G136" t="s">
        <v>405</v>
      </c>
      <c r="H136">
        <v>7</v>
      </c>
      <c r="I136">
        <v>4</v>
      </c>
      <c r="J136">
        <v>1152</v>
      </c>
      <c r="K136">
        <f>K134</f>
        <v>333</v>
      </c>
      <c r="L136">
        <f>L134</f>
        <v>458</v>
      </c>
      <c r="M136">
        <v>10</v>
      </c>
      <c r="N136">
        <v>0</v>
      </c>
      <c r="O136">
        <v>255</v>
      </c>
      <c r="P136" t="s">
        <v>349</v>
      </c>
      <c r="Q136" t="s">
        <v>407</v>
      </c>
      <c r="R136" t="s">
        <v>409</v>
      </c>
      <c r="S136">
        <v>5</v>
      </c>
      <c r="T136">
        <v>18</v>
      </c>
      <c r="U136">
        <v>40</v>
      </c>
      <c r="V136" t="s">
        <v>413</v>
      </c>
      <c r="W136" t="s">
        <v>30</v>
      </c>
      <c r="X136" t="s">
        <v>414</v>
      </c>
    </row>
    <row r="137" spans="3:24">
      <c r="C137" t="s">
        <v>399</v>
      </c>
      <c r="D137" t="s">
        <v>401</v>
      </c>
      <c r="E137" t="s">
        <v>404</v>
      </c>
      <c r="F137" t="s">
        <v>347</v>
      </c>
      <c r="G137" t="s">
        <v>405</v>
      </c>
      <c r="H137">
        <v>7</v>
      </c>
      <c r="I137">
        <v>4</v>
      </c>
      <c r="J137">
        <v>1152</v>
      </c>
      <c r="K137">
        <f>K134</f>
        <v>333</v>
      </c>
      <c r="L137">
        <f>L134</f>
        <v>458</v>
      </c>
      <c r="M137">
        <v>10</v>
      </c>
      <c r="N137">
        <v>0</v>
      </c>
      <c r="O137">
        <v>255</v>
      </c>
      <c r="P137" t="s">
        <v>349</v>
      </c>
      <c r="Q137" t="s">
        <v>407</v>
      </c>
      <c r="R137" t="s">
        <v>410</v>
      </c>
      <c r="S137">
        <v>5</v>
      </c>
      <c r="T137">
        <v>18</v>
      </c>
      <c r="U137">
        <v>40</v>
      </c>
      <c r="V137" t="s">
        <v>413</v>
      </c>
      <c r="W137" t="s">
        <v>30</v>
      </c>
      <c r="X137" t="s">
        <v>414</v>
      </c>
    </row>
    <row r="138" spans="3:24">
      <c r="C138" t="s">
        <v>399</v>
      </c>
      <c r="D138" t="s">
        <v>402</v>
      </c>
      <c r="E138" t="s">
        <v>404</v>
      </c>
      <c r="F138" t="s">
        <v>347</v>
      </c>
      <c r="G138" t="s">
        <v>405</v>
      </c>
      <c r="H138">
        <v>7</v>
      </c>
      <c r="I138">
        <v>4</v>
      </c>
      <c r="J138">
        <v>1152</v>
      </c>
      <c r="K138">
        <f>K134*1.2</f>
        <v>399.59999999999997</v>
      </c>
      <c r="L138">
        <f>L134*1.2</f>
        <v>549.6</v>
      </c>
      <c r="M138">
        <v>10</v>
      </c>
      <c r="N138">
        <v>0</v>
      </c>
      <c r="O138">
        <v>255</v>
      </c>
      <c r="P138" t="s">
        <v>349</v>
      </c>
      <c r="Q138" t="s">
        <v>407</v>
      </c>
      <c r="R138" t="s">
        <v>411</v>
      </c>
      <c r="S138">
        <v>5</v>
      </c>
      <c r="T138">
        <v>18</v>
      </c>
      <c r="U138">
        <v>40</v>
      </c>
      <c r="V138" t="s">
        <v>413</v>
      </c>
      <c r="W138" t="s">
        <v>30</v>
      </c>
      <c r="X138" t="s">
        <v>414</v>
      </c>
    </row>
    <row r="139" spans="3:24">
      <c r="C139" t="s">
        <v>399</v>
      </c>
      <c r="D139" t="s">
        <v>403</v>
      </c>
      <c r="E139" t="s">
        <v>404</v>
      </c>
      <c r="F139" t="s">
        <v>347</v>
      </c>
      <c r="G139" t="s">
        <v>405</v>
      </c>
      <c r="H139">
        <v>7</v>
      </c>
      <c r="I139">
        <v>4</v>
      </c>
      <c r="J139">
        <v>1152</v>
      </c>
      <c r="K139">
        <f>K134*1.3</f>
        <v>432.90000000000003</v>
      </c>
      <c r="L139">
        <f>L134*1.3</f>
        <v>595.4</v>
      </c>
      <c r="M139">
        <v>10</v>
      </c>
      <c r="N139">
        <v>0</v>
      </c>
      <c r="O139">
        <v>255</v>
      </c>
      <c r="P139" t="s">
        <v>349</v>
      </c>
      <c r="Q139" t="s">
        <v>407</v>
      </c>
      <c r="R139" t="s">
        <v>412</v>
      </c>
      <c r="S139">
        <v>5</v>
      </c>
      <c r="T139">
        <v>18</v>
      </c>
      <c r="U139">
        <v>40</v>
      </c>
      <c r="V139" t="s">
        <v>413</v>
      </c>
      <c r="W139" t="s">
        <v>30</v>
      </c>
      <c r="X139" t="s">
        <v>414</v>
      </c>
    </row>
    <row r="140" spans="3:24">
      <c r="C140" t="s">
        <v>416</v>
      </c>
      <c r="D140" t="s">
        <v>292</v>
      </c>
      <c r="F140" t="s">
        <v>347</v>
      </c>
      <c r="G140" t="s">
        <v>405</v>
      </c>
      <c r="H140">
        <v>9</v>
      </c>
      <c r="I140">
        <v>4</v>
      </c>
      <c r="J140">
        <v>1388</v>
      </c>
      <c r="K140">
        <v>374</v>
      </c>
      <c r="L140">
        <v>334</v>
      </c>
      <c r="M140">
        <v>0</v>
      </c>
      <c r="N140">
        <v>0</v>
      </c>
      <c r="O140">
        <v>170</v>
      </c>
      <c r="P140" t="s">
        <v>349</v>
      </c>
      <c r="Q140" t="s">
        <v>419</v>
      </c>
      <c r="V140" t="s">
        <v>413</v>
      </c>
      <c r="W140" t="s">
        <v>398</v>
      </c>
      <c r="X140" t="s">
        <v>414</v>
      </c>
    </row>
    <row r="141" spans="3:24">
      <c r="C141" t="s">
        <v>416</v>
      </c>
      <c r="D141" t="s">
        <v>406</v>
      </c>
      <c r="F141" t="s">
        <v>347</v>
      </c>
      <c r="G141" t="s">
        <v>405</v>
      </c>
      <c r="H141">
        <v>9</v>
      </c>
      <c r="I141">
        <v>4</v>
      </c>
      <c r="J141">
        <v>1388</v>
      </c>
      <c r="K141">
        <f>K140*0.1</f>
        <v>37.4</v>
      </c>
      <c r="L141">
        <f>L140*0.1</f>
        <v>33.4</v>
      </c>
      <c r="M141">
        <v>0</v>
      </c>
      <c r="N141">
        <v>0</v>
      </c>
      <c r="O141">
        <v>170</v>
      </c>
      <c r="P141" t="s">
        <v>349</v>
      </c>
      <c r="Q141" t="s">
        <v>419</v>
      </c>
      <c r="V141" t="s">
        <v>413</v>
      </c>
      <c r="W141" t="s">
        <v>398</v>
      </c>
      <c r="X141" t="s">
        <v>414</v>
      </c>
    </row>
    <row r="142" spans="3:24">
      <c r="C142" t="s">
        <v>416</v>
      </c>
      <c r="D142" t="s">
        <v>417</v>
      </c>
      <c r="F142" t="s">
        <v>347</v>
      </c>
      <c r="G142" t="s">
        <v>405</v>
      </c>
      <c r="H142">
        <v>9</v>
      </c>
      <c r="I142">
        <v>4</v>
      </c>
      <c r="J142">
        <v>1388</v>
      </c>
      <c r="K142">
        <v>374</v>
      </c>
      <c r="L142">
        <v>375</v>
      </c>
      <c r="M142">
        <v>0</v>
      </c>
      <c r="N142">
        <v>0</v>
      </c>
      <c r="O142">
        <v>238</v>
      </c>
      <c r="P142" t="s">
        <v>349</v>
      </c>
      <c r="Q142" t="s">
        <v>419</v>
      </c>
      <c r="R142" t="s">
        <v>420</v>
      </c>
      <c r="S142">
        <v>10</v>
      </c>
      <c r="T142">
        <v>25</v>
      </c>
      <c r="U142">
        <v>60</v>
      </c>
      <c r="V142" t="s">
        <v>413</v>
      </c>
      <c r="W142" t="s">
        <v>398</v>
      </c>
      <c r="X142" t="s">
        <v>414</v>
      </c>
    </row>
    <row r="143" spans="3:24">
      <c r="C143" t="s">
        <v>416</v>
      </c>
      <c r="D143" t="s">
        <v>418</v>
      </c>
      <c r="F143" t="s">
        <v>347</v>
      </c>
      <c r="G143" t="s">
        <v>405</v>
      </c>
      <c r="H143">
        <v>9</v>
      </c>
      <c r="I143">
        <v>4</v>
      </c>
      <c r="J143">
        <v>1388</v>
      </c>
      <c r="K143">
        <f>K140*0.3</f>
        <v>112.2</v>
      </c>
      <c r="L143">
        <f>L140*0.3</f>
        <v>100.2</v>
      </c>
      <c r="M143">
        <v>0</v>
      </c>
      <c r="N143">
        <v>0</v>
      </c>
      <c r="O143">
        <v>238</v>
      </c>
      <c r="P143" t="s">
        <v>349</v>
      </c>
      <c r="Q143" t="s">
        <v>419</v>
      </c>
      <c r="R143" t="s">
        <v>421</v>
      </c>
      <c r="S143">
        <v>10</v>
      </c>
      <c r="T143" t="s">
        <v>422</v>
      </c>
      <c r="U143">
        <v>40</v>
      </c>
      <c r="V143" t="s">
        <v>413</v>
      </c>
      <c r="W143" t="s">
        <v>398</v>
      </c>
      <c r="X143" t="s">
        <v>414</v>
      </c>
    </row>
    <row r="144" spans="3:24">
      <c r="C144" t="s">
        <v>423</v>
      </c>
      <c r="D144" t="s">
        <v>292</v>
      </c>
      <c r="E144" t="s">
        <v>425</v>
      </c>
      <c r="F144" t="s">
        <v>347</v>
      </c>
      <c r="G144" t="s">
        <v>405</v>
      </c>
      <c r="H144">
        <v>8</v>
      </c>
      <c r="I144">
        <v>3</v>
      </c>
      <c r="J144">
        <v>1418</v>
      </c>
      <c r="K144">
        <v>284</v>
      </c>
      <c r="L144">
        <v>291</v>
      </c>
      <c r="M144">
        <v>0</v>
      </c>
      <c r="N144">
        <v>0</v>
      </c>
      <c r="O144">
        <v>182</v>
      </c>
      <c r="P144" t="s">
        <v>349</v>
      </c>
      <c r="Q144" t="s">
        <v>426</v>
      </c>
      <c r="V144" t="s">
        <v>413</v>
      </c>
      <c r="W144" t="s">
        <v>398</v>
      </c>
      <c r="X144" t="s">
        <v>414</v>
      </c>
    </row>
    <row r="145" spans="3:25">
      <c r="C145" t="s">
        <v>423</v>
      </c>
      <c r="D145" t="s">
        <v>406</v>
      </c>
      <c r="E145" t="s">
        <v>425</v>
      </c>
      <c r="F145" t="s">
        <v>347</v>
      </c>
      <c r="G145" t="s">
        <v>405</v>
      </c>
      <c r="H145">
        <v>8</v>
      </c>
      <c r="I145">
        <v>3</v>
      </c>
      <c r="J145">
        <v>1418</v>
      </c>
      <c r="K145">
        <f>K144*0.1</f>
        <v>28.400000000000002</v>
      </c>
      <c r="L145">
        <f>L144*0.1</f>
        <v>29.1</v>
      </c>
      <c r="M145">
        <v>0</v>
      </c>
      <c r="N145">
        <v>0</v>
      </c>
      <c r="O145">
        <v>182</v>
      </c>
      <c r="P145" t="s">
        <v>349</v>
      </c>
      <c r="Q145" t="s">
        <v>426</v>
      </c>
      <c r="V145" t="s">
        <v>413</v>
      </c>
      <c r="W145" t="s">
        <v>398</v>
      </c>
      <c r="X145" t="s">
        <v>414</v>
      </c>
    </row>
    <row r="146" spans="3:25">
      <c r="C146" t="s">
        <v>423</v>
      </c>
      <c r="D146" t="s">
        <v>400</v>
      </c>
      <c r="E146" t="s">
        <v>425</v>
      </c>
      <c r="F146" t="s">
        <v>347</v>
      </c>
      <c r="G146" t="s">
        <v>405</v>
      </c>
      <c r="H146">
        <v>8</v>
      </c>
      <c r="I146">
        <v>3</v>
      </c>
      <c r="J146">
        <v>1418</v>
      </c>
      <c r="K146">
        <f>K144</f>
        <v>284</v>
      </c>
      <c r="L146">
        <v>291</v>
      </c>
      <c r="M146">
        <v>0</v>
      </c>
      <c r="N146">
        <v>0</v>
      </c>
      <c r="O146">
        <v>273</v>
      </c>
      <c r="P146" t="s">
        <v>349</v>
      </c>
      <c r="Q146" t="s">
        <v>426</v>
      </c>
      <c r="R146" t="s">
        <v>409</v>
      </c>
      <c r="S146">
        <v>5</v>
      </c>
      <c r="T146">
        <v>18</v>
      </c>
      <c r="U146">
        <v>40</v>
      </c>
      <c r="V146" t="s">
        <v>413</v>
      </c>
      <c r="W146" t="s">
        <v>398</v>
      </c>
      <c r="X146" t="s">
        <v>414</v>
      </c>
    </row>
    <row r="147" spans="3:25">
      <c r="C147" t="s">
        <v>423</v>
      </c>
      <c r="D147" t="s">
        <v>424</v>
      </c>
      <c r="E147" t="s">
        <v>425</v>
      </c>
      <c r="F147" t="s">
        <v>347</v>
      </c>
      <c r="G147" t="s">
        <v>405</v>
      </c>
      <c r="H147">
        <v>8</v>
      </c>
      <c r="I147">
        <v>3</v>
      </c>
      <c r="J147">
        <v>1418</v>
      </c>
      <c r="K147">
        <f>K144</f>
        <v>284</v>
      </c>
      <c r="L147">
        <v>291</v>
      </c>
      <c r="M147">
        <v>0</v>
      </c>
      <c r="N147">
        <v>0</v>
      </c>
      <c r="O147">
        <v>273</v>
      </c>
      <c r="P147" t="s">
        <v>349</v>
      </c>
      <c r="Q147" t="s">
        <v>426</v>
      </c>
      <c r="R147" t="s">
        <v>427</v>
      </c>
      <c r="S147">
        <v>5</v>
      </c>
      <c r="T147">
        <v>18</v>
      </c>
      <c r="U147">
        <v>40</v>
      </c>
      <c r="V147" t="s">
        <v>413</v>
      </c>
      <c r="W147" t="s">
        <v>398</v>
      </c>
      <c r="X147" t="s">
        <v>414</v>
      </c>
    </row>
    <row r="148" spans="3:25">
      <c r="C148" t="s">
        <v>428</v>
      </c>
      <c r="D148" t="s">
        <v>292</v>
      </c>
      <c r="E148" t="s">
        <v>431</v>
      </c>
      <c r="F148" t="s">
        <v>347</v>
      </c>
      <c r="G148" t="s">
        <v>432</v>
      </c>
      <c r="H148">
        <v>19</v>
      </c>
      <c r="I148">
        <v>14</v>
      </c>
      <c r="J148">
        <v>1709</v>
      </c>
      <c r="K148">
        <v>788</v>
      </c>
      <c r="L148">
        <v>86</v>
      </c>
      <c r="M148">
        <v>0</v>
      </c>
      <c r="N148">
        <v>0</v>
      </c>
      <c r="O148">
        <v>280</v>
      </c>
      <c r="P148">
        <v>206</v>
      </c>
      <c r="Q148" t="s">
        <v>435</v>
      </c>
      <c r="V148" t="s">
        <v>353</v>
      </c>
      <c r="W148" t="s">
        <v>308</v>
      </c>
      <c r="X148" t="s">
        <v>437</v>
      </c>
    </row>
    <row r="149" spans="3:25">
      <c r="C149" t="s">
        <v>428</v>
      </c>
      <c r="D149" t="s">
        <v>429</v>
      </c>
      <c r="E149" t="s">
        <v>431</v>
      </c>
      <c r="F149" t="s">
        <v>347</v>
      </c>
      <c r="G149" t="s">
        <v>432</v>
      </c>
      <c r="H149">
        <v>19</v>
      </c>
      <c r="I149">
        <v>14</v>
      </c>
      <c r="J149">
        <v>1709</v>
      </c>
      <c r="K149">
        <v>788</v>
      </c>
      <c r="L149">
        <v>86</v>
      </c>
      <c r="M149">
        <v>0</v>
      </c>
      <c r="N149">
        <v>0</v>
      </c>
      <c r="O149">
        <v>280</v>
      </c>
      <c r="P149">
        <v>206</v>
      </c>
      <c r="Q149" t="s">
        <v>435</v>
      </c>
      <c r="R149" t="s">
        <v>433</v>
      </c>
      <c r="S149">
        <v>10</v>
      </c>
      <c r="T149">
        <v>25</v>
      </c>
      <c r="U149">
        <v>40</v>
      </c>
      <c r="V149" t="s">
        <v>353</v>
      </c>
      <c r="W149" t="s">
        <v>308</v>
      </c>
      <c r="X149" t="s">
        <v>437</v>
      </c>
    </row>
    <row r="150" spans="3:25">
      <c r="C150" t="s">
        <v>428</v>
      </c>
      <c r="D150" t="s">
        <v>430</v>
      </c>
      <c r="E150" t="s">
        <v>431</v>
      </c>
      <c r="F150" t="s">
        <v>347</v>
      </c>
      <c r="G150" t="s">
        <v>432</v>
      </c>
      <c r="H150">
        <v>19</v>
      </c>
      <c r="I150">
        <v>14</v>
      </c>
      <c r="J150">
        <v>1709</v>
      </c>
      <c r="K150">
        <v>788</v>
      </c>
      <c r="L150">
        <v>86</v>
      </c>
      <c r="M150">
        <v>0</v>
      </c>
      <c r="N150">
        <v>0</v>
      </c>
      <c r="O150">
        <v>280</v>
      </c>
      <c r="P150" t="s">
        <v>349</v>
      </c>
      <c r="Q150" t="s">
        <v>435</v>
      </c>
      <c r="R150" t="s">
        <v>434</v>
      </c>
      <c r="S150">
        <v>10</v>
      </c>
      <c r="T150">
        <v>35</v>
      </c>
      <c r="U150">
        <v>40</v>
      </c>
      <c r="V150" t="s">
        <v>349</v>
      </c>
      <c r="W150" t="s">
        <v>308</v>
      </c>
      <c r="X150" t="s">
        <v>436</v>
      </c>
    </row>
    <row r="151" spans="3:25">
      <c r="C151" t="s">
        <v>438</v>
      </c>
      <c r="D151" t="s">
        <v>292</v>
      </c>
      <c r="F151" t="s">
        <v>347</v>
      </c>
      <c r="G151" t="s">
        <v>432</v>
      </c>
      <c r="H151">
        <v>17</v>
      </c>
      <c r="I151">
        <v>14</v>
      </c>
      <c r="J151">
        <v>1092</v>
      </c>
      <c r="K151">
        <v>1015</v>
      </c>
      <c r="L151">
        <v>131</v>
      </c>
      <c r="M151">
        <v>0</v>
      </c>
      <c r="N151">
        <v>0</v>
      </c>
      <c r="O151">
        <v>300</v>
      </c>
      <c r="P151">
        <v>206</v>
      </c>
      <c r="Q151" t="s">
        <v>442</v>
      </c>
      <c r="V151" t="s">
        <v>353</v>
      </c>
      <c r="W151" t="s">
        <v>445</v>
      </c>
      <c r="X151" t="s">
        <v>436</v>
      </c>
    </row>
    <row r="152" spans="3:25">
      <c r="C152" t="s">
        <v>438</v>
      </c>
      <c r="D152" t="s">
        <v>439</v>
      </c>
      <c r="F152" t="s">
        <v>347</v>
      </c>
      <c r="G152" t="s">
        <v>432</v>
      </c>
      <c r="H152">
        <v>17</v>
      </c>
      <c r="I152">
        <v>14</v>
      </c>
      <c r="J152">
        <v>1092</v>
      </c>
      <c r="K152">
        <f>K151*1.3</f>
        <v>1319.5</v>
      </c>
      <c r="L152">
        <v>131</v>
      </c>
      <c r="M152">
        <v>0</v>
      </c>
      <c r="N152">
        <v>0</v>
      </c>
      <c r="O152">
        <v>300</v>
      </c>
      <c r="P152">
        <v>206</v>
      </c>
      <c r="Q152" t="s">
        <v>442</v>
      </c>
      <c r="R152" t="s">
        <v>443</v>
      </c>
      <c r="S152">
        <v>5</v>
      </c>
      <c r="T152">
        <v>20</v>
      </c>
      <c r="U152">
        <v>45</v>
      </c>
      <c r="V152" t="s">
        <v>353</v>
      </c>
      <c r="W152" t="s">
        <v>445</v>
      </c>
      <c r="X152" t="s">
        <v>436</v>
      </c>
    </row>
    <row r="153" spans="3:25">
      <c r="C153" t="s">
        <v>438</v>
      </c>
      <c r="D153" t="s">
        <v>440</v>
      </c>
      <c r="F153" t="s">
        <v>347</v>
      </c>
      <c r="G153" t="s">
        <v>432</v>
      </c>
      <c r="H153">
        <v>17</v>
      </c>
      <c r="I153">
        <v>14</v>
      </c>
      <c r="J153">
        <v>1092</v>
      </c>
      <c r="K153">
        <f>K151*1.3</f>
        <v>1319.5</v>
      </c>
      <c r="L153">
        <v>131</v>
      </c>
      <c r="M153">
        <v>0</v>
      </c>
      <c r="N153">
        <v>0</v>
      </c>
      <c r="O153">
        <v>300</v>
      </c>
      <c r="P153">
        <v>206</v>
      </c>
      <c r="Q153" t="s">
        <v>441</v>
      </c>
      <c r="R153" t="s">
        <v>444</v>
      </c>
      <c r="S153">
        <v>5</v>
      </c>
      <c r="T153">
        <v>15</v>
      </c>
      <c r="U153">
        <v>45</v>
      </c>
      <c r="V153" t="s">
        <v>353</v>
      </c>
      <c r="W153" t="s">
        <v>445</v>
      </c>
      <c r="X153" t="s">
        <v>436</v>
      </c>
    </row>
    <row r="154" spans="3:25">
      <c r="C154" t="s">
        <v>446</v>
      </c>
      <c r="D154" t="s">
        <v>447</v>
      </c>
      <c r="E154" t="s">
        <v>448</v>
      </c>
      <c r="H154">
        <v>5</v>
      </c>
      <c r="I154">
        <v>5</v>
      </c>
      <c r="J154">
        <v>1080</v>
      </c>
      <c r="K154">
        <v>204</v>
      </c>
      <c r="L154">
        <v>228</v>
      </c>
      <c r="M154">
        <v>0</v>
      </c>
      <c r="N154">
        <v>1</v>
      </c>
      <c r="O154">
        <v>0</v>
      </c>
      <c r="P154">
        <v>62</v>
      </c>
      <c r="V154" t="s">
        <v>329</v>
      </c>
      <c r="Y154" t="s">
        <v>478</v>
      </c>
    </row>
    <row r="155" spans="3:25">
      <c r="C155" t="s">
        <v>446</v>
      </c>
      <c r="D155" t="s">
        <v>449</v>
      </c>
      <c r="E155" t="s">
        <v>448</v>
      </c>
      <c r="H155">
        <v>5</v>
      </c>
      <c r="I155">
        <v>5</v>
      </c>
      <c r="J155">
        <v>1080</v>
      </c>
      <c r="K155">
        <f>K154*3</f>
        <v>612</v>
      </c>
      <c r="L155">
        <f>L154*3</f>
        <v>684</v>
      </c>
      <c r="M155">
        <v>0</v>
      </c>
      <c r="N155">
        <v>1</v>
      </c>
      <c r="O155">
        <v>0</v>
      </c>
      <c r="P155">
        <v>62</v>
      </c>
      <c r="R155" t="s">
        <v>450</v>
      </c>
      <c r="V155" t="s">
        <v>329</v>
      </c>
      <c r="Y155" t="s">
        <v>478</v>
      </c>
    </row>
    <row r="156" spans="3:25">
      <c r="C156" t="s">
        <v>451</v>
      </c>
      <c r="D156" t="s">
        <v>292</v>
      </c>
      <c r="F156" t="s">
        <v>347</v>
      </c>
      <c r="G156" t="s">
        <v>453</v>
      </c>
      <c r="H156">
        <v>18</v>
      </c>
      <c r="I156">
        <v>13</v>
      </c>
      <c r="J156">
        <v>1920</v>
      </c>
      <c r="K156">
        <v>472</v>
      </c>
      <c r="L156">
        <v>137</v>
      </c>
      <c r="M156">
        <v>10</v>
      </c>
      <c r="N156">
        <v>0</v>
      </c>
      <c r="O156">
        <v>210</v>
      </c>
      <c r="P156">
        <v>121</v>
      </c>
      <c r="Q156" t="s">
        <v>455</v>
      </c>
      <c r="V156" t="s">
        <v>353</v>
      </c>
      <c r="W156" t="s">
        <v>308</v>
      </c>
      <c r="X156" t="s">
        <v>457</v>
      </c>
    </row>
    <row r="157" spans="3:25">
      <c r="C157" t="s">
        <v>451</v>
      </c>
      <c r="D157" t="s">
        <v>452</v>
      </c>
      <c r="F157" t="s">
        <v>347</v>
      </c>
      <c r="G157" t="s">
        <v>453</v>
      </c>
      <c r="H157">
        <v>18</v>
      </c>
      <c r="I157">
        <v>13</v>
      </c>
      <c r="J157">
        <v>1920</v>
      </c>
      <c r="K157">
        <v>472</v>
      </c>
      <c r="L157">
        <v>137</v>
      </c>
      <c r="M157">
        <v>10</v>
      </c>
      <c r="N157">
        <v>0</v>
      </c>
      <c r="O157">
        <v>210</v>
      </c>
      <c r="P157">
        <v>182</v>
      </c>
      <c r="Q157" t="s">
        <v>455</v>
      </c>
      <c r="R157" t="s">
        <v>456</v>
      </c>
      <c r="S157">
        <v>10</v>
      </c>
      <c r="T157">
        <v>1</v>
      </c>
      <c r="U157">
        <v>55</v>
      </c>
      <c r="V157" t="s">
        <v>353</v>
      </c>
      <c r="W157" t="s">
        <v>308</v>
      </c>
      <c r="X157" t="s">
        <v>457</v>
      </c>
    </row>
    <row r="159" spans="3:25">
      <c r="C159" t="s">
        <v>458</v>
      </c>
      <c r="D159" t="s">
        <v>292</v>
      </c>
      <c r="E159" t="s">
        <v>461</v>
      </c>
      <c r="F159" t="s">
        <v>347</v>
      </c>
      <c r="G159" t="s">
        <v>462</v>
      </c>
      <c r="H159">
        <v>18</v>
      </c>
      <c r="I159">
        <v>13</v>
      </c>
      <c r="J159">
        <v>992</v>
      </c>
      <c r="K159">
        <v>694</v>
      </c>
      <c r="L159">
        <v>216</v>
      </c>
      <c r="M159">
        <v>5</v>
      </c>
      <c r="N159">
        <v>0</v>
      </c>
      <c r="O159">
        <v>270</v>
      </c>
      <c r="P159">
        <v>200</v>
      </c>
      <c r="Q159" t="s">
        <v>463</v>
      </c>
      <c r="V159" t="s">
        <v>353</v>
      </c>
      <c r="W159" t="s">
        <v>308</v>
      </c>
      <c r="X159" t="s">
        <v>467</v>
      </c>
    </row>
    <row r="160" spans="3:25">
      <c r="C160" t="s">
        <v>458</v>
      </c>
      <c r="D160" t="s">
        <v>459</v>
      </c>
      <c r="E160" t="s">
        <v>461</v>
      </c>
      <c r="F160" t="s">
        <v>347</v>
      </c>
      <c r="G160" t="s">
        <v>462</v>
      </c>
      <c r="H160">
        <v>18</v>
      </c>
      <c r="I160">
        <v>13</v>
      </c>
      <c r="J160">
        <v>992</v>
      </c>
      <c r="K160">
        <f>K159*1.3</f>
        <v>902.2</v>
      </c>
      <c r="L160">
        <v>216</v>
      </c>
      <c r="M160">
        <v>5</v>
      </c>
      <c r="N160">
        <v>0</v>
      </c>
      <c r="O160">
        <v>432</v>
      </c>
      <c r="P160">
        <v>122</v>
      </c>
      <c r="Q160" t="s">
        <v>463</v>
      </c>
      <c r="R160" t="s">
        <v>464</v>
      </c>
      <c r="S160">
        <v>10</v>
      </c>
      <c r="T160">
        <v>1</v>
      </c>
      <c r="U160">
        <v>30</v>
      </c>
      <c r="V160" t="s">
        <v>353</v>
      </c>
      <c r="W160" t="s">
        <v>308</v>
      </c>
      <c r="X160" t="s">
        <v>467</v>
      </c>
    </row>
    <row r="161" spans="3:25">
      <c r="C161" t="s">
        <v>458</v>
      </c>
      <c r="D161" t="s">
        <v>460</v>
      </c>
      <c r="E161" t="s">
        <v>461</v>
      </c>
      <c r="F161" t="s">
        <v>347</v>
      </c>
      <c r="G161" t="s">
        <v>462</v>
      </c>
      <c r="H161">
        <v>18</v>
      </c>
      <c r="I161">
        <v>13</v>
      </c>
      <c r="J161">
        <v>992</v>
      </c>
      <c r="K161">
        <f>K159*1.6</f>
        <v>1110.4000000000001</v>
      </c>
      <c r="L161">
        <v>216</v>
      </c>
      <c r="M161">
        <v>5</v>
      </c>
      <c r="N161">
        <v>0</v>
      </c>
      <c r="O161">
        <v>432</v>
      </c>
      <c r="P161">
        <v>122</v>
      </c>
      <c r="Q161" t="s">
        <v>463</v>
      </c>
      <c r="R161" t="s">
        <v>465</v>
      </c>
      <c r="S161">
        <v>10</v>
      </c>
      <c r="T161">
        <v>1</v>
      </c>
      <c r="U161">
        <v>40</v>
      </c>
      <c r="V161" t="s">
        <v>354</v>
      </c>
      <c r="W161" t="s">
        <v>308</v>
      </c>
      <c r="X161" t="s">
        <v>466</v>
      </c>
    </row>
    <row r="162" spans="3:25">
      <c r="C162" t="s">
        <v>468</v>
      </c>
      <c r="D162" t="s">
        <v>292</v>
      </c>
      <c r="F162" t="s">
        <v>347</v>
      </c>
      <c r="G162" t="s">
        <v>462</v>
      </c>
      <c r="H162">
        <v>16</v>
      </c>
      <c r="I162">
        <v>13</v>
      </c>
      <c r="J162">
        <v>1645</v>
      </c>
      <c r="K162">
        <v>704</v>
      </c>
      <c r="L162">
        <v>129</v>
      </c>
      <c r="M162">
        <v>0</v>
      </c>
      <c r="N162">
        <v>0</v>
      </c>
      <c r="O162">
        <v>270</v>
      </c>
      <c r="P162">
        <v>200</v>
      </c>
      <c r="Q162" t="s">
        <v>471</v>
      </c>
      <c r="V162" t="s">
        <v>353</v>
      </c>
      <c r="W162" t="s">
        <v>445</v>
      </c>
      <c r="X162" t="s">
        <v>466</v>
      </c>
    </row>
    <row r="163" spans="3:25">
      <c r="C163" t="s">
        <v>468</v>
      </c>
      <c r="D163" t="s">
        <v>469</v>
      </c>
      <c r="F163" t="s">
        <v>347</v>
      </c>
      <c r="G163" t="s">
        <v>462</v>
      </c>
      <c r="H163">
        <v>16</v>
      </c>
      <c r="I163">
        <v>13</v>
      </c>
      <c r="J163">
        <v>1645</v>
      </c>
      <c r="K163">
        <f>K162*1.5</f>
        <v>1056</v>
      </c>
      <c r="L163">
        <v>129</v>
      </c>
      <c r="M163">
        <v>0</v>
      </c>
      <c r="N163">
        <v>0</v>
      </c>
      <c r="O163">
        <v>432</v>
      </c>
      <c r="P163">
        <v>200</v>
      </c>
      <c r="Q163" t="s">
        <v>472</v>
      </c>
      <c r="R163" t="s">
        <v>474</v>
      </c>
      <c r="S163">
        <v>5</v>
      </c>
      <c r="T163">
        <v>30</v>
      </c>
      <c r="U163">
        <v>30</v>
      </c>
      <c r="V163" t="s">
        <v>329</v>
      </c>
      <c r="W163" t="s">
        <v>445</v>
      </c>
      <c r="X163" t="s">
        <v>466</v>
      </c>
    </row>
    <row r="164" spans="3:25">
      <c r="C164" t="s">
        <v>468</v>
      </c>
      <c r="D164" t="s">
        <v>470</v>
      </c>
      <c r="F164" t="s">
        <v>347</v>
      </c>
      <c r="G164" t="s">
        <v>462</v>
      </c>
      <c r="H164">
        <v>16</v>
      </c>
      <c r="I164">
        <v>13</v>
      </c>
      <c r="J164">
        <v>1645</v>
      </c>
      <c r="K164">
        <f>K162*3</f>
        <v>2112</v>
      </c>
      <c r="L164">
        <v>129</v>
      </c>
      <c r="M164">
        <v>0</v>
      </c>
      <c r="N164">
        <v>0</v>
      </c>
      <c r="O164">
        <v>432</v>
      </c>
      <c r="P164">
        <v>200</v>
      </c>
      <c r="Q164" t="s">
        <v>473</v>
      </c>
      <c r="R164" t="s">
        <v>475</v>
      </c>
      <c r="S164">
        <v>5</v>
      </c>
      <c r="T164">
        <v>30</v>
      </c>
      <c r="U164">
        <v>30</v>
      </c>
      <c r="V164" t="s">
        <v>329</v>
      </c>
      <c r="W164" t="s">
        <v>445</v>
      </c>
      <c r="X164" t="s">
        <v>466</v>
      </c>
    </row>
    <row r="165" spans="3:25">
      <c r="C165" t="s">
        <v>476</v>
      </c>
      <c r="D165" t="s">
        <v>447</v>
      </c>
      <c r="E165" t="s">
        <v>477</v>
      </c>
      <c r="H165">
        <v>8</v>
      </c>
      <c r="I165">
        <v>8</v>
      </c>
      <c r="J165">
        <v>1006</v>
      </c>
      <c r="K165">
        <v>279</v>
      </c>
      <c r="L165">
        <v>81</v>
      </c>
      <c r="M165">
        <v>0</v>
      </c>
      <c r="N165">
        <v>0</v>
      </c>
      <c r="O165">
        <v>280</v>
      </c>
      <c r="P165">
        <v>174</v>
      </c>
      <c r="V165" t="s">
        <v>361</v>
      </c>
      <c r="Y165" t="s">
        <v>479</v>
      </c>
    </row>
    <row r="166" spans="3:25">
      <c r="C166" t="s">
        <v>480</v>
      </c>
      <c r="D166" t="s">
        <v>447</v>
      </c>
      <c r="F166" t="s">
        <v>347</v>
      </c>
      <c r="G166" t="s">
        <v>483</v>
      </c>
      <c r="H166">
        <v>24</v>
      </c>
      <c r="I166">
        <v>19</v>
      </c>
      <c r="J166">
        <v>1782</v>
      </c>
      <c r="K166">
        <v>456</v>
      </c>
      <c r="L166">
        <v>115</v>
      </c>
      <c r="M166">
        <v>0</v>
      </c>
      <c r="N166">
        <v>0</v>
      </c>
      <c r="O166">
        <v>215</v>
      </c>
      <c r="P166">
        <v>142</v>
      </c>
      <c r="Q166" t="s">
        <v>486</v>
      </c>
      <c r="V166" t="s">
        <v>329</v>
      </c>
      <c r="W166" t="s">
        <v>398</v>
      </c>
      <c r="X166" t="s">
        <v>487</v>
      </c>
    </row>
    <row r="167" spans="3:25">
      <c r="C167" t="s">
        <v>480</v>
      </c>
      <c r="D167" t="s">
        <v>481</v>
      </c>
      <c r="F167" t="s">
        <v>347</v>
      </c>
      <c r="G167" t="s">
        <v>483</v>
      </c>
      <c r="H167">
        <v>24</v>
      </c>
      <c r="I167">
        <v>19</v>
      </c>
      <c r="J167">
        <v>1782</v>
      </c>
      <c r="K167">
        <v>456</v>
      </c>
      <c r="L167">
        <v>115</v>
      </c>
      <c r="M167">
        <v>0</v>
      </c>
      <c r="N167">
        <v>0</v>
      </c>
      <c r="O167">
        <v>215</v>
      </c>
      <c r="P167">
        <v>142</v>
      </c>
      <c r="Q167" t="s">
        <v>486</v>
      </c>
      <c r="R167" t="s">
        <v>484</v>
      </c>
      <c r="S167">
        <v>5</v>
      </c>
      <c r="T167">
        <v>25</v>
      </c>
      <c r="U167">
        <v>50</v>
      </c>
      <c r="V167" t="s">
        <v>329</v>
      </c>
      <c r="W167" t="s">
        <v>398</v>
      </c>
      <c r="X167" t="s">
        <v>487</v>
      </c>
    </row>
    <row r="168" spans="3:25">
      <c r="C168" t="s">
        <v>480</v>
      </c>
      <c r="D168" t="s">
        <v>482</v>
      </c>
      <c r="F168" t="s">
        <v>347</v>
      </c>
      <c r="G168" t="s">
        <v>483</v>
      </c>
      <c r="H168">
        <v>24</v>
      </c>
      <c r="I168">
        <v>19</v>
      </c>
      <c r="J168">
        <v>1782</v>
      </c>
      <c r="K168">
        <f>K166*2</f>
        <v>912</v>
      </c>
      <c r="L168">
        <v>115</v>
      </c>
      <c r="M168">
        <v>0</v>
      </c>
      <c r="N168">
        <v>0</v>
      </c>
      <c r="O168">
        <v>215</v>
      </c>
      <c r="P168">
        <v>142</v>
      </c>
      <c r="Q168" t="s">
        <v>486</v>
      </c>
      <c r="R168" t="s">
        <v>485</v>
      </c>
      <c r="S168">
        <v>5</v>
      </c>
      <c r="T168">
        <v>25</v>
      </c>
      <c r="U168">
        <v>45</v>
      </c>
      <c r="V168" t="s">
        <v>329</v>
      </c>
      <c r="W168" t="s">
        <v>398</v>
      </c>
      <c r="X168" t="s">
        <v>487</v>
      </c>
    </row>
    <row r="169" spans="3:25">
      <c r="C169" t="s">
        <v>488</v>
      </c>
      <c r="D169" t="s">
        <v>447</v>
      </c>
      <c r="F169" t="s">
        <v>347</v>
      </c>
      <c r="G169" t="s">
        <v>483</v>
      </c>
      <c r="H169">
        <v>18</v>
      </c>
      <c r="I169">
        <v>15</v>
      </c>
      <c r="J169">
        <v>1305</v>
      </c>
      <c r="K169">
        <v>511</v>
      </c>
      <c r="L169">
        <v>153</v>
      </c>
      <c r="M169">
        <v>0</v>
      </c>
      <c r="N169">
        <v>0</v>
      </c>
      <c r="O169">
        <v>200</v>
      </c>
      <c r="P169">
        <v>142</v>
      </c>
      <c r="Q169" t="s">
        <v>491</v>
      </c>
      <c r="V169" t="s">
        <v>329</v>
      </c>
      <c r="W169" t="s">
        <v>445</v>
      </c>
      <c r="X169" t="s">
        <v>487</v>
      </c>
    </row>
    <row r="170" spans="3:25">
      <c r="C170" t="s">
        <v>488</v>
      </c>
      <c r="D170" t="s">
        <v>489</v>
      </c>
      <c r="F170" t="s">
        <v>347</v>
      </c>
      <c r="G170" t="s">
        <v>483</v>
      </c>
      <c r="H170">
        <v>18</v>
      </c>
      <c r="I170">
        <v>15</v>
      </c>
      <c r="J170">
        <v>1305</v>
      </c>
      <c r="K170">
        <v>511</v>
      </c>
      <c r="L170">
        <v>153</v>
      </c>
      <c r="M170">
        <v>0</v>
      </c>
      <c r="N170">
        <v>0</v>
      </c>
      <c r="O170">
        <v>200</v>
      </c>
      <c r="P170" t="s">
        <v>349</v>
      </c>
      <c r="Q170" t="s">
        <v>491</v>
      </c>
      <c r="R170" t="s">
        <v>492</v>
      </c>
      <c r="S170">
        <v>5</v>
      </c>
      <c r="T170">
        <v>25</v>
      </c>
      <c r="U170">
        <v>65</v>
      </c>
      <c r="V170" t="s">
        <v>349</v>
      </c>
      <c r="W170" t="s">
        <v>445</v>
      </c>
      <c r="X170" t="s">
        <v>487</v>
      </c>
    </row>
    <row r="171" spans="3:25">
      <c r="C171" t="s">
        <v>488</v>
      </c>
      <c r="D171" t="s">
        <v>490</v>
      </c>
      <c r="F171" t="s">
        <v>347</v>
      </c>
      <c r="G171" t="s">
        <v>483</v>
      </c>
      <c r="H171">
        <v>18</v>
      </c>
      <c r="I171">
        <v>15</v>
      </c>
      <c r="J171">
        <v>1305</v>
      </c>
      <c r="K171">
        <v>511</v>
      </c>
      <c r="L171">
        <f>L169*1.25</f>
        <v>191.25</v>
      </c>
      <c r="M171">
        <v>0</v>
      </c>
      <c r="N171">
        <v>0</v>
      </c>
      <c r="O171">
        <v>200</v>
      </c>
      <c r="P171" t="s">
        <v>349</v>
      </c>
      <c r="Q171" t="s">
        <v>491</v>
      </c>
      <c r="R171" t="s">
        <v>493</v>
      </c>
      <c r="S171">
        <v>5</v>
      </c>
      <c r="T171">
        <v>25</v>
      </c>
      <c r="U171">
        <v>70</v>
      </c>
      <c r="V171" t="s">
        <v>349</v>
      </c>
      <c r="W171" t="s">
        <v>445</v>
      </c>
      <c r="X171" t="s">
        <v>487</v>
      </c>
    </row>
    <row r="172" spans="3:25">
      <c r="C172" t="s">
        <v>494</v>
      </c>
      <c r="D172" t="s">
        <v>447</v>
      </c>
      <c r="F172" t="s">
        <v>347</v>
      </c>
      <c r="G172" t="s">
        <v>496</v>
      </c>
      <c r="H172">
        <v>17</v>
      </c>
      <c r="I172">
        <v>12</v>
      </c>
      <c r="J172">
        <v>1620</v>
      </c>
      <c r="K172">
        <v>582</v>
      </c>
      <c r="L172">
        <v>235</v>
      </c>
      <c r="M172">
        <v>0</v>
      </c>
      <c r="N172">
        <v>0</v>
      </c>
      <c r="O172">
        <v>260</v>
      </c>
      <c r="P172">
        <v>62</v>
      </c>
      <c r="Q172" t="s">
        <v>48</v>
      </c>
      <c r="V172" t="s">
        <v>329</v>
      </c>
      <c r="W172" t="s">
        <v>308</v>
      </c>
      <c r="X172" t="s">
        <v>498</v>
      </c>
    </row>
    <row r="173" spans="3:25">
      <c r="C173" t="s">
        <v>494</v>
      </c>
      <c r="D173" t="s">
        <v>73</v>
      </c>
      <c r="F173" t="s">
        <v>347</v>
      </c>
      <c r="G173" t="s">
        <v>496</v>
      </c>
      <c r="H173">
        <v>17</v>
      </c>
      <c r="I173">
        <v>12</v>
      </c>
      <c r="J173">
        <v>1620</v>
      </c>
      <c r="K173">
        <v>582</v>
      </c>
      <c r="L173">
        <v>235</v>
      </c>
      <c r="M173">
        <v>0</v>
      </c>
      <c r="N173">
        <v>0</v>
      </c>
      <c r="O173">
        <v>260</v>
      </c>
      <c r="P173">
        <v>62</v>
      </c>
      <c r="Q173" t="s">
        <v>48</v>
      </c>
      <c r="R173" t="s">
        <v>78</v>
      </c>
      <c r="S173">
        <v>10</v>
      </c>
      <c r="T173">
        <v>50</v>
      </c>
      <c r="U173">
        <v>30</v>
      </c>
      <c r="V173" t="s">
        <v>329</v>
      </c>
      <c r="W173" t="s">
        <v>308</v>
      </c>
      <c r="X173" t="s">
        <v>498</v>
      </c>
    </row>
    <row r="174" spans="3:25">
      <c r="C174" t="s">
        <v>494</v>
      </c>
      <c r="D174" t="s">
        <v>495</v>
      </c>
      <c r="F174" t="s">
        <v>347</v>
      </c>
      <c r="G174" t="s">
        <v>496</v>
      </c>
      <c r="H174">
        <v>17</v>
      </c>
      <c r="I174">
        <v>12</v>
      </c>
      <c r="J174">
        <v>1620</v>
      </c>
      <c r="K174">
        <f>K172*0.9</f>
        <v>523.80000000000007</v>
      </c>
      <c r="L174">
        <v>235</v>
      </c>
      <c r="M174">
        <v>0</v>
      </c>
      <c r="N174">
        <v>0</v>
      </c>
      <c r="O174">
        <v>260</v>
      </c>
      <c r="P174">
        <v>62</v>
      </c>
      <c r="Q174" t="s">
        <v>48</v>
      </c>
      <c r="R174" t="s">
        <v>497</v>
      </c>
      <c r="S174">
        <v>10</v>
      </c>
      <c r="T174">
        <v>65</v>
      </c>
      <c r="U174">
        <v>15</v>
      </c>
      <c r="V174" t="s">
        <v>329</v>
      </c>
      <c r="W174" t="s">
        <v>308</v>
      </c>
      <c r="X174" t="s">
        <v>498</v>
      </c>
    </row>
    <row r="175" spans="3:25">
      <c r="C175" t="s">
        <v>499</v>
      </c>
      <c r="D175" t="s">
        <v>447</v>
      </c>
      <c r="F175" t="s">
        <v>347</v>
      </c>
      <c r="G175" t="s">
        <v>496</v>
      </c>
      <c r="H175">
        <v>15</v>
      </c>
      <c r="I175">
        <v>12</v>
      </c>
      <c r="J175">
        <v>1296</v>
      </c>
      <c r="K175">
        <v>617</v>
      </c>
      <c r="L175">
        <v>134</v>
      </c>
      <c r="M175">
        <v>5</v>
      </c>
      <c r="N175">
        <v>0</v>
      </c>
      <c r="O175">
        <v>260</v>
      </c>
      <c r="P175">
        <v>58</v>
      </c>
      <c r="Q175" t="s">
        <v>502</v>
      </c>
      <c r="V175" t="s">
        <v>329</v>
      </c>
      <c r="W175" t="s">
        <v>445</v>
      </c>
      <c r="X175" t="s">
        <v>498</v>
      </c>
    </row>
    <row r="176" spans="3:25">
      <c r="C176" t="s">
        <v>499</v>
      </c>
      <c r="D176" t="s">
        <v>500</v>
      </c>
      <c r="F176" t="s">
        <v>347</v>
      </c>
      <c r="G176" t="s">
        <v>496</v>
      </c>
      <c r="H176">
        <v>15</v>
      </c>
      <c r="I176">
        <v>12</v>
      </c>
      <c r="J176">
        <v>1296</v>
      </c>
      <c r="K176">
        <v>617</v>
      </c>
      <c r="L176">
        <v>134</v>
      </c>
      <c r="M176">
        <v>5</v>
      </c>
      <c r="N176">
        <v>0</v>
      </c>
      <c r="O176">
        <v>260</v>
      </c>
      <c r="P176">
        <v>58</v>
      </c>
      <c r="Q176" t="s">
        <v>503</v>
      </c>
      <c r="R176" t="s">
        <v>505</v>
      </c>
      <c r="S176">
        <v>5</v>
      </c>
      <c r="T176">
        <v>40</v>
      </c>
      <c r="U176">
        <v>20</v>
      </c>
      <c r="V176" t="s">
        <v>329</v>
      </c>
      <c r="W176" t="s">
        <v>445</v>
      </c>
      <c r="X176" t="s">
        <v>498</v>
      </c>
    </row>
    <row r="177" spans="3:25">
      <c r="C177" t="s">
        <v>499</v>
      </c>
      <c r="D177" t="s">
        <v>501</v>
      </c>
      <c r="F177" t="s">
        <v>347</v>
      </c>
      <c r="G177" t="s">
        <v>496</v>
      </c>
      <c r="H177">
        <v>15</v>
      </c>
      <c r="I177">
        <v>12</v>
      </c>
      <c r="J177">
        <v>1296</v>
      </c>
      <c r="K177">
        <v>617</v>
      </c>
      <c r="L177">
        <v>134</v>
      </c>
      <c r="M177">
        <v>5</v>
      </c>
      <c r="N177">
        <v>0</v>
      </c>
      <c r="O177">
        <v>260</v>
      </c>
      <c r="P177">
        <v>127</v>
      </c>
      <c r="Q177" t="s">
        <v>504</v>
      </c>
      <c r="R177" t="s">
        <v>506</v>
      </c>
      <c r="S177">
        <v>5</v>
      </c>
      <c r="T177">
        <v>45</v>
      </c>
      <c r="U177">
        <v>30</v>
      </c>
      <c r="V177" t="s">
        <v>354</v>
      </c>
      <c r="W177" t="s">
        <v>445</v>
      </c>
      <c r="X177" t="s">
        <v>498</v>
      </c>
    </row>
    <row r="178" spans="3:25">
      <c r="C178" t="s">
        <v>507</v>
      </c>
      <c r="D178" t="s">
        <v>447</v>
      </c>
      <c r="E178" t="s">
        <v>508</v>
      </c>
      <c r="H178">
        <v>3</v>
      </c>
      <c r="I178">
        <v>3</v>
      </c>
      <c r="J178">
        <v>925</v>
      </c>
      <c r="K178">
        <v>725</v>
      </c>
      <c r="L178">
        <v>153</v>
      </c>
      <c r="M178">
        <v>0</v>
      </c>
      <c r="N178">
        <v>1</v>
      </c>
      <c r="O178">
        <v>0</v>
      </c>
      <c r="P178" t="s">
        <v>349</v>
      </c>
      <c r="V178" t="s">
        <v>354</v>
      </c>
      <c r="Y178" t="s">
        <v>509</v>
      </c>
    </row>
    <row r="179" spans="3:25">
      <c r="C179" t="s">
        <v>510</v>
      </c>
      <c r="D179" t="s">
        <v>447</v>
      </c>
      <c r="F179" t="s">
        <v>347</v>
      </c>
      <c r="G179" t="s">
        <v>513</v>
      </c>
      <c r="H179">
        <v>8</v>
      </c>
      <c r="I179">
        <v>5</v>
      </c>
      <c r="J179">
        <v>1590</v>
      </c>
      <c r="K179">
        <v>389</v>
      </c>
      <c r="L179">
        <v>144</v>
      </c>
      <c r="M179">
        <v>0</v>
      </c>
      <c r="N179">
        <v>0</v>
      </c>
      <c r="O179">
        <v>170</v>
      </c>
      <c r="P179">
        <v>52</v>
      </c>
      <c r="Q179" t="s">
        <v>515</v>
      </c>
      <c r="V179" t="s">
        <v>329</v>
      </c>
      <c r="W179" t="s">
        <v>445</v>
      </c>
      <c r="X179" t="s">
        <v>517</v>
      </c>
    </row>
    <row r="180" spans="3:25">
      <c r="C180" t="s">
        <v>510</v>
      </c>
      <c r="D180" t="s">
        <v>511</v>
      </c>
      <c r="F180" t="s">
        <v>347</v>
      </c>
      <c r="G180" t="s">
        <v>513</v>
      </c>
      <c r="H180">
        <v>8</v>
      </c>
      <c r="I180">
        <v>5</v>
      </c>
      <c r="J180">
        <v>1590</v>
      </c>
      <c r="K180">
        <v>389</v>
      </c>
      <c r="L180">
        <v>144</v>
      </c>
      <c r="M180">
        <v>0</v>
      </c>
      <c r="N180">
        <v>0</v>
      </c>
      <c r="O180">
        <v>272</v>
      </c>
      <c r="P180">
        <v>67</v>
      </c>
      <c r="Q180" t="s">
        <v>515</v>
      </c>
      <c r="R180" t="s">
        <v>518</v>
      </c>
      <c r="S180">
        <v>5</v>
      </c>
      <c r="T180">
        <v>1</v>
      </c>
      <c r="U180">
        <v>10</v>
      </c>
      <c r="V180" t="s">
        <v>349</v>
      </c>
      <c r="W180" t="s">
        <v>445</v>
      </c>
      <c r="X180" t="s">
        <v>517</v>
      </c>
    </row>
    <row r="181" spans="3:25">
      <c r="C181" t="s">
        <v>510</v>
      </c>
      <c r="D181" t="s">
        <v>512</v>
      </c>
      <c r="F181" t="s">
        <v>347</v>
      </c>
      <c r="G181" t="s">
        <v>513</v>
      </c>
      <c r="H181">
        <v>8</v>
      </c>
      <c r="I181">
        <v>5</v>
      </c>
      <c r="J181">
        <v>1590</v>
      </c>
      <c r="K181">
        <v>389</v>
      </c>
      <c r="L181">
        <v>144</v>
      </c>
      <c r="M181">
        <v>0</v>
      </c>
      <c r="N181">
        <v>0</v>
      </c>
      <c r="O181">
        <v>272</v>
      </c>
      <c r="P181">
        <v>67</v>
      </c>
      <c r="Q181" t="s">
        <v>514</v>
      </c>
      <c r="R181" t="s">
        <v>519</v>
      </c>
      <c r="S181">
        <v>5</v>
      </c>
      <c r="T181">
        <v>1</v>
      </c>
      <c r="U181">
        <v>10</v>
      </c>
      <c r="V181" t="s">
        <v>349</v>
      </c>
      <c r="W181" t="s">
        <v>445</v>
      </c>
      <c r="X181" t="s">
        <v>516</v>
      </c>
    </row>
    <row r="182" spans="3:25">
      <c r="C182" t="s">
        <v>520</v>
      </c>
      <c r="D182" t="s">
        <v>447</v>
      </c>
      <c r="F182" t="s">
        <v>347</v>
      </c>
      <c r="G182" t="s">
        <v>523</v>
      </c>
      <c r="H182">
        <v>12</v>
      </c>
      <c r="I182">
        <v>9</v>
      </c>
      <c r="J182">
        <v>1523</v>
      </c>
      <c r="K182">
        <v>433</v>
      </c>
      <c r="L182">
        <v>188</v>
      </c>
      <c r="M182">
        <v>10</v>
      </c>
      <c r="N182">
        <v>0</v>
      </c>
      <c r="O182">
        <v>255</v>
      </c>
      <c r="P182">
        <v>206</v>
      </c>
      <c r="Q182" t="s">
        <v>486</v>
      </c>
      <c r="V182" t="s">
        <v>353</v>
      </c>
      <c r="W182" t="s">
        <v>445</v>
      </c>
      <c r="X182" t="s">
        <v>527</v>
      </c>
    </row>
    <row r="183" spans="3:25">
      <c r="C183" t="s">
        <v>520</v>
      </c>
      <c r="D183" t="s">
        <v>521</v>
      </c>
      <c r="F183" t="s">
        <v>347</v>
      </c>
      <c r="G183" t="s">
        <v>523</v>
      </c>
      <c r="H183">
        <v>12</v>
      </c>
      <c r="I183">
        <v>9</v>
      </c>
      <c r="J183">
        <v>1523</v>
      </c>
      <c r="K183">
        <v>433</v>
      </c>
      <c r="L183">
        <v>188</v>
      </c>
      <c r="M183">
        <v>10</v>
      </c>
      <c r="N183">
        <v>0</v>
      </c>
      <c r="O183">
        <v>255</v>
      </c>
      <c r="P183">
        <v>206</v>
      </c>
      <c r="Q183" t="s">
        <v>486</v>
      </c>
      <c r="R183" t="s">
        <v>524</v>
      </c>
      <c r="S183">
        <v>5</v>
      </c>
      <c r="T183">
        <v>20</v>
      </c>
      <c r="U183">
        <v>55</v>
      </c>
      <c r="V183" t="s">
        <v>353</v>
      </c>
      <c r="W183" t="s">
        <v>445</v>
      </c>
      <c r="X183" t="s">
        <v>527</v>
      </c>
    </row>
    <row r="184" spans="3:25">
      <c r="C184" t="s">
        <v>520</v>
      </c>
      <c r="D184" t="s">
        <v>522</v>
      </c>
      <c r="F184" t="s">
        <v>347</v>
      </c>
      <c r="G184" t="s">
        <v>523</v>
      </c>
      <c r="H184">
        <v>12</v>
      </c>
      <c r="I184">
        <v>9</v>
      </c>
      <c r="J184">
        <v>1523</v>
      </c>
      <c r="K184">
        <v>433</v>
      </c>
      <c r="L184">
        <v>188</v>
      </c>
      <c r="M184">
        <v>10</v>
      </c>
      <c r="N184">
        <v>0</v>
      </c>
      <c r="O184">
        <v>255</v>
      </c>
      <c r="P184" t="s">
        <v>349</v>
      </c>
      <c r="Q184" t="s">
        <v>486</v>
      </c>
      <c r="R184" t="s">
        <v>525</v>
      </c>
      <c r="S184">
        <v>5</v>
      </c>
      <c r="T184">
        <v>25</v>
      </c>
      <c r="U184">
        <v>60</v>
      </c>
      <c r="V184" t="s">
        <v>353</v>
      </c>
      <c r="W184" t="s">
        <v>445</v>
      </c>
      <c r="X184" t="s">
        <v>526</v>
      </c>
    </row>
    <row r="185" spans="3:25">
      <c r="C185" t="s">
        <v>528</v>
      </c>
      <c r="D185" t="s">
        <v>447</v>
      </c>
      <c r="F185" t="s">
        <v>347</v>
      </c>
      <c r="G185" t="s">
        <v>523</v>
      </c>
      <c r="H185">
        <v>14</v>
      </c>
      <c r="I185">
        <v>9</v>
      </c>
      <c r="J185">
        <v>1474</v>
      </c>
      <c r="K185">
        <v>488</v>
      </c>
      <c r="L185">
        <v>136</v>
      </c>
      <c r="M185">
        <v>10</v>
      </c>
      <c r="N185">
        <v>0</v>
      </c>
      <c r="O185">
        <v>240</v>
      </c>
      <c r="P185">
        <v>185</v>
      </c>
      <c r="Q185" t="s">
        <v>530</v>
      </c>
      <c r="V185" t="s">
        <v>353</v>
      </c>
      <c r="W185" t="s">
        <v>398</v>
      </c>
      <c r="X185" t="s">
        <v>526</v>
      </c>
    </row>
    <row r="186" spans="3:25">
      <c r="C186" t="s">
        <v>528</v>
      </c>
      <c r="D186" t="s">
        <v>521</v>
      </c>
      <c r="F186" t="s">
        <v>347</v>
      </c>
      <c r="G186" t="s">
        <v>523</v>
      </c>
      <c r="H186">
        <v>14</v>
      </c>
      <c r="I186">
        <v>9</v>
      </c>
      <c r="J186">
        <v>1474</v>
      </c>
      <c r="K186">
        <v>488</v>
      </c>
      <c r="L186">
        <v>136</v>
      </c>
      <c r="M186">
        <v>10</v>
      </c>
      <c r="N186">
        <v>0</v>
      </c>
      <c r="O186">
        <v>240</v>
      </c>
      <c r="P186">
        <v>185</v>
      </c>
      <c r="Q186" t="s">
        <v>530</v>
      </c>
      <c r="R186" t="s">
        <v>524</v>
      </c>
      <c r="S186">
        <v>5</v>
      </c>
      <c r="T186">
        <v>20</v>
      </c>
      <c r="U186">
        <v>55</v>
      </c>
      <c r="V186" t="s">
        <v>353</v>
      </c>
      <c r="W186" t="s">
        <v>398</v>
      </c>
      <c r="X186" t="s">
        <v>526</v>
      </c>
    </row>
    <row r="187" spans="3:25">
      <c r="C187" t="s">
        <v>528</v>
      </c>
      <c r="D187" t="s">
        <v>529</v>
      </c>
      <c r="F187" t="s">
        <v>347</v>
      </c>
      <c r="G187" t="s">
        <v>523</v>
      </c>
      <c r="H187">
        <v>14</v>
      </c>
      <c r="I187">
        <v>9</v>
      </c>
      <c r="J187">
        <v>1474</v>
      </c>
      <c r="K187">
        <f>K185*1.5</f>
        <v>732</v>
      </c>
      <c r="L187">
        <v>136</v>
      </c>
      <c r="M187">
        <v>10</v>
      </c>
      <c r="N187">
        <v>0</v>
      </c>
      <c r="O187">
        <v>240</v>
      </c>
      <c r="P187">
        <v>185</v>
      </c>
      <c r="Q187" t="s">
        <v>530</v>
      </c>
      <c r="R187" t="s">
        <v>531</v>
      </c>
      <c r="S187">
        <v>5</v>
      </c>
      <c r="T187">
        <v>25</v>
      </c>
      <c r="U187">
        <v>65</v>
      </c>
      <c r="V187" t="s">
        <v>353</v>
      </c>
      <c r="W187" t="s">
        <v>398</v>
      </c>
      <c r="X187" t="s">
        <v>526</v>
      </c>
    </row>
    <row r="188" spans="3:25">
      <c r="C188" t="s">
        <v>532</v>
      </c>
      <c r="D188" t="s">
        <v>447</v>
      </c>
      <c r="F188" t="s">
        <v>347</v>
      </c>
      <c r="G188" t="s">
        <v>534</v>
      </c>
      <c r="H188">
        <v>26</v>
      </c>
      <c r="I188">
        <v>21</v>
      </c>
      <c r="J188">
        <v>1792</v>
      </c>
      <c r="K188">
        <v>473</v>
      </c>
      <c r="L188">
        <v>125</v>
      </c>
      <c r="M188">
        <v>0</v>
      </c>
      <c r="N188">
        <v>0</v>
      </c>
      <c r="O188">
        <v>210</v>
      </c>
      <c r="P188">
        <v>174</v>
      </c>
      <c r="V188" t="s">
        <v>536</v>
      </c>
      <c r="W188" t="s">
        <v>308</v>
      </c>
      <c r="X188" t="s">
        <v>537</v>
      </c>
      <c r="Y188" t="s">
        <v>538</v>
      </c>
    </row>
    <row r="189" spans="3:25">
      <c r="C189" t="s">
        <v>532</v>
      </c>
      <c r="D189" t="s">
        <v>533</v>
      </c>
      <c r="F189" t="s">
        <v>347</v>
      </c>
      <c r="G189" t="s">
        <v>534</v>
      </c>
      <c r="H189">
        <v>26</v>
      </c>
      <c r="I189">
        <v>21</v>
      </c>
      <c r="J189">
        <v>1792</v>
      </c>
      <c r="K189">
        <v>473</v>
      </c>
      <c r="L189">
        <v>125</v>
      </c>
      <c r="M189">
        <v>0</v>
      </c>
      <c r="N189">
        <v>0</v>
      </c>
      <c r="O189">
        <v>210</v>
      </c>
      <c r="P189">
        <v>357</v>
      </c>
      <c r="R189" t="s">
        <v>535</v>
      </c>
      <c r="S189">
        <v>10</v>
      </c>
      <c r="T189">
        <v>20</v>
      </c>
      <c r="U189">
        <v>45</v>
      </c>
      <c r="V189" t="s">
        <v>536</v>
      </c>
      <c r="W189" t="s">
        <v>308</v>
      </c>
      <c r="X189" t="s">
        <v>537</v>
      </c>
      <c r="Y189" t="s">
        <v>538</v>
      </c>
    </row>
    <row r="191" spans="3:25">
      <c r="C191" t="s">
        <v>539</v>
      </c>
      <c r="D191" t="s">
        <v>447</v>
      </c>
      <c r="F191" t="s">
        <v>347</v>
      </c>
      <c r="G191" t="s">
        <v>542</v>
      </c>
      <c r="H191">
        <v>21</v>
      </c>
      <c r="I191">
        <v>18</v>
      </c>
      <c r="J191">
        <v>1662</v>
      </c>
      <c r="K191">
        <v>588</v>
      </c>
      <c r="L191">
        <v>175</v>
      </c>
      <c r="M191">
        <v>5</v>
      </c>
      <c r="N191">
        <v>0</v>
      </c>
      <c r="O191">
        <v>250</v>
      </c>
      <c r="P191">
        <v>122</v>
      </c>
      <c r="Q191" t="s">
        <v>544</v>
      </c>
      <c r="V191" t="s">
        <v>353</v>
      </c>
      <c r="W191" t="s">
        <v>445</v>
      </c>
      <c r="X191" t="s">
        <v>547</v>
      </c>
    </row>
    <row r="192" spans="3:25">
      <c r="C192" t="s">
        <v>539</v>
      </c>
      <c r="D192" t="s">
        <v>540</v>
      </c>
      <c r="F192" t="s">
        <v>347</v>
      </c>
      <c r="G192" t="s">
        <v>542</v>
      </c>
      <c r="H192">
        <v>21</v>
      </c>
      <c r="I192">
        <v>18</v>
      </c>
      <c r="J192">
        <v>1662</v>
      </c>
      <c r="K192">
        <v>588</v>
      </c>
      <c r="L192">
        <v>175</v>
      </c>
      <c r="M192">
        <v>5</v>
      </c>
      <c r="N192">
        <v>0</v>
      </c>
      <c r="O192">
        <v>250</v>
      </c>
      <c r="P192" t="s">
        <v>349</v>
      </c>
      <c r="Q192" t="s">
        <v>544</v>
      </c>
      <c r="R192" t="s">
        <v>545</v>
      </c>
      <c r="S192">
        <v>5</v>
      </c>
      <c r="T192">
        <v>15</v>
      </c>
      <c r="U192">
        <v>60</v>
      </c>
      <c r="V192" t="s">
        <v>349</v>
      </c>
      <c r="W192" t="s">
        <v>445</v>
      </c>
      <c r="X192" t="s">
        <v>547</v>
      </c>
    </row>
    <row r="193" spans="3:25">
      <c r="C193" t="s">
        <v>539</v>
      </c>
      <c r="D193" t="s">
        <v>541</v>
      </c>
      <c r="F193" t="s">
        <v>347</v>
      </c>
      <c r="G193" t="s">
        <v>542</v>
      </c>
      <c r="H193">
        <v>21</v>
      </c>
      <c r="I193">
        <v>18</v>
      </c>
      <c r="J193">
        <v>1662</v>
      </c>
      <c r="K193">
        <v>588</v>
      </c>
      <c r="L193">
        <v>175</v>
      </c>
      <c r="M193">
        <v>5</v>
      </c>
      <c r="N193">
        <v>0</v>
      </c>
      <c r="O193">
        <f>O191*1.2</f>
        <v>300</v>
      </c>
      <c r="P193">
        <v>122</v>
      </c>
      <c r="Q193" t="s">
        <v>543</v>
      </c>
      <c r="R193" t="s">
        <v>546</v>
      </c>
      <c r="S193">
        <v>5</v>
      </c>
      <c r="T193">
        <v>15</v>
      </c>
      <c r="U193">
        <v>65</v>
      </c>
      <c r="V193" t="s">
        <v>353</v>
      </c>
      <c r="W193" t="s">
        <v>445</v>
      </c>
      <c r="X193" t="s">
        <v>547</v>
      </c>
    </row>
    <row r="194" spans="3:25">
      <c r="C194" t="s">
        <v>548</v>
      </c>
      <c r="D194" t="s">
        <v>447</v>
      </c>
      <c r="E194" t="s">
        <v>549</v>
      </c>
      <c r="H194">
        <v>50</v>
      </c>
      <c r="I194">
        <v>50</v>
      </c>
      <c r="J194">
        <v>5273</v>
      </c>
      <c r="K194">
        <v>2255</v>
      </c>
      <c r="L194">
        <v>1545</v>
      </c>
      <c r="M194">
        <v>20</v>
      </c>
      <c r="N194">
        <v>2</v>
      </c>
      <c r="O194">
        <v>0</v>
      </c>
      <c r="P194">
        <v>332</v>
      </c>
      <c r="V194" t="s">
        <v>329</v>
      </c>
      <c r="Y194" t="s">
        <v>550</v>
      </c>
    </row>
    <row r="195" spans="3:25">
      <c r="C195" t="s">
        <v>551</v>
      </c>
      <c r="D195" t="s">
        <v>447</v>
      </c>
      <c r="F195" t="s">
        <v>347</v>
      </c>
      <c r="G195" t="s">
        <v>554</v>
      </c>
      <c r="H195">
        <v>10</v>
      </c>
      <c r="I195">
        <v>7</v>
      </c>
      <c r="J195">
        <v>1661</v>
      </c>
      <c r="K195">
        <v>597</v>
      </c>
      <c r="L195">
        <v>229</v>
      </c>
      <c r="M195">
        <v>0</v>
      </c>
      <c r="N195">
        <v>0</v>
      </c>
      <c r="O195">
        <v>300</v>
      </c>
      <c r="P195">
        <v>142</v>
      </c>
      <c r="Q195" t="s">
        <v>558</v>
      </c>
      <c r="V195" t="s">
        <v>329</v>
      </c>
      <c r="W195" t="s">
        <v>445</v>
      </c>
      <c r="X195" t="s">
        <v>560</v>
      </c>
    </row>
    <row r="196" spans="3:25">
      <c r="C196" t="s">
        <v>551</v>
      </c>
      <c r="D196" t="s">
        <v>552</v>
      </c>
      <c r="F196" t="s">
        <v>347</v>
      </c>
      <c r="G196" t="s">
        <v>554</v>
      </c>
      <c r="H196">
        <v>10</v>
      </c>
      <c r="I196">
        <v>7</v>
      </c>
      <c r="J196">
        <v>1661</v>
      </c>
      <c r="K196">
        <v>597</v>
      </c>
      <c r="L196">
        <v>229</v>
      </c>
      <c r="M196">
        <v>0</v>
      </c>
      <c r="N196">
        <v>0</v>
      </c>
      <c r="O196">
        <v>300</v>
      </c>
      <c r="P196" t="s">
        <v>349</v>
      </c>
      <c r="Q196" t="s">
        <v>558</v>
      </c>
      <c r="R196" t="s">
        <v>555</v>
      </c>
      <c r="S196">
        <v>5</v>
      </c>
      <c r="T196">
        <v>15</v>
      </c>
      <c r="U196">
        <v>30</v>
      </c>
      <c r="V196" t="s">
        <v>349</v>
      </c>
      <c r="W196" t="s">
        <v>445</v>
      </c>
      <c r="X196" t="s">
        <v>560</v>
      </c>
    </row>
    <row r="197" spans="3:25">
      <c r="C197" t="s">
        <v>551</v>
      </c>
      <c r="D197" t="s">
        <v>553</v>
      </c>
      <c r="F197" t="s">
        <v>347</v>
      </c>
      <c r="G197" t="s">
        <v>554</v>
      </c>
      <c r="H197">
        <v>10</v>
      </c>
      <c r="I197">
        <v>7</v>
      </c>
      <c r="J197">
        <v>1661</v>
      </c>
      <c r="K197">
        <v>597</v>
      </c>
      <c r="L197">
        <v>229</v>
      </c>
      <c r="M197">
        <v>0</v>
      </c>
      <c r="N197">
        <v>0</v>
      </c>
      <c r="O197">
        <v>300</v>
      </c>
      <c r="P197" t="s">
        <v>349</v>
      </c>
      <c r="Q197" t="s">
        <v>557</v>
      </c>
      <c r="R197" t="s">
        <v>556</v>
      </c>
      <c r="S197">
        <v>5</v>
      </c>
      <c r="T197">
        <v>10</v>
      </c>
      <c r="U197">
        <v>30</v>
      </c>
      <c r="V197" t="s">
        <v>349</v>
      </c>
      <c r="W197" t="s">
        <v>445</v>
      </c>
      <c r="X197" t="s">
        <v>559</v>
      </c>
    </row>
    <row r="198" spans="3:25">
      <c r="C198" t="s">
        <v>561</v>
      </c>
      <c r="D198" t="s">
        <v>447</v>
      </c>
      <c r="E198" t="s">
        <v>571</v>
      </c>
      <c r="H198">
        <v>6</v>
      </c>
      <c r="I198">
        <v>6</v>
      </c>
      <c r="J198">
        <v>1714</v>
      </c>
      <c r="K198">
        <v>436</v>
      </c>
      <c r="L198">
        <v>421</v>
      </c>
      <c r="M198">
        <v>0</v>
      </c>
      <c r="N198">
        <v>2</v>
      </c>
      <c r="O198">
        <v>0</v>
      </c>
      <c r="P198">
        <v>77</v>
      </c>
      <c r="V198" t="s">
        <v>329</v>
      </c>
      <c r="Y198" t="s">
        <v>562</v>
      </c>
    </row>
    <row r="199" spans="3:25">
      <c r="C199" t="s">
        <v>563</v>
      </c>
      <c r="D199" t="s">
        <v>447</v>
      </c>
      <c r="F199" t="s">
        <v>347</v>
      </c>
      <c r="G199" t="s">
        <v>565</v>
      </c>
      <c r="H199">
        <v>21</v>
      </c>
      <c r="I199">
        <v>18</v>
      </c>
      <c r="J199">
        <v>1745</v>
      </c>
      <c r="K199">
        <v>1547</v>
      </c>
      <c r="L199">
        <v>157</v>
      </c>
      <c r="M199">
        <v>0</v>
      </c>
      <c r="N199">
        <v>0</v>
      </c>
      <c r="O199">
        <v>420</v>
      </c>
      <c r="P199">
        <v>202</v>
      </c>
      <c r="Q199" t="s">
        <v>566</v>
      </c>
      <c r="V199" t="s">
        <v>329</v>
      </c>
      <c r="W199" t="s">
        <v>445</v>
      </c>
      <c r="X199" t="s">
        <v>568</v>
      </c>
    </row>
    <row r="200" spans="3:25">
      <c r="C200" t="s">
        <v>563</v>
      </c>
      <c r="D200" t="s">
        <v>564</v>
      </c>
      <c r="F200" t="s">
        <v>347</v>
      </c>
      <c r="G200" t="s">
        <v>565</v>
      </c>
      <c r="H200">
        <v>21</v>
      </c>
      <c r="I200">
        <v>18</v>
      </c>
      <c r="J200">
        <v>1745</v>
      </c>
      <c r="K200">
        <v>1547</v>
      </c>
      <c r="L200">
        <v>157</v>
      </c>
      <c r="M200">
        <v>0</v>
      </c>
      <c r="N200">
        <v>0</v>
      </c>
      <c r="O200">
        <v>420</v>
      </c>
      <c r="P200">
        <v>121</v>
      </c>
      <c r="Q200" t="s">
        <v>566</v>
      </c>
      <c r="R200" t="s">
        <v>567</v>
      </c>
      <c r="S200">
        <v>5</v>
      </c>
      <c r="T200">
        <v>30</v>
      </c>
      <c r="U200">
        <v>35</v>
      </c>
      <c r="V200" t="s">
        <v>329</v>
      </c>
      <c r="W200" t="s">
        <v>445</v>
      </c>
      <c r="X200" t="s">
        <v>568</v>
      </c>
    </row>
    <row r="202" spans="3:25">
      <c r="C202" t="s">
        <v>569</v>
      </c>
      <c r="D202" t="s">
        <v>447</v>
      </c>
      <c r="F202" t="s">
        <v>347</v>
      </c>
      <c r="G202" t="s">
        <v>565</v>
      </c>
      <c r="H202">
        <v>21</v>
      </c>
      <c r="I202">
        <v>16</v>
      </c>
      <c r="J202">
        <v>1437</v>
      </c>
      <c r="K202">
        <v>1297</v>
      </c>
      <c r="L202">
        <v>217</v>
      </c>
      <c r="M202">
        <v>0</v>
      </c>
      <c r="N202">
        <v>0</v>
      </c>
      <c r="O202">
        <v>400</v>
      </c>
      <c r="P202">
        <v>202</v>
      </c>
      <c r="Q202" t="s">
        <v>572</v>
      </c>
      <c r="V202" t="s">
        <v>329</v>
      </c>
      <c r="W202" t="s">
        <v>308</v>
      </c>
      <c r="X202" t="s">
        <v>568</v>
      </c>
    </row>
    <row r="203" spans="3:25">
      <c r="C203" t="s">
        <v>569</v>
      </c>
      <c r="D203" t="s">
        <v>570</v>
      </c>
      <c r="F203" t="s">
        <v>347</v>
      </c>
      <c r="G203" t="s">
        <v>565</v>
      </c>
      <c r="H203">
        <v>21</v>
      </c>
      <c r="I203">
        <v>16</v>
      </c>
      <c r="J203">
        <v>1437</v>
      </c>
      <c r="K203">
        <f>K202*1.5</f>
        <v>1945.5</v>
      </c>
      <c r="L203">
        <v>217</v>
      </c>
      <c r="M203">
        <v>0</v>
      </c>
      <c r="N203">
        <v>0</v>
      </c>
      <c r="O203">
        <v>400</v>
      </c>
      <c r="P203">
        <v>202</v>
      </c>
      <c r="Q203" t="s">
        <v>572</v>
      </c>
      <c r="R203" t="s">
        <v>573</v>
      </c>
      <c r="S203">
        <v>10</v>
      </c>
      <c r="T203">
        <v>30</v>
      </c>
      <c r="U203">
        <v>40</v>
      </c>
      <c r="V203" t="s">
        <v>329</v>
      </c>
      <c r="W203" t="s">
        <v>308</v>
      </c>
      <c r="X203" t="s">
        <v>568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D18" sqref="D18"/>
    </sheetView>
  </sheetViews>
  <sheetFormatPr defaultRowHeight="13.5"/>
  <sheetData>
    <row r="1" spans="1:6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B2" sqref="B2"/>
    </sheetView>
  </sheetViews>
  <sheetFormatPr defaultRowHeight="13.5"/>
  <cols>
    <col min="5" max="6" width="11.875" bestFit="1" customWidth="1"/>
  </cols>
  <sheetData>
    <row r="1" spans="1:8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</row>
    <row r="7" spans="1:8">
      <c r="A7">
        <v>6</v>
      </c>
    </row>
    <row r="8" spans="1:8">
      <c r="A8">
        <v>7</v>
      </c>
    </row>
    <row r="9" spans="1:8">
      <c r="A9">
        <v>8</v>
      </c>
      <c r="B9" t="s">
        <v>29</v>
      </c>
    </row>
    <row r="10" spans="1:8">
      <c r="A10">
        <v>9</v>
      </c>
    </row>
    <row r="11" spans="1:8">
      <c r="A11">
        <v>10</v>
      </c>
    </row>
    <row r="12" spans="1:8">
      <c r="A12">
        <v>11</v>
      </c>
    </row>
    <row r="13" spans="1:8">
      <c r="A13">
        <v>12</v>
      </c>
    </row>
    <row r="14" spans="1:8">
      <c r="A14">
        <v>13</v>
      </c>
    </row>
    <row r="15" spans="1:8">
      <c r="A15">
        <v>14</v>
      </c>
    </row>
    <row r="16" spans="1:8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2016-07-23T14:36:46Z</dcterms:modified>
</cp:coreProperties>
</file>